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субподряд\Кик-Шелл\"/>
    </mc:Choice>
  </mc:AlternateContent>
  <xr:revisionPtr revIDLastSave="0" documentId="13_ncr:1_{40F2B964-91B8-4C15-AC90-7361527D343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 №1" sheetId="3" r:id="rId1"/>
    <sheet name="реестр " sheetId="4" r:id="rId2"/>
    <sheet name="кс-2_ПЖ" sheetId="1" r:id="rId3"/>
    <sheet name="кс-_ГП2" sheetId="5" r:id="rId4"/>
  </sheets>
  <externalReferences>
    <externalReference r:id="rId5"/>
    <externalReference r:id="rId6"/>
  </externalReferences>
  <definedNames>
    <definedName name="_xlnm.Print_Titles" localSheetId="3">'кс-_ГП2'!$28:$28</definedName>
    <definedName name="_xlnm.Print_Titles" localSheetId="2">'кс-2_ПЖ'!$28:$28</definedName>
    <definedName name="_xlnm.Print_Area" localSheetId="3">'кс-_ГП2'!$A:$O</definedName>
    <definedName name="_xlnm.Print_Area" localSheetId="2">'кс-2_ПЖ'!$A:$O</definedName>
    <definedName name="_xlnm.Print_Area" localSheetId="0">'КС3 №1'!$A$1:$H$95</definedName>
    <definedName name="_xlnm.Print_Area" localSheetId="1">'реестр 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2" i="5" l="1"/>
  <c r="C11" i="5"/>
  <c r="J11" i="4"/>
  <c r="K11" i="4"/>
  <c r="I11" i="4"/>
  <c r="H11" i="4"/>
  <c r="O267" i="1"/>
  <c r="M267" i="1"/>
  <c r="O266" i="1"/>
  <c r="M266" i="1"/>
  <c r="C11" i="1"/>
  <c r="C14" i="3"/>
  <c r="O151" i="5" l="1"/>
  <c r="O153" i="5" s="1"/>
  <c r="I40" i="3" s="1"/>
  <c r="M151" i="5"/>
  <c r="M152" i="5" s="1"/>
  <c r="M153" i="5" s="1"/>
  <c r="M21" i="5"/>
  <c r="E14" i="4"/>
  <c r="F14" i="4"/>
  <c r="L14" i="4"/>
  <c r="K12" i="4" l="1"/>
  <c r="H12" i="4"/>
  <c r="D12" i="4"/>
  <c r="I12" i="4" l="1"/>
  <c r="J12" i="4" s="1"/>
  <c r="H14" i="4"/>
  <c r="H34" i="3" s="1"/>
  <c r="G12" i="4"/>
  <c r="M265" i="1"/>
  <c r="O265" i="1"/>
  <c r="M21" i="1"/>
  <c r="H80" i="3"/>
  <c r="H81" i="3" s="1"/>
  <c r="H39" i="3"/>
  <c r="G39" i="3" s="1"/>
  <c r="F39" i="3" s="1"/>
  <c r="H38" i="3"/>
  <c r="G38" i="3" s="1"/>
  <c r="F38" i="3" s="1"/>
  <c r="H37" i="3"/>
  <c r="G37" i="3" s="1"/>
  <c r="F37" i="3" s="1"/>
  <c r="H36" i="3"/>
  <c r="G36" i="3" s="1"/>
  <c r="F36" i="3" s="1"/>
  <c r="H35" i="3"/>
  <c r="G35" i="3" s="1"/>
  <c r="F35" i="3" s="1"/>
  <c r="F24" i="3"/>
  <c r="S12" i="4" l="1"/>
  <c r="L12" i="4"/>
  <c r="M12" i="4" s="1"/>
  <c r="D11" i="4"/>
  <c r="D14" i="4" l="1"/>
  <c r="G11" i="4"/>
  <c r="G14" i="4" l="1"/>
  <c r="L11" i="4"/>
  <c r="M11" i="4" s="1"/>
  <c r="G34" i="3"/>
  <c r="H33" i="3"/>
  <c r="H40" i="3" l="1"/>
  <c r="G33" i="3"/>
  <c r="F33" i="3" s="1"/>
  <c r="F34" i="3"/>
  <c r="S11" i="4"/>
  <c r="J14" i="4"/>
  <c r="I42" i="3" s="1"/>
  <c r="H41" i="3" l="1"/>
  <c r="H42" i="3" s="1"/>
  <c r="J42" i="3" s="1"/>
  <c r="J40" i="3"/>
</calcChain>
</file>

<file path=xl/sharedStrings.xml><?xml version="1.0" encoding="utf-8"?>
<sst xmlns="http://schemas.openxmlformats.org/spreadsheetml/2006/main" count="1685" uniqueCount="485">
  <si>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</si>
  <si>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</si>
  <si>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</si>
  <si>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</si>
  <si>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</si>
  <si>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</si>
  <si>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</si>
  <si>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</si>
  <si>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</si>
  <si>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</si>
  <si>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</si>
  <si>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</si>
  <si>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</si>
  <si>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</si>
  <si>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</si>
  <si>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</si>
  <si>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</si>
  <si>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</si>
  <si>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</si>
  <si>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</si>
  <si>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</si>
  <si>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</si>
  <si>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</si>
  <si>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</si>
  <si>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</si>
  <si>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09.12.2024</t>
  </si>
  <si>
    <t xml:space="preserve">О ПРИЕМКЕ ВЫПОЛНЕННЫХ РАБОТ </t>
  </si>
  <si>
    <t>Смета № 02-01-01 доп.3, Верхнее строение пути.Дополнительные работы.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</si>
  <si>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</si>
  <si>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</si>
  <si>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</si>
  <si>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</si>
  <si>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</si>
  <si>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</si>
  <si>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</si>
  <si>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</si>
  <si>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</si>
  <si>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</si>
  <si>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</si>
  <si>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</si>
  <si>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</si>
  <si>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</si>
  <si>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</si>
  <si>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АОСР 131-23-ПЖ-30-С-01; 131-23-ПЖ-30-С-02</t>
  </si>
  <si>
    <t>ФЕР27-03-008-02</t>
  </si>
  <si>
    <t>Разборка покрытий и оснований: щебеночных</t>
  </si>
  <si>
    <t>100 м3</t>
  </si>
  <si>
    <t>0,0302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</si>
  <si>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</si>
  <si>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</si>
  <si>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</si>
  <si>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</si>
  <si>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</si>
  <si>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</si>
  <si>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</si>
  <si>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</si>
  <si>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</si>
  <si>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</si>
  <si>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</si>
  <si>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</si>
  <si>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</si>
  <si>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</si>
  <si>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</si>
  <si>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</si>
  <si>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</si>
  <si>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</si>
  <si>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</si>
  <si>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</si>
  <si>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0,0202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</si>
  <si>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</si>
  <si>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</si>
  <si>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</si>
  <si>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</si>
  <si>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</si>
  <si>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</si>
  <si>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</si>
  <si>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</si>
  <si>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</si>
  <si>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0,04914</t>
  </si>
  <si>
    <t>4</t>
  </si>
  <si>
    <t>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</si>
  <si>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</si>
  <si>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</si>
  <si>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</si>
  <si>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</si>
  <si>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</si>
  <si>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</si>
  <si>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0,10363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</si>
  <si>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</si>
  <si>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</si>
  <si>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</si>
  <si>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0,10867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</si>
  <si>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</si>
  <si>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</si>
  <si>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</si>
  <si>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0,04612</t>
  </si>
  <si>
    <t>7</t>
  </si>
  <si>
    <t>УПД №26 от 01.11.2024г., п.2</t>
  </si>
  <si>
    <t>Песок</t>
  </si>
  <si>
    <t>м3</t>
  </si>
  <si>
    <t>50,73</t>
  </si>
  <si>
    <t>90,53</t>
  </si>
  <si>
    <t>1,012</t>
  </si>
  <si>
    <t>4 647,70</t>
  </si>
  <si>
    <t>9,12</t>
  </si>
  <si>
    <t>42 387,02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</si>
  <si>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</si>
  <si>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</si>
  <si>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</si>
  <si>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</si>
  <si>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</si>
  <si>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1,5479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</si>
  <si>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</si>
  <si>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</si>
  <si>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</si>
  <si>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1 т груза</t>
  </si>
  <si>
    <t>56,51</t>
  </si>
  <si>
    <t>2,91</t>
  </si>
  <si>
    <t>164,44</t>
  </si>
  <si>
    <t>15,31</t>
  </si>
  <si>
    <t>2 517,58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</si>
  <si>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</si>
  <si>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</si>
  <si>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</si>
  <si>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</si>
  <si>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</si>
  <si>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0,005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</si>
  <si>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</si>
  <si>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</si>
  <si>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</si>
  <si>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</si>
  <si>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</si>
  <si>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</si>
  <si>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</si>
  <si>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</si>
  <si>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</si>
  <si>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0,02</t>
  </si>
  <si>
    <t>12</t>
  </si>
  <si>
    <t>ФССЦ-01.7.12.05-0059</t>
  </si>
  <si>
    <t>Нетканый геотекстиль: Дорнит 500 г/м2</t>
  </si>
  <si>
    <t>м2</t>
  </si>
  <si>
    <t>22</t>
  </si>
  <si>
    <t>11,16</t>
  </si>
  <si>
    <t>245,52</t>
  </si>
  <si>
    <t>2 239,14</t>
  </si>
  <si>
    <t>13</t>
  </si>
  <si>
    <t>ФЕР27-04-001-04</t>
  </si>
  <si>
    <t>Устройство подстилающих и выравнивающих слоев оснований: из щебня</t>
  </si>
  <si>
    <t>0,06</t>
  </si>
  <si>
    <t>14</t>
  </si>
  <si>
    <t>УПД №26 от 01.11.2024г., п.1</t>
  </si>
  <si>
    <t>Щебень гранитный (балластный) фр. 25-60</t>
  </si>
  <si>
    <t>7,56</t>
  </si>
  <si>
    <t>479,00</t>
  </si>
  <si>
    <t>3 664,69</t>
  </si>
  <si>
    <t>33 421,97</t>
  </si>
  <si>
    <t>Цена=4368,48/9,12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</si>
  <si>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</si>
  <si>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</si>
  <si>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</si>
  <si>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</si>
  <si>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</si>
  <si>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</si>
  <si>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</si>
  <si>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</si>
  <si>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-0,0184</t>
  </si>
  <si>
    <t>1 620,85</t>
  </si>
  <si>
    <t>-29,82</t>
  </si>
  <si>
    <t>-271,96</t>
  </si>
  <si>
    <t>17</t>
  </si>
  <si>
    <t>ФССЦ-25.1.03.06-0023</t>
  </si>
  <si>
    <t>Шайбы пружинные путевые, диаметр 27 мм</t>
  </si>
  <si>
    <t>т</t>
  </si>
  <si>
    <t>-0,00035</t>
  </si>
  <si>
    <t>11 496,00</t>
  </si>
  <si>
    <t>-4,02</t>
  </si>
  <si>
    <t>-36,66</t>
  </si>
  <si>
    <t>18</t>
  </si>
  <si>
    <t>ФССЦ-25.1.04.04-0003</t>
  </si>
  <si>
    <t>Болты для рельсовых стыков железнодорожного пути с гайками, М27х160-180 мм</t>
  </si>
  <si>
    <t>-0,0033</t>
  </si>
  <si>
    <t>10 424,00</t>
  </si>
  <si>
    <t>-34,40</t>
  </si>
  <si>
    <t>-313,73</t>
  </si>
  <si>
    <t>19</t>
  </si>
  <si>
    <t>ФССЦ-25.1.01.05-0011</t>
  </si>
  <si>
    <t>Шпалы деревянные пропитанные, тип I</t>
  </si>
  <si>
    <t>шт</t>
  </si>
  <si>
    <t>-9,2</t>
  </si>
  <si>
    <t>287,60</t>
  </si>
  <si>
    <t>-2 645,92</t>
  </si>
  <si>
    <t>-24 130,79</t>
  </si>
  <si>
    <t>20</t>
  </si>
  <si>
    <t>ФССЦ-25.1.03.01-0002</t>
  </si>
  <si>
    <t>Клемма ПК</t>
  </si>
  <si>
    <t>-36,8</t>
  </si>
  <si>
    <t>3,20</t>
  </si>
  <si>
    <t>-117,76</t>
  </si>
  <si>
    <t>-1 073,97</t>
  </si>
  <si>
    <t>21</t>
  </si>
  <si>
    <t>ФССЦ-25.1.03.06-0011</t>
  </si>
  <si>
    <t>Шайбы двухвитковые</t>
  </si>
  <si>
    <t>-0,00445</t>
  </si>
  <si>
    <t>14 408,10</t>
  </si>
  <si>
    <t>-64,12</t>
  </si>
  <si>
    <t>-584,77</t>
  </si>
  <si>
    <t>ФССЦ-25.1.04.02-0001</t>
  </si>
  <si>
    <t>Болты клеммные для рельсовых скреплений железнодорожного пути с гайками, М22х75 мм</t>
  </si>
  <si>
    <t>-0,0172</t>
  </si>
  <si>
    <t>11 859,00</t>
  </si>
  <si>
    <t>-203,97</t>
  </si>
  <si>
    <t>-1 860,21</t>
  </si>
  <si>
    <t>23</t>
  </si>
  <si>
    <t>ФССЦ-25.1.04.07-0003</t>
  </si>
  <si>
    <t>Шурупы путевые, размер 24х170 мм</t>
  </si>
  <si>
    <t>-0,04145</t>
  </si>
  <si>
    <t>11 856,00</t>
  </si>
  <si>
    <t>-491,43</t>
  </si>
  <si>
    <t>-4 481,84</t>
  </si>
  <si>
    <t>24</t>
  </si>
  <si>
    <t>ФССЦ-25.1.05.01-0002</t>
  </si>
  <si>
    <t>Накладка рельсовая двухголовая 2Р65</t>
  </si>
  <si>
    <t>-1,6</t>
  </si>
  <si>
    <t>145,30</t>
  </si>
  <si>
    <t>-232,48</t>
  </si>
  <si>
    <t>-2 120,22</t>
  </si>
  <si>
    <t>25</t>
  </si>
  <si>
    <t>ФССЦ-25.1.05.02-0008</t>
  </si>
  <si>
    <t>Подкладка раздельного скрепления железнодорожного пути КД-65</t>
  </si>
  <si>
    <t>-18,4</t>
  </si>
  <si>
    <t>66,40</t>
  </si>
  <si>
    <t>-1 221,76</t>
  </si>
  <si>
    <t>-11 142,45</t>
  </si>
  <si>
    <t>26</t>
  </si>
  <si>
    <t>ФССЦ-25.1.05.05-0043</t>
  </si>
  <si>
    <t>Рельсы железнодорожные Р-65 категория Т1</t>
  </si>
  <si>
    <t>м</t>
  </si>
  <si>
    <t>-10</t>
  </si>
  <si>
    <t>351,20</t>
  </si>
  <si>
    <t>-3 512,00</t>
  </si>
  <si>
    <t>-32 029,44</t>
  </si>
  <si>
    <t>27</t>
  </si>
  <si>
    <t>ФССЦ-25.1.06.19-0070</t>
  </si>
  <si>
    <t>Прокладки под подкладку КД65, ЦП361 из смеси РП 101-710</t>
  </si>
  <si>
    <t>5,50</t>
  </si>
  <si>
    <t>-101,20</t>
  </si>
  <si>
    <t>-922,94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</si>
  <si>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</si>
  <si>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</si>
  <si>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</si>
  <si>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</si>
  <si>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0,00201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</si>
  <si>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</si>
  <si>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</si>
  <si>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</si>
  <si>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-2,35</t>
  </si>
  <si>
    <t>196,81</t>
  </si>
  <si>
    <t>-462,50</t>
  </si>
  <si>
    <t>-4 218,00</t>
  </si>
  <si>
    <t>30</t>
  </si>
  <si>
    <t>2,35</t>
  </si>
  <si>
    <t>1 139,16</t>
  </si>
  <si>
    <t>10 389,14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</si>
  <si>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</si>
  <si>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</si>
  <si>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</si>
  <si>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0,013</t>
  </si>
  <si>
    <t>32</t>
  </si>
  <si>
    <t>0,5</t>
  </si>
  <si>
    <t>242,37</t>
  </si>
  <si>
    <t>2 210,41</t>
  </si>
  <si>
    <t>Итого по разделу 1 Железнодорожный путь №30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</si>
  <si>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</si>
  <si>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</si>
  <si>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</si>
  <si>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</si>
  <si>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</si>
  <si>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</si>
  <si>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</si>
  <si>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</si>
  <si>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</si>
  <si>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</si>
  <si>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</si>
  <si>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</si>
  <si>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</si>
  <si>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</si>
  <si>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</si>
  <si>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</si>
  <si>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</si>
  <si>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</si>
  <si>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</si>
  <si>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</si>
  <si>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</si>
  <si>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</si>
  <si>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</si>
  <si>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</si>
  <si>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</si>
  <si>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</si>
  <si>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Раздел 1. Демонтажные работы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</si>
  <si>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</si>
  <si>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</si>
  <si>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</si>
  <si>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100 м2</t>
  </si>
  <si>
    <t>0,1827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</si>
  <si>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</si>
  <si>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</si>
  <si>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</si>
  <si>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</si>
  <si>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</si>
  <si>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</si>
  <si>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</si>
  <si>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</si>
  <si>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0,011</t>
  </si>
  <si>
    <t>Итого по разделу 1 Демонтажные работы</t>
  </si>
  <si>
    <t>Раздел 2. Строительные работы</t>
  </si>
  <si>
    <t>АОСР №131-23-ГП2-М-13 от 21.09.2024г.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</si>
  <si>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</si>
  <si>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</si>
  <si>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</si>
  <si>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0,0272</t>
  </si>
  <si>
    <t>УПД №25 от 18.09.2024г.</t>
  </si>
  <si>
    <t>Асфальт холодный</t>
  </si>
  <si>
    <t>2,72</t>
  </si>
  <si>
    <t>1 621,16</t>
  </si>
  <si>
    <t>4 462,47</t>
  </si>
  <si>
    <t>40 697,73</t>
  </si>
  <si>
    <t>Цена=14784,98/9,12</t>
  </si>
  <si>
    <t>Заготовительно-склдаские расходы МАТ=1,012 к расх.</t>
  </si>
  <si>
    <t>АОСР №131-23-ГП2-М-15 от 21.09.2024г.</t>
  </si>
  <si>
    <t>ФССЦ-04.2.01.01-0049</t>
  </si>
  <si>
    <t>Смеси асфальтобетонные плотные мелкозернистые тип Б марка II</t>
  </si>
  <si>
    <t>491,01</t>
  </si>
  <si>
    <t>1 335,55</t>
  </si>
  <si>
    <t>12 180,22</t>
  </si>
  <si>
    <t>АОСР №131-23-ГП2-М-16 от 21.09.2024г.</t>
  </si>
  <si>
    <t>ФЕР27-09-004-02</t>
  </si>
  <si>
    <t>Установка столбиков сигнальных: пластиковых</t>
  </si>
  <si>
    <t>100 шт</t>
  </si>
  <si>
    <t>0,1</t>
  </si>
  <si>
    <t>Приказ от 04.08.2020 № 421/пр п.58б</t>
  </si>
  <si>
    <t>ФССЦ-01.5.03.06-0012</t>
  </si>
  <si>
    <t>Столбики сигнальные дорожные пластиковые</t>
  </si>
  <si>
    <t>43,06</t>
  </si>
  <si>
    <t>-430,60</t>
  </si>
  <si>
    <t>-3 927,07</t>
  </si>
  <si>
    <t>Столбик гибкий 750мм с комплектом крепежа ГОСТ 32843-2014 Ustun</t>
  </si>
  <si>
    <t>260,05</t>
  </si>
  <si>
    <t>2 631,71</t>
  </si>
  <si>
    <t>24 001,20</t>
  </si>
  <si>
    <t>Цена=2371,67/9,12</t>
  </si>
  <si>
    <t>АОСР №131-23-ГП2-М-17 от 21.09.2024г.</t>
  </si>
  <si>
    <t>0,6323</t>
  </si>
  <si>
    <t>Щебень известняковый М600, фр.20-40 мм.</t>
  </si>
  <si>
    <t>54,77</t>
  </si>
  <si>
    <t>325,75</t>
  </si>
  <si>
    <t>18 055,42</t>
  </si>
  <si>
    <t>164 665,43</t>
  </si>
  <si>
    <t>Цена=2970,83/9,12</t>
  </si>
  <si>
    <t>Щебень гранитный М1400, фр.5-20 мм.</t>
  </si>
  <si>
    <t>24,9</t>
  </si>
  <si>
    <t>497,99</t>
  </si>
  <si>
    <t>12 548,75</t>
  </si>
  <si>
    <t>114 444,60</t>
  </si>
  <si>
    <t>Цена=4541,67/9,12</t>
  </si>
  <si>
    <t>Итого по разделу 2 Строительные работы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</si>
  <si>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</si>
  <si>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</si>
  <si>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</si>
  <si>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</si>
  <si>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</si>
  <si>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</si>
  <si>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</si>
  <si>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</si>
  <si>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</si>
  <si>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</si>
  <si>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</si>
  <si>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</si>
  <si>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</si>
  <si>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</si>
  <si>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</si>
  <si>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</si>
  <si>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</si>
  <si>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</si>
  <si>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</si>
  <si>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</si>
  <si>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</si>
  <si>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</si>
  <si>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</si>
  <si>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</si>
  <si>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</si>
  <si>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</si>
  <si>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</si>
  <si>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</si>
  <si>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</si>
  <si>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</si>
  <si>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</si>
  <si>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</si>
  <si>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</si>
  <si>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</si>
  <si>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</si>
  <si>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</si>
  <si>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</si>
  <si>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</si>
  <si>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</si>
  <si>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</si>
  <si>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</si>
  <si>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</si>
  <si>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</si>
  <si>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</si>
  <si>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</si>
  <si>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</si>
  <si>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</si>
  <si>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</si>
  <si>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</si>
  <si>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</si>
  <si>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</si>
  <si>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</si>
  <si>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</si>
  <si>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</si>
  <si>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</si>
  <si>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</si>
  <si>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</si>
  <si>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</si>
  <si>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</si>
  <si>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</si>
  <si>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</si>
  <si>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</si>
  <si>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</si>
  <si>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</si>
  <si>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</si>
  <si>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</si>
  <si>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</si>
  <si>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</si>
  <si>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</si>
  <si>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</si>
  <si>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</si>
  <si>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>16673706</t>
  </si>
  <si>
    <t>Цех № 417.</t>
  </si>
  <si>
    <t>За декабрь 2024 г.</t>
  </si>
  <si>
    <t>01.11.2024</t>
  </si>
  <si>
    <t>Генеральный директор ООО «КиКГЕОСТРОЙ»</t>
  </si>
  <si>
    <t>(Ю.Ф. Кесслер)</t>
  </si>
  <si>
    <t>ИТОГО</t>
  </si>
  <si>
    <t>СМР с материалами всего с ндс</t>
  </si>
  <si>
    <t>ндс 20%</t>
  </si>
  <si>
    <t xml:space="preserve">всего без НДС </t>
  </si>
  <si>
    <t>ЗУ-2,4%</t>
  </si>
  <si>
    <t>ВЗиС-8,2%</t>
  </si>
  <si>
    <t xml:space="preserve">итого без НДС </t>
  </si>
  <si>
    <t>Наименование сметы</t>
  </si>
  <si>
    <t>№ СМЕТЫ</t>
  </si>
  <si>
    <t>№</t>
  </si>
  <si>
    <t>наименование, адрес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</si>
  <si>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</si>
  <si>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Стройка:</t>
  </si>
  <si>
    <t>организация, адрес, телефон, факс</t>
  </si>
  <si>
    <t>Генеральный план 131-23 ГП2.Дополнительные работы.</t>
  </si>
  <si>
    <t>07-01-02 доп.1</t>
  </si>
  <si>
    <t>Верхнее строение пути.Дополнительные работы.</t>
  </si>
  <si>
    <t>02-01-01 доп.3</t>
  </si>
  <si>
    <t>Смета 07-01-02 доп.1, Генеральный план 131-23 ГП2.Дополнительные работы.</t>
  </si>
  <si>
    <t>-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</si>
  <si>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</si>
  <si>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</si>
  <si>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</si>
  <si>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</si>
  <si>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</si>
  <si>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</si>
  <si>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</si>
  <si>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</si>
  <si>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</si>
  <si>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Доп. соглашение.</t>
  </si>
  <si>
    <t>МВМ/03-07-П</t>
  </si>
  <si>
    <t>Генеральный директор                                                                                         ООО «ШЕЛЛРОКК»</t>
  </si>
  <si>
    <t>Е.А. Бусел</t>
  </si>
  <si>
    <t>Подрядчик:</t>
  </si>
  <si>
    <t>Реестр актов выполненных работ к КС-3 №1 от 09.12.2024 г. (Договор  №МВМ/03-07-П от 28 июля 2023г, ДС№13 от 01.11.2024г.)</t>
  </si>
  <si>
    <t>всего без НДС с договорным коэффициентом 0,83</t>
  </si>
  <si>
    <t>58306175</t>
  </si>
  <si>
    <t>28.07.2023</t>
  </si>
  <si>
    <t>МВМ/03-07-П, ДС№13 от 01.11.2024г.</t>
  </si>
  <si>
    <t>Генеральный директор ООО «ШЕЛЛРОКК»</t>
  </si>
  <si>
    <t>(Е.А. Бусел)</t>
  </si>
  <si>
    <t xml:space="preserve">   Понижающий коэффициент-0,83</t>
  </si>
  <si>
    <t xml:space="preserve">      1,0514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</si>
</sst>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0000"/>
    <numFmt numFmtId="165" formatCode="0.0"/>
    <numFmt numFmtId="166" formatCode="0.0000"/>
    <numFmt numFmtId="167" formatCode="0.000000"/>
    <numFmt numFmtId="168" formatCode="0.000"/>
    <numFmt numFmtId="169" formatCode="0.0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#,##0_р_."/>
    <numFmt numFmtId="176" formatCode="_-* #,##0.00\ _₽_-;\-* #,##0.00\ _₽_-;_-* &quot;-&quot;??\ _₽_-;_-@_-"/>
    <numFmt numFmtId="177" formatCode="#,##0.0"/>
  </numFmts>
  <fonts count="3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11"/>
      <name val="Calibri"/>
      <family val="2"/>
      <charset val="204"/>
    </font>
    <font>
      <i/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C00000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3">
    <xf numFmtId="0" fontId="0" fillId="0" borderId="0"/>
    <xf numFmtId="0" fontId="5" fillId="0" borderId="0"/>
    <xf numFmtId="170" fontId="5" fillId="0" borderId="0" applyFont="0" applyFill="0" applyBorder="0" applyAlignment="0" applyProtection="0"/>
    <xf numFmtId="0" fontId="6" fillId="0" borderId="0"/>
    <xf numFmtId="0" fontId="6" fillId="0" borderId="0"/>
    <xf numFmtId="0" fontId="23" fillId="0" borderId="0"/>
    <xf numFmtId="0" fontId="2" fillId="0" borderId="0"/>
    <xf numFmtId="43" fontId="23" fillId="0" borderId="0" applyFont="0" applyFill="0" applyBorder="0" applyAlignment="0" applyProtection="0"/>
    <xf numFmtId="0" fontId="30" fillId="0" borderId="0"/>
    <xf numFmtId="0" fontId="30" fillId="0" borderId="0"/>
    <xf numFmtId="0" fontId="5" fillId="0" borderId="0"/>
    <xf numFmtId="0" fontId="32" fillId="0" borderId="0"/>
    <xf numFmtId="0" fontId="1" fillId="0" borderId="0"/>
  </cellStyleXfs>
  <cellXfs count="444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3" fillId="0" borderId="5" xfId="0" applyNumberFormat="1" applyFont="1" applyFill="1" applyBorder="1" applyAlignment="1" applyProtection="1"/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right" vertical="top" wrapText="1"/>
    </xf>
    <xf numFmtId="49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2" fontId="4" fillId="0" borderId="5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/>
    </xf>
    <xf numFmtId="4" fontId="4" fillId="0" borderId="5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4" xfId="0" applyNumberFormat="1" applyFont="1" applyFill="1" applyBorder="1" applyAlignment="1" applyProtection="1"/>
    <xf numFmtId="4" fontId="4" fillId="0" borderId="5" xfId="0" applyNumberFormat="1" applyFont="1" applyFill="1" applyBorder="1" applyAlignment="1" applyProtection="1">
      <alignment horizontal="right" vertical="top"/>
    </xf>
    <xf numFmtId="0" fontId="4" fillId="0" borderId="5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right" vertical="top"/>
    </xf>
    <xf numFmtId="0" fontId="4" fillId="0" borderId="5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right" vertical="top" wrapText="1"/>
    </xf>
    <xf numFmtId="49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3" fillId="0" borderId="4" xfId="0" applyNumberFormat="1" applyFont="1" applyBorder="1"/>
    <xf numFmtId="2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167" fontId="3" fillId="0" borderId="0" xfId="0" applyNumberFormat="1" applyFont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3" fillId="0" borderId="0" xfId="0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70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/>
    <xf numFmtId="0" fontId="10" fillId="0" borderId="0" xfId="1" applyFont="1"/>
    <xf numFmtId="170" fontId="7" fillId="0" borderId="0" xfId="2" applyFont="1"/>
    <xf numFmtId="0" fontId="6" fillId="0" borderId="0" xfId="1" applyFont="1" applyAlignment="1">
      <alignment vertical="top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0" fontId="6" fillId="0" borderId="0" xfId="1" applyFont="1" applyAlignment="1">
      <alignment vertical="center" wrapText="1"/>
    </xf>
    <xf numFmtId="171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0" fontId="11" fillId="0" borderId="0" xfId="4" applyFont="1"/>
    <xf numFmtId="172" fontId="11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3" fontId="11" fillId="0" borderId="0" xfId="4" applyNumberFormat="1" applyFont="1" applyAlignment="1">
      <alignment horizontal="center"/>
    </xf>
    <xf numFmtId="0" fontId="11" fillId="0" borderId="0" xfId="1" applyFont="1"/>
    <xf numFmtId="173" fontId="11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4" fontId="6" fillId="2" borderId="18" xfId="1" applyNumberFormat="1" applyFont="1" applyFill="1" applyBorder="1" applyAlignment="1">
      <alignment horizontal="center"/>
    </xf>
    <xf numFmtId="14" fontId="6" fillId="2" borderId="12" xfId="1" applyNumberFormat="1" applyFont="1" applyFill="1" applyBorder="1" applyAlignment="1">
      <alignment horizontal="center"/>
    </xf>
    <xf numFmtId="171" fontId="7" fillId="0" borderId="0" xfId="1" applyNumberFormat="1" applyFont="1"/>
    <xf numFmtId="0" fontId="9" fillId="0" borderId="0" xfId="1" applyFont="1"/>
    <xf numFmtId="170" fontId="9" fillId="0" borderId="0" xfId="2" applyFont="1" applyBorder="1"/>
    <xf numFmtId="0" fontId="13" fillId="0" borderId="0" xfId="1" applyFont="1"/>
    <xf numFmtId="0" fontId="9" fillId="0" borderId="11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174" fontId="6" fillId="0" borderId="12" xfId="1" applyNumberFormat="1" applyFont="1" applyBorder="1" applyAlignment="1">
      <alignment horizontal="center"/>
    </xf>
    <xf numFmtId="172" fontId="14" fillId="0" borderId="0" xfId="1" applyNumberFormat="1" applyFont="1"/>
    <xf numFmtId="172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174" fontId="5" fillId="0" borderId="9" xfId="1" applyNumberFormat="1" applyBorder="1" applyAlignment="1">
      <alignment horizontal="center"/>
    </xf>
    <xf numFmtId="174" fontId="6" fillId="0" borderId="1" xfId="1" applyNumberFormat="1" applyFont="1" applyBorder="1" applyAlignment="1">
      <alignment horizontal="center"/>
    </xf>
    <xf numFmtId="174" fontId="6" fillId="0" borderId="9" xfId="1" applyNumberFormat="1" applyFont="1" applyBorder="1" applyAlignment="1">
      <alignment horizontal="center"/>
    </xf>
    <xf numFmtId="171" fontId="15" fillId="0" borderId="0" xfId="1" applyNumberFormat="1" applyFont="1"/>
    <xf numFmtId="170" fontId="16" fillId="0" borderId="0" xfId="2" applyFont="1"/>
    <xf numFmtId="172" fontId="16" fillId="0" borderId="0" xfId="1" applyNumberFormat="1" applyFont="1"/>
    <xf numFmtId="4" fontId="8" fillId="0" borderId="0" xfId="3" applyNumberFormat="1" applyFont="1"/>
    <xf numFmtId="170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170" fontId="8" fillId="0" borderId="9" xfId="2" applyFont="1" applyBorder="1" applyAlignment="1">
      <alignment horizontal="center"/>
    </xf>
    <xf numFmtId="171" fontId="16" fillId="0" borderId="0" xfId="1" applyNumberFormat="1" applyFont="1"/>
    <xf numFmtId="170" fontId="14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3" fillId="0" borderId="21" xfId="1" applyFont="1" applyBorder="1"/>
    <xf numFmtId="174" fontId="6" fillId="0" borderId="20" xfId="1" applyNumberFormat="1" applyFont="1" applyBorder="1" applyAlignment="1">
      <alignment horizontal="center"/>
    </xf>
    <xf numFmtId="174" fontId="6" fillId="0" borderId="10" xfId="1" applyNumberFormat="1" applyFont="1" applyBorder="1" applyAlignment="1">
      <alignment horizontal="center"/>
    </xf>
    <xf numFmtId="174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3" fillId="0" borderId="4" xfId="1" applyFont="1" applyBorder="1"/>
    <xf numFmtId="174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3" fillId="0" borderId="2" xfId="1" applyFont="1" applyBorder="1"/>
    <xf numFmtId="174" fontId="6" fillId="0" borderId="11" xfId="1" applyNumberFormat="1" applyFont="1" applyBorder="1" applyAlignment="1">
      <alignment horizontal="center"/>
    </xf>
    <xf numFmtId="174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4" fontId="6" fillId="0" borderId="22" xfId="1" applyNumberFormat="1" applyFont="1" applyBorder="1" applyAlignment="1">
      <alignment horizontal="center"/>
    </xf>
    <xf numFmtId="174" fontId="6" fillId="0" borderId="21" xfId="1" applyNumberFormat="1" applyFont="1" applyBorder="1" applyAlignment="1">
      <alignment horizontal="center"/>
    </xf>
    <xf numFmtId="174" fontId="6" fillId="0" borderId="3" xfId="1" applyNumberFormat="1" applyFont="1" applyBorder="1" applyAlignment="1">
      <alignment horizontal="center"/>
    </xf>
    <xf numFmtId="174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5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3" fillId="0" borderId="1" xfId="1" applyFont="1" applyBorder="1"/>
    <xf numFmtId="0" fontId="6" fillId="0" borderId="1" xfId="1" applyFont="1" applyBorder="1" applyAlignment="1">
      <alignment horizontal="center"/>
    </xf>
    <xf numFmtId="175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3" fillId="0" borderId="5" xfId="1" applyFont="1" applyBorder="1"/>
    <xf numFmtId="0" fontId="6" fillId="0" borderId="5" xfId="1" applyFont="1" applyBorder="1"/>
    <xf numFmtId="175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3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4" fontId="6" fillId="0" borderId="12" xfId="1" applyNumberFormat="1" applyFont="1" applyBorder="1" applyAlignment="1">
      <alignment horizontal="right"/>
    </xf>
    <xf numFmtId="175" fontId="6" fillId="0" borderId="0" xfId="1" applyNumberFormat="1" applyFont="1"/>
    <xf numFmtId="170" fontId="8" fillId="2" borderId="9" xfId="2" applyFont="1" applyFill="1" applyBorder="1" applyAlignment="1">
      <alignment horizontal="center"/>
    </xf>
    <xf numFmtId="170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14" fillId="0" borderId="0" xfId="1" applyFont="1"/>
    <xf numFmtId="0" fontId="18" fillId="0" borderId="0" xfId="1" applyFont="1"/>
    <xf numFmtId="0" fontId="19" fillId="0" borderId="0" xfId="1" applyFont="1"/>
    <xf numFmtId="0" fontId="8" fillId="0" borderId="0" xfId="3" applyFont="1"/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/>
    </xf>
    <xf numFmtId="49" fontId="20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vertical="top"/>
    </xf>
    <xf numFmtId="0" fontId="20" fillId="0" borderId="0" xfId="0" applyFont="1" applyAlignment="1">
      <alignment wrapText="1"/>
    </xf>
    <xf numFmtId="49" fontId="20" fillId="0" borderId="5" xfId="0" applyNumberFormat="1" applyFont="1" applyBorder="1"/>
    <xf numFmtId="49" fontId="22" fillId="0" borderId="5" xfId="0" applyNumberFormat="1" applyFont="1" applyBorder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right"/>
    </xf>
    <xf numFmtId="49" fontId="9" fillId="0" borderId="9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0" fontId="23" fillId="0" borderId="0" xfId="5"/>
    <xf numFmtId="0" fontId="23" fillId="0" borderId="0" xfId="5" applyAlignment="1">
      <alignment horizontal="center"/>
    </xf>
    <xf numFmtId="2" fontId="23" fillId="0" borderId="0" xfId="5" applyNumberFormat="1"/>
    <xf numFmtId="4" fontId="23" fillId="0" borderId="0" xfId="5" applyNumberFormat="1"/>
    <xf numFmtId="176" fontId="23" fillId="0" borderId="0" xfId="5" applyNumberFormat="1"/>
    <xf numFmtId="4" fontId="25" fillId="0" borderId="20" xfId="6" applyNumberFormat="1" applyFont="1" applyBorder="1" applyAlignment="1">
      <alignment horizontal="center" vertical="center"/>
    </xf>
    <xf numFmtId="0" fontId="26" fillId="0" borderId="20" xfId="6" applyFont="1" applyBorder="1"/>
    <xf numFmtId="0" fontId="25" fillId="0" borderId="20" xfId="6" applyFont="1" applyBorder="1" applyAlignment="1">
      <alignment horizontal="center" vertical="center"/>
    </xf>
    <xf numFmtId="4" fontId="27" fillId="0" borderId="33" xfId="6" applyNumberFormat="1" applyFont="1" applyBorder="1" applyAlignment="1">
      <alignment horizontal="center" vertical="center"/>
    </xf>
    <xf numFmtId="177" fontId="12" fillId="0" borderId="33" xfId="6" applyNumberFormat="1" applyFont="1" applyBorder="1" applyAlignment="1">
      <alignment horizontal="center" vertical="center"/>
    </xf>
    <xf numFmtId="43" fontId="12" fillId="0" borderId="33" xfId="7" applyFont="1" applyFill="1" applyBorder="1" applyAlignment="1">
      <alignment horizontal="center" vertical="center"/>
    </xf>
    <xf numFmtId="0" fontId="12" fillId="0" borderId="33" xfId="6" applyFont="1" applyBorder="1" applyAlignment="1">
      <alignment horizontal="left" vertical="center" wrapText="1"/>
    </xf>
    <xf numFmtId="49" fontId="12" fillId="0" borderId="33" xfId="6" applyNumberFormat="1" applyFont="1" applyBorder="1" applyAlignment="1">
      <alignment horizontal="center" vertical="center"/>
    </xf>
    <xf numFmtId="0" fontId="12" fillId="0" borderId="34" xfId="6" applyFont="1" applyBorder="1" applyAlignment="1">
      <alignment horizontal="center" vertical="center"/>
    </xf>
    <xf numFmtId="4" fontId="12" fillId="0" borderId="9" xfId="6" applyNumberFormat="1" applyFont="1" applyBorder="1" applyAlignment="1">
      <alignment horizontal="center" vertical="center" wrapText="1"/>
    </xf>
    <xf numFmtId="4" fontId="12" fillId="0" borderId="9" xfId="6" applyNumberFormat="1" applyFont="1" applyBorder="1" applyAlignment="1">
      <alignment horizontal="center" vertical="center"/>
    </xf>
    <xf numFmtId="0" fontId="12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/>
    </xf>
    <xf numFmtId="4" fontId="26" fillId="0" borderId="9" xfId="6" applyNumberFormat="1" applyFont="1" applyBorder="1" applyAlignment="1">
      <alignment horizontal="center" vertical="center" wrapText="1"/>
    </xf>
    <xf numFmtId="4" fontId="26" fillId="0" borderId="9" xfId="6" applyNumberFormat="1" applyFont="1" applyBorder="1" applyAlignment="1">
      <alignment horizontal="center" vertical="center"/>
    </xf>
    <xf numFmtId="0" fontId="26" fillId="0" borderId="9" xfId="6" applyFont="1" applyBorder="1" applyAlignment="1">
      <alignment horizontal="left" vertical="center"/>
    </xf>
    <xf numFmtId="0" fontId="12" fillId="0" borderId="9" xfId="6" applyFont="1" applyBorder="1" applyAlignment="1">
      <alignment horizontal="left" vertical="center"/>
    </xf>
    <xf numFmtId="0" fontId="29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 wrapText="1"/>
    </xf>
    <xf numFmtId="0" fontId="26" fillId="0" borderId="0" xfId="8" applyFont="1" applyAlignment="1">
      <alignment horizontal="center"/>
    </xf>
    <xf numFmtId="0" fontId="26" fillId="0" borderId="0" xfId="8" applyFont="1"/>
    <xf numFmtId="0" fontId="27" fillId="0" borderId="0" xfId="9" applyFont="1" applyAlignment="1">
      <alignment vertical="center" wrapText="1"/>
    </xf>
    <xf numFmtId="0" fontId="12" fillId="0" borderId="0" xfId="9" applyFont="1" applyAlignment="1">
      <alignment vertical="top"/>
    </xf>
    <xf numFmtId="170" fontId="8" fillId="0" borderId="9" xfId="2" applyFont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" fontId="0" fillId="0" borderId="0" xfId="0" applyNumberForma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center"/>
    </xf>
    <xf numFmtId="0" fontId="26" fillId="0" borderId="0" xfId="12" applyFont="1"/>
    <xf numFmtId="0" fontId="23" fillId="0" borderId="0" xfId="5" applyAlignment="1">
      <alignment horizontal="center" vertical="center"/>
    </xf>
    <xf numFmtId="49" fontId="20" fillId="2" borderId="5" xfId="0" applyNumberFormat="1" applyFont="1" applyFill="1" applyBorder="1"/>
    <xf numFmtId="49" fontId="20" fillId="2" borderId="0" xfId="0" applyNumberFormat="1" applyFont="1" applyFill="1"/>
    <xf numFmtId="49" fontId="9" fillId="2" borderId="0" xfId="0" applyNumberFormat="1" applyFont="1" applyFill="1"/>
    <xf numFmtId="49" fontId="20" fillId="0" borderId="7" xfId="0" applyNumberFormat="1" applyFont="1" applyBorder="1"/>
    <xf numFmtId="49" fontId="33" fillId="0" borderId="0" xfId="0" applyNumberFormat="1" applyFont="1" applyAlignment="1">
      <alignment horizontal="right" vertical="top" wrapText="1"/>
    </xf>
    <xf numFmtId="4" fontId="33" fillId="0" borderId="0" xfId="0" applyNumberFormat="1" applyFont="1" applyAlignment="1">
      <alignment horizontal="right" vertical="top"/>
    </xf>
    <xf numFmtId="0" fontId="33" fillId="0" borderId="0" xfId="0" applyFont="1" applyAlignment="1">
      <alignment horizontal="center" vertical="top"/>
    </xf>
    <xf numFmtId="4" fontId="33" fillId="0" borderId="8" xfId="0" applyNumberFormat="1" applyFont="1" applyBorder="1" applyAlignment="1">
      <alignment horizontal="right" vertical="top"/>
    </xf>
    <xf numFmtId="0" fontId="33" fillId="0" borderId="0" xfId="0" applyFont="1" applyAlignment="1">
      <alignment wrapText="1"/>
    </xf>
    <xf numFmtId="49" fontId="20" fillId="0" borderId="21" xfId="0" applyNumberFormat="1" applyFont="1" applyBorder="1"/>
    <xf numFmtId="49" fontId="20" fillId="0" borderId="10" xfId="0" applyNumberFormat="1" applyFont="1" applyBorder="1"/>
    <xf numFmtId="49" fontId="33" fillId="0" borderId="10" xfId="0" applyNumberFormat="1" applyFont="1" applyBorder="1" applyAlignment="1">
      <alignment horizontal="right" vertical="top" wrapText="1"/>
    </xf>
    <xf numFmtId="4" fontId="33" fillId="0" borderId="10" xfId="0" applyNumberFormat="1" applyFont="1" applyBorder="1" applyAlignment="1">
      <alignment horizontal="right" vertical="top"/>
    </xf>
    <xf numFmtId="0" fontId="33" fillId="0" borderId="10" xfId="0" applyFont="1" applyBorder="1" applyAlignment="1">
      <alignment horizontal="center" vertical="top"/>
    </xf>
    <xf numFmtId="4" fontId="33" fillId="0" borderId="22" xfId="0" applyNumberFormat="1" applyFont="1" applyBorder="1" applyAlignment="1">
      <alignment horizontal="right" vertical="top"/>
    </xf>
    <xf numFmtId="0" fontId="28" fillId="0" borderId="0" xfId="0" applyFont="1"/>
    <xf numFmtId="0" fontId="34" fillId="0" borderId="0" xfId="0" applyFont="1" applyAlignment="1">
      <alignment wrapText="1"/>
    </xf>
    <xf numFmtId="49" fontId="9" fillId="0" borderId="5" xfId="0" applyNumberFormat="1" applyFont="1" applyBorder="1"/>
    <xf numFmtId="49" fontId="35" fillId="0" borderId="5" xfId="0" applyNumberFormat="1" applyFont="1" applyBorder="1" applyAlignment="1">
      <alignment horizontal="center"/>
    </xf>
    <xf numFmtId="49" fontId="9" fillId="2" borderId="5" xfId="0" applyNumberFormat="1" applyFont="1" applyFill="1" applyBorder="1"/>
    <xf numFmtId="0" fontId="18" fillId="0" borderId="5" xfId="1" applyFont="1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0" fontId="18" fillId="0" borderId="0" xfId="1" applyFont="1" applyAlignment="1">
      <alignment horizontal="center"/>
    </xf>
    <xf numFmtId="0" fontId="13" fillId="0" borderId="1" xfId="1" applyFont="1" applyBorder="1"/>
    <xf numFmtId="0" fontId="13" fillId="0" borderId="2" xfId="1" applyFont="1" applyBorder="1"/>
    <xf numFmtId="0" fontId="13" fillId="0" borderId="3" xfId="1" applyFont="1" applyBorder="1"/>
    <xf numFmtId="0" fontId="17" fillId="0" borderId="0" xfId="1" applyFont="1"/>
    <xf numFmtId="0" fontId="9" fillId="0" borderId="0" xfId="1" applyFont="1" applyAlignment="1">
      <alignment horizontal="right"/>
    </xf>
    <xf numFmtId="0" fontId="8" fillId="0" borderId="10" xfId="1" applyFont="1" applyBorder="1" applyAlignment="1">
      <alignment horizontal="left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2" fontId="13" fillId="0" borderId="15" xfId="1" applyNumberFormat="1" applyFont="1" applyBorder="1" applyAlignment="1">
      <alignment wrapText="1"/>
    </xf>
    <xf numFmtId="2" fontId="13" fillId="0" borderId="18" xfId="1" applyNumberFormat="1" applyFont="1" applyBorder="1" applyAlignment="1">
      <alignment wrapText="1"/>
    </xf>
    <xf numFmtId="2" fontId="13" fillId="0" borderId="16" xfId="1" applyNumberFormat="1" applyFont="1" applyBorder="1" applyAlignment="1">
      <alignment wrapText="1"/>
    </xf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6" fillId="0" borderId="10" xfId="9" applyFont="1" applyBorder="1" applyAlignment="1">
      <alignment horizontal="left" wrapText="1"/>
    </xf>
    <xf numFmtId="0" fontId="31" fillId="0" borderId="5" xfId="9" applyFont="1" applyBorder="1" applyAlignment="1">
      <alignment horizontal="center" vertical="top"/>
    </xf>
    <xf numFmtId="0" fontId="26" fillId="0" borderId="10" xfId="9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wrapText="1"/>
    </xf>
    <xf numFmtId="49" fontId="20" fillId="0" borderId="2" xfId="0" applyNumberFormat="1" applyFont="1" applyBorder="1" applyAlignment="1">
      <alignment horizontal="center" wrapText="1"/>
    </xf>
    <xf numFmtId="49" fontId="20" fillId="0" borderId="3" xfId="0" applyNumberFormat="1" applyFont="1" applyBorder="1" applyAlignment="1">
      <alignment horizontal="center" wrapText="1"/>
    </xf>
    <xf numFmtId="49" fontId="20" fillId="0" borderId="1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vertical="top" wrapText="1"/>
    </xf>
    <xf numFmtId="49" fontId="20" fillId="0" borderId="7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0" fontId="20" fillId="0" borderId="0" xfId="0" applyFont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9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3" fillId="0" borderId="8" xfId="0" applyNumberFormat="1" applyFont="1" applyFill="1" applyBorder="1" applyAlignment="1" applyProtection="1">
      <alignment horizontal="left" vertical="top" wrapText="1"/>
    </xf>
    <xf numFmtId="49" fontId="24" fillId="0" borderId="5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49" fontId="33" fillId="0" borderId="0" xfId="0" applyNumberFormat="1" applyFont="1" applyAlignment="1">
      <alignment horizontal="left" vertical="top" wrapText="1"/>
    </xf>
    <xf numFmtId="49" fontId="33" fillId="0" borderId="10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 vertical="top" wrapText="1"/>
    </xf>
    <xf numFmtId="49" fontId="9" fillId="0" borderId="7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3">
    <cellStyle name="Обычный" xfId="0" builtinId="0"/>
    <cellStyle name="Обычный 10 2" xfId="1" xr:uid="{2216DEBE-4D06-4241-AE6B-A79F9CD9E474}"/>
    <cellStyle name="Обычный 11" xfId="3" xr:uid="{64AFBC42-E4EA-4D9D-BB15-402AB54ABFC3}"/>
    <cellStyle name="Обычный 2 2" xfId="9" xr:uid="{86B01CFF-FC2A-44D4-9CD8-B79306E0311B}"/>
    <cellStyle name="Обычный 2 2 2 2 3 2" xfId="10" xr:uid="{261FD261-A860-43F1-AA16-298EA6FEE497}"/>
    <cellStyle name="Обычный 2 4" xfId="5" xr:uid="{8AA2397F-D264-45B9-BA13-609F53314795}"/>
    <cellStyle name="Обычный 2 5" xfId="4" xr:uid="{2B128662-DE3B-4CE9-AEF0-A488ED52ED24}"/>
    <cellStyle name="Обычный 3" xfId="12" xr:uid="{E322BA7C-C498-47EC-AE01-CB7743CA0441}"/>
    <cellStyle name="Обычный 3 2" xfId="8" xr:uid="{EFA82FBE-D94D-4F2D-A5C4-BE599D35C4E2}"/>
    <cellStyle name="Обычный 3 3" xfId="6" xr:uid="{9DA8BD08-1ADD-45F4-A90E-0EE8ACD750BD}"/>
    <cellStyle name="Обычный 9" xfId="11" xr:uid="{8F008BD3-3BD0-4C14-965C-5CA67211F492}"/>
    <cellStyle name="Финансовый 2 2" xfId="7" xr:uid="{BBB83E75-725A-4774-BF4E-940A1E5F989D}"/>
    <cellStyle name="Финансовый 2 3" xfId="2" xr:uid="{F233506F-ED96-4470-9E06-A8D0954CB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 refreshError="1"/>
      <sheetData sheetId="1" refreshError="1"/>
      <sheetData sheetId="2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9B16-202F-4A14-A2AB-A9A6259FBE61}">
  <dimension ref="A1:N95"/>
  <sheetViews>
    <sheetView view="pageBreakPreview" topLeftCell="A28" zoomScale="115" zoomScaleNormal="100" zoomScaleSheetLayoutView="115" workbookViewId="0">
      <selection activeCell="H84" sqref="H84"/>
    </sheetView>
  </sheetViews>
  <sheetFormatPr defaultColWidth="9" defaultRowHeight="12.75" x14ac:dyDescent="0.2"/>
  <cols>
    <col min="1" max="1" width="6.28515625" style="127" customWidth="1"/>
    <col min="2" max="2" width="10.42578125" style="127" customWidth="1"/>
    <col min="3" max="3" width="22.5703125" style="127" customWidth="1"/>
    <col min="4" max="4" width="18.85546875" style="127" customWidth="1"/>
    <col min="5" max="5" width="12.85546875" style="127" customWidth="1"/>
    <col min="6" max="6" width="15.42578125" style="127" customWidth="1"/>
    <col min="7" max="7" width="15.5703125" style="127" customWidth="1"/>
    <col min="8" max="8" width="17.28515625" style="127" customWidth="1"/>
    <col min="9" max="9" width="18.42578125" style="127" customWidth="1"/>
    <col min="10" max="10" width="15.28515625" style="130" customWidth="1"/>
    <col min="11" max="12" width="15.5703125" style="130" customWidth="1"/>
    <col min="13" max="13" width="16.42578125" style="130" customWidth="1"/>
    <col min="14" max="14" width="16.7109375" style="127" customWidth="1"/>
    <col min="15" max="16384" width="9" style="127"/>
  </cols>
  <sheetData>
    <row r="1" spans="1:13" x14ac:dyDescent="0.2">
      <c r="G1" s="128"/>
      <c r="H1" s="129" t="s">
        <v>365</v>
      </c>
      <c r="J1" s="127"/>
      <c r="K1" s="127"/>
      <c r="L1" s="127"/>
      <c r="M1" s="127"/>
    </row>
    <row r="2" spans="1:13" x14ac:dyDescent="0.2">
      <c r="G2" s="128"/>
      <c r="H2" s="129" t="s">
        <v>366</v>
      </c>
      <c r="J2" s="127"/>
      <c r="K2" s="127"/>
      <c r="L2" s="127"/>
      <c r="M2" s="127"/>
    </row>
    <row r="3" spans="1:13" x14ac:dyDescent="0.2">
      <c r="G3" s="128"/>
      <c r="H3" s="129" t="s">
        <v>367</v>
      </c>
      <c r="J3" s="127"/>
      <c r="K3" s="127"/>
      <c r="L3" s="127"/>
      <c r="M3" s="127"/>
    </row>
    <row r="4" spans="1:13" ht="9.75" customHeight="1" x14ac:dyDescent="0.2">
      <c r="J4" s="127"/>
      <c r="K4" s="127"/>
      <c r="L4" s="127"/>
      <c r="M4" s="127"/>
    </row>
    <row r="5" spans="1:13" ht="16.350000000000001" customHeight="1" x14ac:dyDescent="0.2">
      <c r="G5" s="319"/>
      <c r="H5" s="132" t="s">
        <v>0</v>
      </c>
      <c r="J5" s="127"/>
      <c r="K5" s="127"/>
      <c r="L5" s="127"/>
      <c r="M5" s="127"/>
    </row>
    <row r="6" spans="1:13" x14ac:dyDescent="0.2">
      <c r="G6" s="321" t="s">
        <v>1</v>
      </c>
      <c r="H6" s="133" t="s">
        <v>368</v>
      </c>
      <c r="J6" s="127"/>
      <c r="K6" s="127"/>
      <c r="L6" s="127"/>
      <c r="M6" s="127"/>
    </row>
    <row r="7" spans="1:13" ht="25.9" customHeight="1" x14ac:dyDescent="0.2">
      <c r="A7" s="127" t="s">
        <v>3</v>
      </c>
      <c r="C7" s="374"/>
      <c r="D7" s="374"/>
      <c r="E7" s="374"/>
      <c r="F7" s="374"/>
      <c r="G7" s="321"/>
      <c r="H7" s="134"/>
      <c r="J7" s="127"/>
      <c r="K7" s="127"/>
      <c r="L7" s="127"/>
      <c r="M7" s="127"/>
    </row>
    <row r="8" spans="1:13" s="128" customFormat="1" ht="18.399999999999999" customHeight="1" x14ac:dyDescent="0.2">
      <c r="A8" s="127"/>
      <c r="B8" s="127"/>
      <c r="C8" s="127"/>
      <c r="D8" s="135"/>
      <c r="E8" s="135"/>
      <c r="F8" s="127"/>
      <c r="G8" s="321"/>
      <c r="H8" s="134"/>
    </row>
    <row r="9" spans="1:13" s="128" customFormat="1" ht="25.5" customHeight="1" x14ac:dyDescent="0.2">
      <c r="A9" s="345" t="s">
        <v>468</v>
      </c>
      <c r="B9" s="345"/>
      <c r="C9" s="375" t="s">
        <v>369</v>
      </c>
      <c r="D9" s="375"/>
      <c r="E9" s="375"/>
      <c r="F9" s="375"/>
      <c r="G9" s="321" t="s">
        <v>4</v>
      </c>
      <c r="H9" s="132">
        <v>16673706</v>
      </c>
    </row>
    <row r="10" spans="1:13" s="128" customFormat="1" x14ac:dyDescent="0.2">
      <c r="A10" s="137"/>
      <c r="B10" s="137"/>
      <c r="C10" s="127"/>
      <c r="D10" s="135"/>
      <c r="E10" s="127"/>
      <c r="H10" s="132"/>
    </row>
    <row r="11" spans="1:13" s="128" customFormat="1" ht="31.5" customHeight="1" x14ac:dyDescent="0.2">
      <c r="A11" s="137" t="s">
        <v>469</v>
      </c>
      <c r="B11" s="137"/>
      <c r="C11" s="376" t="s">
        <v>470</v>
      </c>
      <c r="D11" s="376"/>
      <c r="E11" s="376"/>
      <c r="F11" s="376"/>
      <c r="G11" s="138" t="s">
        <v>4</v>
      </c>
      <c r="H11" s="139">
        <v>58306175</v>
      </c>
    </row>
    <row r="12" spans="1:13" s="128" customFormat="1" x14ac:dyDescent="0.2">
      <c r="A12" s="137"/>
      <c r="B12" s="137"/>
      <c r="C12" s="127"/>
      <c r="D12" s="135"/>
      <c r="G12" s="321"/>
      <c r="H12" s="132"/>
    </row>
    <row r="13" spans="1:13" s="128" customFormat="1" ht="42" hidden="1" customHeight="1" x14ac:dyDescent="0.2">
      <c r="A13" s="137" t="s">
        <v>370</v>
      </c>
      <c r="B13" s="137"/>
      <c r="C13" s="374" t="s">
        <v>371</v>
      </c>
      <c r="D13" s="374"/>
      <c r="E13" s="374"/>
      <c r="F13" s="374"/>
      <c r="G13" s="127"/>
      <c r="H13" s="134"/>
    </row>
    <row r="14" spans="1:13" ht="36.75" customHeight="1" x14ac:dyDescent="0.2">
      <c r="A14" s="137" t="s">
        <v>372</v>
      </c>
      <c r="B14" s="137"/>
      <c r="C14" s="374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74"/>
      <c r="E14" s="374"/>
      <c r="F14" s="374"/>
      <c r="G14" s="140"/>
      <c r="H14" s="134"/>
      <c r="I14" s="141"/>
      <c r="J14" s="127"/>
      <c r="K14" s="127"/>
      <c r="L14" s="127"/>
      <c r="M14" s="127"/>
    </row>
    <row r="15" spans="1:13" ht="36.75" customHeight="1" x14ac:dyDescent="0.2">
      <c r="D15" s="127" t="s">
        <v>373</v>
      </c>
      <c r="E15" s="142"/>
      <c r="F15" s="142"/>
      <c r="G15" s="143" t="s">
        <v>471</v>
      </c>
      <c r="H15" s="143"/>
      <c r="I15" s="128"/>
      <c r="J15" s="127"/>
      <c r="K15" s="127"/>
      <c r="L15" s="127"/>
      <c r="M15" s="127"/>
    </row>
    <row r="16" spans="1:13" s="128" customFormat="1" ht="15.6" customHeight="1" thickBot="1" x14ac:dyDescent="0.25">
      <c r="D16" s="142"/>
      <c r="E16" s="142"/>
      <c r="F16" s="320" t="s">
        <v>374</v>
      </c>
      <c r="G16" s="321" t="s">
        <v>375</v>
      </c>
      <c r="H16" s="134"/>
    </row>
    <row r="17" spans="1:13" s="128" customFormat="1" ht="15" customHeight="1" thickBot="1" x14ac:dyDescent="0.25">
      <c r="D17" s="140"/>
      <c r="E17" s="140"/>
      <c r="F17" s="321" t="s">
        <v>376</v>
      </c>
      <c r="G17" s="143" t="s">
        <v>15</v>
      </c>
      <c r="H17" s="145" t="s">
        <v>472</v>
      </c>
    </row>
    <row r="18" spans="1:13" s="128" customFormat="1" ht="15" customHeight="1" thickBot="1" x14ac:dyDescent="0.25">
      <c r="C18" s="146"/>
      <c r="D18" s="147"/>
      <c r="G18" s="143" t="s">
        <v>16</v>
      </c>
      <c r="H18" s="148">
        <v>45135</v>
      </c>
    </row>
    <row r="19" spans="1:13" s="128" customFormat="1" ht="15" customHeight="1" x14ac:dyDescent="0.2">
      <c r="C19" s="146"/>
      <c r="D19" s="149"/>
      <c r="F19" s="320"/>
      <c r="G19" s="321" t="s">
        <v>17</v>
      </c>
      <c r="H19" s="134"/>
    </row>
    <row r="20" spans="1:13" s="128" customFormat="1" ht="15" customHeight="1" x14ac:dyDescent="0.2">
      <c r="C20" s="146"/>
      <c r="D20" s="150"/>
      <c r="F20" s="129"/>
      <c r="G20" s="127" t="s">
        <v>373</v>
      </c>
      <c r="H20" s="127"/>
      <c r="J20" s="136"/>
      <c r="K20" s="136"/>
      <c r="L20" s="136"/>
      <c r="M20" s="136"/>
    </row>
    <row r="21" spans="1:13" s="128" customFormat="1" ht="5.45" customHeight="1" thickBot="1" x14ac:dyDescent="0.25">
      <c r="C21" s="151"/>
      <c r="D21" s="152"/>
      <c r="F21" s="129"/>
      <c r="G21" s="127"/>
      <c r="H21" s="127"/>
      <c r="J21" s="136"/>
      <c r="K21" s="136"/>
      <c r="L21" s="136"/>
      <c r="M21" s="136"/>
    </row>
    <row r="22" spans="1:13" s="128" customFormat="1" ht="12.2" customHeight="1" thickBot="1" x14ac:dyDescent="0.25">
      <c r="D22" s="153"/>
      <c r="E22" s="154" t="s">
        <v>377</v>
      </c>
      <c r="F22" s="155" t="s">
        <v>378</v>
      </c>
      <c r="G22" s="357" t="s">
        <v>20</v>
      </c>
      <c r="H22" s="358"/>
      <c r="J22" s="136"/>
      <c r="K22" s="136"/>
      <c r="L22" s="136"/>
      <c r="M22" s="136"/>
    </row>
    <row r="23" spans="1:13" s="128" customFormat="1" ht="12.2" customHeight="1" thickBot="1" x14ac:dyDescent="0.25">
      <c r="D23" s="156"/>
      <c r="E23" s="157"/>
      <c r="F23" s="158"/>
      <c r="G23" s="159" t="s">
        <v>21</v>
      </c>
      <c r="H23" s="159" t="s">
        <v>22</v>
      </c>
      <c r="J23" s="136"/>
      <c r="K23" s="136"/>
      <c r="L23" s="136"/>
      <c r="M23" s="136"/>
    </row>
    <row r="24" spans="1:13" s="128" customFormat="1" ht="18" customHeight="1" thickBot="1" x14ac:dyDescent="0.25">
      <c r="D24" s="127"/>
      <c r="E24" s="160">
        <v>1</v>
      </c>
      <c r="F24" s="161">
        <f>H24</f>
        <v>45635</v>
      </c>
      <c r="G24" s="162">
        <v>45597</v>
      </c>
      <c r="H24" s="163">
        <v>45635</v>
      </c>
      <c r="I24" s="164"/>
      <c r="J24" s="136"/>
      <c r="K24" s="136"/>
      <c r="L24" s="136"/>
      <c r="M24" s="136"/>
    </row>
    <row r="25" spans="1:13" s="165" customFormat="1" ht="11.25" x14ac:dyDescent="0.2">
      <c r="J25" s="166"/>
      <c r="K25" s="166"/>
      <c r="L25" s="166"/>
      <c r="M25" s="166"/>
    </row>
    <row r="26" spans="1:13" x14ac:dyDescent="0.2">
      <c r="E26" s="131" t="s">
        <v>379</v>
      </c>
    </row>
    <row r="27" spans="1:13" x14ac:dyDescent="0.2">
      <c r="D27" s="167"/>
      <c r="E27" s="131" t="s">
        <v>380</v>
      </c>
      <c r="F27" s="167"/>
      <c r="G27" s="167"/>
    </row>
    <row r="28" spans="1:13" x14ac:dyDescent="0.2">
      <c r="A28" s="168" t="s">
        <v>28</v>
      </c>
      <c r="B28" s="359" t="s">
        <v>381</v>
      </c>
      <c r="C28" s="360"/>
      <c r="D28" s="361"/>
      <c r="E28" s="169" t="s">
        <v>382</v>
      </c>
      <c r="F28" s="170" t="s">
        <v>383</v>
      </c>
      <c r="G28" s="171"/>
      <c r="H28" s="172"/>
    </row>
    <row r="29" spans="1:13" x14ac:dyDescent="0.2">
      <c r="A29" s="173" t="s">
        <v>384</v>
      </c>
      <c r="B29" s="362" t="s">
        <v>385</v>
      </c>
      <c r="C29" s="363"/>
      <c r="D29" s="364"/>
      <c r="E29" s="174"/>
      <c r="F29" s="175" t="s">
        <v>386</v>
      </c>
      <c r="G29" s="176"/>
      <c r="H29" s="175" t="s">
        <v>387</v>
      </c>
    </row>
    <row r="30" spans="1:13" x14ac:dyDescent="0.2">
      <c r="A30" s="173" t="s">
        <v>388</v>
      </c>
      <c r="B30" s="362"/>
      <c r="C30" s="363"/>
      <c r="D30" s="364"/>
      <c r="E30" s="174"/>
      <c r="F30" s="175" t="s">
        <v>389</v>
      </c>
      <c r="G30" s="173" t="s">
        <v>390</v>
      </c>
      <c r="H30" s="175" t="s">
        <v>391</v>
      </c>
    </row>
    <row r="31" spans="1:13" x14ac:dyDescent="0.2">
      <c r="A31" s="177"/>
      <c r="B31" s="365"/>
      <c r="C31" s="366"/>
      <c r="D31" s="367"/>
      <c r="E31" s="178"/>
      <c r="F31" s="179" t="s">
        <v>392</v>
      </c>
      <c r="G31" s="180"/>
      <c r="H31" s="179" t="s">
        <v>393</v>
      </c>
    </row>
    <row r="32" spans="1:13" ht="13.5" thickBot="1" x14ac:dyDescent="0.25">
      <c r="A32" s="181">
        <v>1</v>
      </c>
      <c r="B32" s="368">
        <v>2</v>
      </c>
      <c r="C32" s="369"/>
      <c r="D32" s="370"/>
      <c r="E32" s="181">
        <v>3</v>
      </c>
      <c r="F32" s="181">
        <v>4</v>
      </c>
      <c r="G32" s="181">
        <v>5</v>
      </c>
      <c r="H32" s="181">
        <v>6</v>
      </c>
    </row>
    <row r="33" spans="1:14" ht="24" customHeight="1" thickBot="1" x14ac:dyDescent="0.25">
      <c r="A33" s="182"/>
      <c r="B33" s="371" t="s">
        <v>394</v>
      </c>
      <c r="C33" s="372"/>
      <c r="D33" s="373"/>
      <c r="E33" s="183" t="s">
        <v>395</v>
      </c>
      <c r="F33" s="184">
        <f t="shared" ref="F33:G39" si="0">G33</f>
        <v>582914.68999999994</v>
      </c>
      <c r="G33" s="184">
        <f>SUM(G34:G39)</f>
        <v>582914.68999999994</v>
      </c>
      <c r="H33" s="184">
        <f>SUM(H34:H39)</f>
        <v>582914.68999999994</v>
      </c>
      <c r="I33" s="185"/>
      <c r="J33" s="186"/>
    </row>
    <row r="34" spans="1:14" ht="17.25" customHeight="1" x14ac:dyDescent="0.2">
      <c r="A34" s="187" t="s">
        <v>24</v>
      </c>
      <c r="B34" s="351" t="s">
        <v>396</v>
      </c>
      <c r="C34" s="352"/>
      <c r="D34" s="353"/>
      <c r="E34" s="177"/>
      <c r="F34" s="188">
        <f t="shared" si="0"/>
        <v>582914.68999999994</v>
      </c>
      <c r="G34" s="189">
        <f t="shared" si="0"/>
        <v>582914.68999999994</v>
      </c>
      <c r="H34" s="190">
        <f>'реестр '!H14</f>
        <v>582914.68999999994</v>
      </c>
      <c r="I34" s="191"/>
      <c r="J34" s="192"/>
    </row>
    <row r="35" spans="1:14" hidden="1" x14ac:dyDescent="0.2">
      <c r="A35" s="187" t="s">
        <v>51</v>
      </c>
      <c r="B35" s="351" t="s">
        <v>396</v>
      </c>
      <c r="C35" s="352"/>
      <c r="D35" s="353"/>
      <c r="E35" s="177"/>
      <c r="F35" s="188">
        <f t="shared" si="0"/>
        <v>0</v>
      </c>
      <c r="G35" s="189">
        <f t="shared" si="0"/>
        <v>0</v>
      </c>
      <c r="H35" s="190">
        <f>SUM(I35:Q35)</f>
        <v>0</v>
      </c>
      <c r="I35" s="193"/>
      <c r="J35" s="194"/>
      <c r="N35" s="195"/>
    </row>
    <row r="36" spans="1:14" hidden="1" x14ac:dyDescent="0.2">
      <c r="A36" s="187" t="s">
        <v>53</v>
      </c>
      <c r="B36" s="351" t="s">
        <v>397</v>
      </c>
      <c r="C36" s="352"/>
      <c r="D36" s="353"/>
      <c r="E36" s="177"/>
      <c r="F36" s="188">
        <f t="shared" si="0"/>
        <v>0</v>
      </c>
      <c r="G36" s="189">
        <f t="shared" si="0"/>
        <v>0</v>
      </c>
      <c r="H36" s="190">
        <f>SUM(I36:Q36)</f>
        <v>0</v>
      </c>
      <c r="I36" s="196"/>
      <c r="N36" s="195"/>
    </row>
    <row r="37" spans="1:14" hidden="1" x14ac:dyDescent="0.2">
      <c r="A37" s="187" t="s">
        <v>79</v>
      </c>
      <c r="B37" s="351" t="s">
        <v>398</v>
      </c>
      <c r="C37" s="352"/>
      <c r="D37" s="353"/>
      <c r="E37" s="177"/>
      <c r="F37" s="188">
        <f t="shared" si="0"/>
        <v>0</v>
      </c>
      <c r="G37" s="189">
        <f t="shared" si="0"/>
        <v>0</v>
      </c>
      <c r="H37" s="190">
        <f>SUM(I37:Q37)</f>
        <v>0</v>
      </c>
      <c r="J37" s="192"/>
      <c r="N37" s="195"/>
    </row>
    <row r="38" spans="1:14" hidden="1" x14ac:dyDescent="0.2">
      <c r="A38" s="187" t="s">
        <v>79</v>
      </c>
      <c r="B38" s="351" t="s">
        <v>399</v>
      </c>
      <c r="C38" s="352"/>
      <c r="D38" s="353"/>
      <c r="E38" s="177"/>
      <c r="F38" s="188">
        <f t="shared" si="0"/>
        <v>0</v>
      </c>
      <c r="G38" s="189">
        <f t="shared" si="0"/>
        <v>0</v>
      </c>
      <c r="H38" s="190">
        <f>SUM(I38:Q38)</f>
        <v>0</v>
      </c>
      <c r="I38" s="196"/>
      <c r="N38" s="195"/>
    </row>
    <row r="39" spans="1:14" hidden="1" x14ac:dyDescent="0.2">
      <c r="A39" s="187" t="s">
        <v>88</v>
      </c>
      <c r="B39" s="351" t="s">
        <v>400</v>
      </c>
      <c r="C39" s="352"/>
      <c r="D39" s="353"/>
      <c r="E39" s="177"/>
      <c r="F39" s="188">
        <f t="shared" si="0"/>
        <v>0</v>
      </c>
      <c r="G39" s="189">
        <f t="shared" si="0"/>
        <v>0</v>
      </c>
      <c r="H39" s="190">
        <f>SUM(I39:Q39)</f>
        <v>0</v>
      </c>
      <c r="I39" s="196"/>
      <c r="N39" s="195"/>
    </row>
    <row r="40" spans="1:14" ht="14.25" customHeight="1" x14ac:dyDescent="0.2">
      <c r="A40" s="197"/>
      <c r="E40" s="354" t="s">
        <v>401</v>
      </c>
      <c r="F40" s="354"/>
      <c r="G40" s="354"/>
      <c r="H40" s="311">
        <f>H33</f>
        <v>582914.68999999994</v>
      </c>
      <c r="I40" s="199">
        <f>'кс-2_ПЖ'!O267+'кс-_ГП2'!O153</f>
        <v>582914.68999999994</v>
      </c>
      <c r="J40" s="200">
        <f>H40-I40</f>
        <v>0</v>
      </c>
      <c r="K40" s="200"/>
      <c r="N40" s="195"/>
    </row>
    <row r="41" spans="1:14" ht="14.25" customHeight="1" x14ac:dyDescent="0.2">
      <c r="A41" s="197"/>
      <c r="E41" s="354" t="s">
        <v>402</v>
      </c>
      <c r="F41" s="354"/>
      <c r="G41" s="354"/>
      <c r="H41" s="311">
        <f>ROUND(H40*0.2,2)</f>
        <v>116582.94</v>
      </c>
      <c r="I41" s="199"/>
      <c r="J41" s="192"/>
      <c r="N41" s="195"/>
    </row>
    <row r="42" spans="1:14" ht="14.25" customHeight="1" x14ac:dyDescent="0.2">
      <c r="A42" s="197"/>
      <c r="E42" s="354" t="s">
        <v>403</v>
      </c>
      <c r="F42" s="354"/>
      <c r="G42" s="354"/>
      <c r="H42" s="311">
        <f>H40+H41</f>
        <v>699497.62999999989</v>
      </c>
      <c r="I42" s="201">
        <f>'реестр '!J14</f>
        <v>699497.62800000003</v>
      </c>
      <c r="J42" s="200">
        <f>H42-I42</f>
        <v>1.999999862164259E-3</v>
      </c>
      <c r="N42" s="195"/>
    </row>
    <row r="43" spans="1:14" hidden="1" x14ac:dyDescent="0.2">
      <c r="A43" s="202"/>
      <c r="B43" s="203"/>
      <c r="C43" s="203"/>
      <c r="D43" s="204"/>
      <c r="E43" s="177"/>
      <c r="F43" s="205"/>
      <c r="G43" s="206"/>
      <c r="H43" s="207"/>
      <c r="I43" s="196"/>
      <c r="N43" s="195"/>
    </row>
    <row r="44" spans="1:14" hidden="1" x14ac:dyDescent="0.2">
      <c r="A44" s="202" t="s">
        <v>404</v>
      </c>
      <c r="B44" s="208"/>
      <c r="C44" s="208"/>
      <c r="D44" s="209" t="s">
        <v>405</v>
      </c>
      <c r="E44" s="177"/>
      <c r="F44" s="190" t="e">
        <v>#REF!</v>
      </c>
      <c r="G44" s="189" t="e">
        <v>#REF!</v>
      </c>
      <c r="H44" s="210">
        <v>68388.36</v>
      </c>
      <c r="I44" s="196"/>
      <c r="N44" s="195"/>
    </row>
    <row r="45" spans="1:14" hidden="1" x14ac:dyDescent="0.2">
      <c r="A45" s="133"/>
      <c r="B45" s="211"/>
      <c r="C45" s="211"/>
      <c r="D45" s="212" t="s">
        <v>406</v>
      </c>
      <c r="E45" s="134"/>
      <c r="F45" s="213"/>
      <c r="G45" s="189" t="e">
        <v>#REF!</v>
      </c>
      <c r="H45" s="214">
        <v>437891.54</v>
      </c>
      <c r="I45" s="196"/>
      <c r="N45" s="195"/>
    </row>
    <row r="46" spans="1:14" hidden="1" x14ac:dyDescent="0.2">
      <c r="A46" s="133"/>
      <c r="B46" s="211"/>
      <c r="C46" s="211"/>
      <c r="D46" s="212" t="s">
        <v>407</v>
      </c>
      <c r="E46" s="134"/>
      <c r="F46" s="213"/>
      <c r="G46" s="189">
        <v>0</v>
      </c>
      <c r="H46" s="214">
        <v>0</v>
      </c>
      <c r="I46" s="196"/>
      <c r="N46" s="195"/>
    </row>
    <row r="47" spans="1:14" hidden="1" x14ac:dyDescent="0.2">
      <c r="A47" s="133"/>
      <c r="B47" s="211"/>
      <c r="C47" s="211"/>
      <c r="D47" s="212" t="s">
        <v>405</v>
      </c>
      <c r="E47" s="134"/>
      <c r="F47" s="213"/>
      <c r="G47" s="189">
        <v>0</v>
      </c>
      <c r="H47" s="214">
        <v>0</v>
      </c>
      <c r="I47" s="196"/>
      <c r="N47" s="195"/>
    </row>
    <row r="48" spans="1:14" hidden="1" x14ac:dyDescent="0.2">
      <c r="A48" s="133"/>
      <c r="B48" s="211"/>
      <c r="C48" s="211"/>
      <c r="D48" s="212" t="s">
        <v>408</v>
      </c>
      <c r="E48" s="134"/>
      <c r="F48" s="213"/>
      <c r="G48" s="189">
        <v>0</v>
      </c>
      <c r="H48" s="210">
        <v>0</v>
      </c>
      <c r="I48" s="196"/>
      <c r="N48" s="195"/>
    </row>
    <row r="49" spans="1:14" hidden="1" x14ac:dyDescent="0.2">
      <c r="A49" s="187" t="s">
        <v>409</v>
      </c>
      <c r="B49" s="215"/>
      <c r="C49" s="215"/>
      <c r="D49" s="204" t="s">
        <v>405</v>
      </c>
      <c r="E49" s="177"/>
      <c r="F49" s="216">
        <v>0</v>
      </c>
      <c r="G49" s="217">
        <v>0</v>
      </c>
      <c r="H49" s="207">
        <v>0</v>
      </c>
      <c r="I49" s="196"/>
      <c r="N49" s="195"/>
    </row>
    <row r="50" spans="1:14" hidden="1" x14ac:dyDescent="0.2">
      <c r="A50" s="187"/>
      <c r="B50" s="215"/>
      <c r="C50" s="215"/>
      <c r="D50" s="204"/>
      <c r="E50" s="177"/>
      <c r="F50" s="218"/>
      <c r="G50" s="189"/>
      <c r="H50" s="210"/>
      <c r="I50" s="196"/>
      <c r="N50" s="195"/>
    </row>
    <row r="51" spans="1:14" hidden="1" x14ac:dyDescent="0.2">
      <c r="A51" s="187" t="s">
        <v>410</v>
      </c>
      <c r="B51" s="215"/>
      <c r="C51" s="215"/>
      <c r="D51" s="204" t="s">
        <v>411</v>
      </c>
      <c r="E51" s="177"/>
      <c r="F51" s="218">
        <v>0</v>
      </c>
      <c r="G51" s="189">
        <v>0</v>
      </c>
      <c r="H51" s="210">
        <v>0</v>
      </c>
      <c r="I51" s="196"/>
      <c r="N51" s="195"/>
    </row>
    <row r="52" spans="1:14" hidden="1" x14ac:dyDescent="0.2">
      <c r="A52" s="187"/>
      <c r="B52" s="215"/>
      <c r="C52" s="215"/>
      <c r="D52" s="204" t="s">
        <v>412</v>
      </c>
      <c r="E52" s="177"/>
      <c r="F52" s="218">
        <v>0</v>
      </c>
      <c r="G52" s="206">
        <v>0</v>
      </c>
      <c r="H52" s="219">
        <v>0</v>
      </c>
      <c r="I52" s="196"/>
      <c r="N52" s="195"/>
    </row>
    <row r="53" spans="1:14" hidden="1" x14ac:dyDescent="0.2">
      <c r="A53" s="187"/>
      <c r="B53" s="215"/>
      <c r="C53" s="215"/>
      <c r="D53" s="204"/>
      <c r="E53" s="177"/>
      <c r="F53" s="220"/>
      <c r="G53" s="221"/>
      <c r="H53" s="222"/>
      <c r="I53" s="196"/>
      <c r="N53" s="195"/>
    </row>
    <row r="54" spans="1:14" hidden="1" x14ac:dyDescent="0.2">
      <c r="A54" s="133" t="s">
        <v>413</v>
      </c>
      <c r="B54" s="223"/>
      <c r="C54" s="223"/>
      <c r="D54" s="224" t="s">
        <v>405</v>
      </c>
      <c r="E54" s="134"/>
      <c r="F54" s="218">
        <v>0</v>
      </c>
      <c r="G54" s="189">
        <v>0</v>
      </c>
      <c r="H54" s="210">
        <v>0</v>
      </c>
      <c r="I54" s="196"/>
      <c r="N54" s="195"/>
    </row>
    <row r="55" spans="1:14" hidden="1" x14ac:dyDescent="0.2">
      <c r="A55" s="133"/>
      <c r="B55" s="223"/>
      <c r="C55" s="223"/>
      <c r="D55" s="224"/>
      <c r="E55" s="134"/>
      <c r="F55" s="218"/>
      <c r="G55" s="189"/>
      <c r="H55" s="210"/>
      <c r="I55" s="196"/>
      <c r="N55" s="195"/>
    </row>
    <row r="56" spans="1:14" hidden="1" x14ac:dyDescent="0.2">
      <c r="A56" s="133" t="s">
        <v>410</v>
      </c>
      <c r="B56" s="223"/>
      <c r="C56" s="223"/>
      <c r="D56" s="224" t="s">
        <v>414</v>
      </c>
      <c r="E56" s="134"/>
      <c r="F56" s="218">
        <v>401728.83</v>
      </c>
      <c r="G56" s="189">
        <v>401728.83</v>
      </c>
      <c r="H56" s="210">
        <v>401728.83</v>
      </c>
      <c r="I56" s="196"/>
      <c r="N56" s="195"/>
    </row>
    <row r="57" spans="1:14" hidden="1" x14ac:dyDescent="0.2">
      <c r="A57" s="133"/>
      <c r="B57" s="223"/>
      <c r="C57" s="223"/>
      <c r="D57" s="224"/>
      <c r="E57" s="134"/>
      <c r="F57" s="220"/>
      <c r="G57" s="225"/>
      <c r="H57" s="226"/>
      <c r="I57" s="196"/>
      <c r="N57" s="195"/>
    </row>
    <row r="58" spans="1:14" hidden="1" x14ac:dyDescent="0.2">
      <c r="A58" s="133" t="s">
        <v>413</v>
      </c>
      <c r="B58" s="223"/>
      <c r="C58" s="223"/>
      <c r="D58" s="224" t="s">
        <v>405</v>
      </c>
      <c r="E58" s="134"/>
      <c r="F58" s="218">
        <v>72311.19</v>
      </c>
      <c r="G58" s="189">
        <v>72311.19</v>
      </c>
      <c r="H58" s="210">
        <v>72311.19</v>
      </c>
      <c r="I58" s="196"/>
      <c r="N58" s="195"/>
    </row>
    <row r="59" spans="1:14" hidden="1" x14ac:dyDescent="0.2">
      <c r="A59" s="133"/>
      <c r="B59" s="223"/>
      <c r="C59" s="223"/>
      <c r="D59" s="224"/>
      <c r="E59" s="134"/>
      <c r="F59" s="220"/>
      <c r="G59" s="225"/>
      <c r="H59" s="226"/>
      <c r="I59" s="196"/>
      <c r="N59" s="195"/>
    </row>
    <row r="60" spans="1:14" hidden="1" x14ac:dyDescent="0.2">
      <c r="A60" s="133"/>
      <c r="B60" s="223"/>
      <c r="C60" s="223"/>
      <c r="D60" s="224"/>
      <c r="E60" s="134"/>
      <c r="F60" s="172"/>
      <c r="G60" s="227"/>
      <c r="H60" s="210"/>
      <c r="I60" s="196"/>
      <c r="N60" s="195"/>
    </row>
    <row r="61" spans="1:14" hidden="1" x14ac:dyDescent="0.2">
      <c r="A61" s="228"/>
      <c r="B61" s="229"/>
      <c r="C61" s="229"/>
      <c r="D61" s="230"/>
      <c r="E61" s="176"/>
      <c r="F61" s="231"/>
      <c r="G61" s="231"/>
      <c r="H61" s="232"/>
      <c r="I61" s="196"/>
      <c r="N61" s="195"/>
    </row>
    <row r="62" spans="1:14" hidden="1" x14ac:dyDescent="0.2">
      <c r="A62" s="133"/>
      <c r="B62" s="223"/>
      <c r="C62" s="223"/>
      <c r="D62" s="224" t="s">
        <v>415</v>
      </c>
      <c r="E62" s="134"/>
      <c r="F62" s="233"/>
      <c r="G62" s="234">
        <v>0</v>
      </c>
      <c r="H62" s="235">
        <v>0</v>
      </c>
      <c r="I62" s="196"/>
      <c r="N62" s="195"/>
    </row>
    <row r="63" spans="1:14" hidden="1" x14ac:dyDescent="0.2">
      <c r="A63" s="133"/>
      <c r="B63" s="223"/>
      <c r="C63" s="223"/>
      <c r="D63" s="224" t="s">
        <v>405</v>
      </c>
      <c r="E63" s="134"/>
      <c r="F63" s="236"/>
      <c r="G63" s="237">
        <v>0</v>
      </c>
      <c r="H63" s="238">
        <v>0</v>
      </c>
      <c r="I63" s="196"/>
      <c r="N63" s="195"/>
    </row>
    <row r="64" spans="1:14" hidden="1" x14ac:dyDescent="0.2">
      <c r="A64" s="133"/>
      <c r="B64" s="223"/>
      <c r="C64" s="223"/>
      <c r="D64" s="224" t="s">
        <v>416</v>
      </c>
      <c r="E64" s="134"/>
      <c r="F64" s="236"/>
      <c r="G64" s="237">
        <v>0</v>
      </c>
      <c r="H64" s="238">
        <v>0</v>
      </c>
      <c r="I64" s="196"/>
      <c r="N64" s="195"/>
    </row>
    <row r="65" spans="1:14" hidden="1" x14ac:dyDescent="0.2">
      <c r="A65" s="133"/>
      <c r="B65" s="223"/>
      <c r="C65" s="223"/>
      <c r="D65" s="224" t="s">
        <v>417</v>
      </c>
      <c r="E65" s="176"/>
      <c r="F65" s="236"/>
      <c r="G65" s="237">
        <v>0</v>
      </c>
      <c r="H65" s="238">
        <v>0</v>
      </c>
      <c r="I65" s="196"/>
      <c r="N65" s="195"/>
    </row>
    <row r="66" spans="1:14" hidden="1" x14ac:dyDescent="0.2">
      <c r="A66" s="133"/>
      <c r="B66" s="223"/>
      <c r="C66" s="223"/>
      <c r="D66" s="224" t="s">
        <v>405</v>
      </c>
      <c r="E66" s="134"/>
      <c r="F66" s="239"/>
      <c r="G66" s="240">
        <v>0</v>
      </c>
      <c r="H66" s="241">
        <v>0</v>
      </c>
      <c r="I66" s="196"/>
      <c r="N66" s="195"/>
    </row>
    <row r="67" spans="1:14" hidden="1" x14ac:dyDescent="0.2">
      <c r="A67" s="242"/>
      <c r="B67" s="228"/>
      <c r="C67" s="228"/>
      <c r="D67" s="209" t="s">
        <v>418</v>
      </c>
      <c r="E67" s="176"/>
      <c r="F67" s="243"/>
      <c r="G67" s="234">
        <v>0</v>
      </c>
      <c r="H67" s="238">
        <v>0</v>
      </c>
      <c r="I67" s="196"/>
      <c r="N67" s="195"/>
    </row>
    <row r="68" spans="1:14" hidden="1" x14ac:dyDescent="0.2">
      <c r="A68" s="133"/>
      <c r="B68" s="211"/>
      <c r="C68" s="211"/>
      <c r="D68" s="212" t="s">
        <v>419</v>
      </c>
      <c r="E68" s="134"/>
      <c r="F68" s="236"/>
      <c r="G68" s="237">
        <v>0</v>
      </c>
      <c r="H68" s="238">
        <v>0</v>
      </c>
      <c r="I68" s="196"/>
      <c r="N68" s="195"/>
    </row>
    <row r="69" spans="1:14" hidden="1" x14ac:dyDescent="0.2">
      <c r="A69" s="133"/>
      <c r="B69" s="211"/>
      <c r="C69" s="211"/>
      <c r="D69" s="212" t="s">
        <v>405</v>
      </c>
      <c r="E69" s="134"/>
      <c r="F69" s="236"/>
      <c r="G69" s="237">
        <v>0</v>
      </c>
      <c r="H69" s="238">
        <v>0</v>
      </c>
      <c r="I69" s="196"/>
      <c r="N69" s="195"/>
    </row>
    <row r="70" spans="1:14" hidden="1" x14ac:dyDescent="0.2">
      <c r="A70" s="133"/>
      <c r="B70" s="211"/>
      <c r="C70" s="211"/>
      <c r="D70" s="212" t="s">
        <v>420</v>
      </c>
      <c r="E70" s="134"/>
      <c r="F70" s="236"/>
      <c r="G70" s="237">
        <v>0</v>
      </c>
      <c r="H70" s="238">
        <v>0</v>
      </c>
      <c r="I70" s="196"/>
      <c r="N70" s="195"/>
    </row>
    <row r="71" spans="1:14" hidden="1" x14ac:dyDescent="0.2">
      <c r="A71" s="242"/>
      <c r="B71" s="229"/>
      <c r="C71" s="229"/>
      <c r="D71" s="230" t="s">
        <v>421</v>
      </c>
      <c r="E71" s="176"/>
      <c r="F71" s="243"/>
      <c r="G71" s="234">
        <v>0</v>
      </c>
      <c r="H71" s="235">
        <v>0</v>
      </c>
      <c r="I71" s="196"/>
      <c r="N71" s="195"/>
    </row>
    <row r="72" spans="1:14" hidden="1" x14ac:dyDescent="0.2">
      <c r="A72" s="242"/>
      <c r="B72" s="229"/>
      <c r="C72" s="229"/>
      <c r="D72" s="230" t="s">
        <v>405</v>
      </c>
      <c r="E72" s="176"/>
      <c r="F72" s="243"/>
      <c r="G72" s="234">
        <v>0</v>
      </c>
      <c r="H72" s="235">
        <v>0</v>
      </c>
      <c r="I72" s="196"/>
      <c r="N72" s="195"/>
    </row>
    <row r="73" spans="1:14" hidden="1" x14ac:dyDescent="0.2">
      <c r="A73" s="242"/>
      <c r="B73" s="229"/>
      <c r="C73" s="229"/>
      <c r="D73" s="230" t="s">
        <v>422</v>
      </c>
      <c r="E73" s="176"/>
      <c r="F73" s="243"/>
      <c r="G73" s="234">
        <v>0</v>
      </c>
      <c r="H73" s="235">
        <v>0</v>
      </c>
      <c r="I73" s="196"/>
      <c r="N73" s="195"/>
    </row>
    <row r="74" spans="1:14" ht="12.75" hidden="1" customHeight="1" thickBot="1" x14ac:dyDescent="0.25">
      <c r="A74" s="244" t="s">
        <v>226</v>
      </c>
      <c r="B74" s="245"/>
      <c r="C74" s="245"/>
      <c r="D74" s="246" t="s">
        <v>423</v>
      </c>
      <c r="E74" s="247"/>
      <c r="F74" s="248"/>
      <c r="G74" s="249" t="e">
        <v>#REF!</v>
      </c>
      <c r="H74" s="250"/>
      <c r="I74" s="196"/>
      <c r="N74" s="195"/>
    </row>
    <row r="75" spans="1:14" ht="13.5" hidden="1" thickBot="1" x14ac:dyDescent="0.25">
      <c r="A75" s="165"/>
      <c r="B75" s="165"/>
      <c r="C75" s="165"/>
      <c r="F75" s="165"/>
      <c r="G75" s="144" t="s">
        <v>424</v>
      </c>
      <c r="H75" s="251">
        <v>379935.31</v>
      </c>
      <c r="I75" s="196"/>
      <c r="N75" s="195"/>
    </row>
    <row r="76" spans="1:14" ht="13.5" hidden="1" thickBot="1" x14ac:dyDescent="0.25">
      <c r="F76" s="165"/>
      <c r="G76" s="144" t="s">
        <v>425</v>
      </c>
      <c r="H76" s="251">
        <v>68388.36</v>
      </c>
      <c r="I76" s="196"/>
      <c r="N76" s="195"/>
    </row>
    <row r="77" spans="1:14" ht="13.5" hidden="1" thickBot="1" x14ac:dyDescent="0.25">
      <c r="F77" s="355" t="s">
        <v>426</v>
      </c>
      <c r="G77" s="355"/>
      <c r="H77" s="251">
        <v>448323.67</v>
      </c>
      <c r="I77" s="196"/>
      <c r="N77" s="195"/>
    </row>
    <row r="78" spans="1:14" hidden="1" x14ac:dyDescent="0.2">
      <c r="F78" s="165"/>
      <c r="G78" s="165"/>
      <c r="H78" s="252"/>
      <c r="I78" s="196"/>
      <c r="N78" s="195"/>
    </row>
    <row r="79" spans="1:14" hidden="1" x14ac:dyDescent="0.2">
      <c r="E79" s="127" t="s">
        <v>427</v>
      </c>
      <c r="F79" s="165"/>
      <c r="G79" s="165"/>
      <c r="H79" s="253">
        <v>0</v>
      </c>
      <c r="I79" s="196"/>
      <c r="J79" s="200"/>
      <c r="N79" s="195"/>
    </row>
    <row r="80" spans="1:14" hidden="1" x14ac:dyDescent="0.2">
      <c r="E80" s="127" t="s">
        <v>428</v>
      </c>
      <c r="F80" s="165"/>
      <c r="G80" s="165"/>
      <c r="H80" s="198">
        <f>H79</f>
        <v>0</v>
      </c>
      <c r="I80" s="196"/>
      <c r="J80" s="200"/>
      <c r="N80" s="195"/>
    </row>
    <row r="81" spans="1:14" hidden="1" x14ac:dyDescent="0.2">
      <c r="E81" s="127" t="s">
        <v>429</v>
      </c>
      <c r="F81" s="165"/>
      <c r="G81" s="165"/>
      <c r="H81" s="254">
        <f>H80/120*20</f>
        <v>0</v>
      </c>
      <c r="I81" s="196"/>
      <c r="J81" s="200"/>
      <c r="N81" s="195"/>
    </row>
    <row r="82" spans="1:14" x14ac:dyDescent="0.2">
      <c r="F82" s="165"/>
      <c r="G82" s="165"/>
      <c r="H82" s="252"/>
      <c r="I82" s="196"/>
      <c r="J82" s="200"/>
      <c r="N82" s="195"/>
    </row>
    <row r="83" spans="1:14" x14ac:dyDescent="0.2">
      <c r="F83" s="165"/>
      <c r="G83" s="165"/>
      <c r="H83" s="252"/>
      <c r="I83" s="196"/>
      <c r="J83" s="200"/>
      <c r="K83" s="200"/>
      <c r="N83" s="195"/>
    </row>
    <row r="84" spans="1:14" s="256" customFormat="1" ht="25.5" customHeight="1" x14ac:dyDescent="0.2">
      <c r="A84" s="346" t="s">
        <v>468</v>
      </c>
      <c r="B84" s="346"/>
      <c r="C84" s="346" t="s">
        <v>434</v>
      </c>
      <c r="D84" s="346"/>
      <c r="E84" s="346"/>
      <c r="F84" s="356"/>
      <c r="G84" s="356"/>
      <c r="H84" s="256" t="s">
        <v>435</v>
      </c>
      <c r="I84" s="257"/>
    </row>
    <row r="85" spans="1:14" s="256" customFormat="1" ht="15.75" customHeight="1" x14ac:dyDescent="0.2">
      <c r="C85" s="350" t="s">
        <v>430</v>
      </c>
      <c r="D85" s="350"/>
      <c r="E85" s="350"/>
      <c r="F85" s="344" t="s">
        <v>431</v>
      </c>
      <c r="G85" s="344"/>
      <c r="H85" s="258" t="s">
        <v>432</v>
      </c>
      <c r="I85" s="259"/>
    </row>
    <row r="86" spans="1:14" s="256" customFormat="1" ht="12.75" hidden="1" customHeight="1" x14ac:dyDescent="0.2"/>
    <row r="87" spans="1:14" s="256" customFormat="1" ht="12.75" hidden="1" customHeight="1" x14ac:dyDescent="0.2"/>
    <row r="88" spans="1:14" s="256" customFormat="1" x14ac:dyDescent="0.2">
      <c r="B88" s="165" t="s">
        <v>433</v>
      </c>
    </row>
    <row r="89" spans="1:14" s="256" customFormat="1" x14ac:dyDescent="0.2"/>
    <row r="90" spans="1:14" s="256" customFormat="1" x14ac:dyDescent="0.2"/>
    <row r="91" spans="1:14" s="256" customFormat="1" x14ac:dyDescent="0.2"/>
    <row r="92" spans="1:14" s="256" customFormat="1" x14ac:dyDescent="0.2">
      <c r="C92" s="347"/>
      <c r="D92" s="348"/>
      <c r="E92" s="348"/>
      <c r="F92" s="348"/>
      <c r="G92" s="348"/>
      <c r="H92" s="260"/>
    </row>
    <row r="93" spans="1:14" s="256" customFormat="1" ht="30.6" customHeight="1" x14ac:dyDescent="0.2">
      <c r="A93" s="255" t="s">
        <v>469</v>
      </c>
      <c r="B93" s="319"/>
      <c r="C93" s="347" t="s">
        <v>473</v>
      </c>
      <c r="D93" s="348"/>
      <c r="E93" s="348"/>
      <c r="F93" s="349"/>
      <c r="G93" s="349"/>
      <c r="H93" s="260" t="s">
        <v>474</v>
      </c>
    </row>
    <row r="94" spans="1:14" s="256" customFormat="1" x14ac:dyDescent="0.2">
      <c r="D94" s="261" t="s">
        <v>430</v>
      </c>
      <c r="E94" s="258"/>
      <c r="F94" s="344" t="s">
        <v>431</v>
      </c>
      <c r="G94" s="344"/>
      <c r="H94" s="262" t="s">
        <v>432</v>
      </c>
    </row>
    <row r="95" spans="1:14" s="256" customFormat="1" x14ac:dyDescent="0.2">
      <c r="B95" s="165" t="s">
        <v>433</v>
      </c>
    </row>
  </sheetData>
  <mergeCells count="33">
    <mergeCell ref="B32:D32"/>
    <mergeCell ref="B33:D33"/>
    <mergeCell ref="C7:F7"/>
    <mergeCell ref="C9:F9"/>
    <mergeCell ref="C11:F11"/>
    <mergeCell ref="C13:F13"/>
    <mergeCell ref="C14:F14"/>
    <mergeCell ref="G22:H22"/>
    <mergeCell ref="B28:D28"/>
    <mergeCell ref="B29:D29"/>
    <mergeCell ref="B30:D30"/>
    <mergeCell ref="B31:D31"/>
    <mergeCell ref="E42:G42"/>
    <mergeCell ref="F77:G77"/>
    <mergeCell ref="C84:E84"/>
    <mergeCell ref="F84:G84"/>
    <mergeCell ref="B34:D34"/>
    <mergeCell ref="F94:G94"/>
    <mergeCell ref="A9:B9"/>
    <mergeCell ref="A84:B84"/>
    <mergeCell ref="C92:E92"/>
    <mergeCell ref="C93:E93"/>
    <mergeCell ref="F93:G93"/>
    <mergeCell ref="F92:G92"/>
    <mergeCell ref="C85:E85"/>
    <mergeCell ref="F85:G85"/>
    <mergeCell ref="B35:D35"/>
    <mergeCell ref="B36:D36"/>
    <mergeCell ref="B37:D37"/>
    <mergeCell ref="B38:D38"/>
    <mergeCell ref="B39:D39"/>
    <mergeCell ref="E40:G40"/>
    <mergeCell ref="E41:G41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3A25-ED59-4E02-A1B6-9F2060158B24}">
  <sheetPr>
    <tabColor rgb="FF00B0F0"/>
  </sheetPr>
  <dimension ref="A1:V20"/>
  <sheetViews>
    <sheetView zoomScaleNormal="100" zoomScaleSheetLayoutView="100" workbookViewId="0">
      <selection activeCell="I11" sqref="I11:I12"/>
    </sheetView>
  </sheetViews>
  <sheetFormatPr defaultColWidth="9.140625" defaultRowHeight="15" x14ac:dyDescent="0.25"/>
  <cols>
    <col min="1" max="1" width="23.28515625" style="283" customWidth="1"/>
    <col min="2" max="2" width="22.7109375" style="283" customWidth="1"/>
    <col min="3" max="3" width="72.140625" style="283" customWidth="1"/>
    <col min="4" max="4" width="18.140625" style="283" customWidth="1"/>
    <col min="5" max="5" width="18.28515625" style="283" hidden="1" customWidth="1"/>
    <col min="6" max="6" width="15.85546875" style="283" hidden="1" customWidth="1"/>
    <col min="7" max="7" width="15.7109375" style="283" hidden="1" customWidth="1"/>
    <col min="8" max="8" width="20.5703125" style="283" customWidth="1"/>
    <col min="9" max="9" width="17.7109375" style="283" customWidth="1"/>
    <col min="10" max="10" width="26.5703125" style="283" bestFit="1" customWidth="1"/>
    <col min="11" max="11" width="18.28515625" style="284" customWidth="1"/>
    <col min="12" max="12" width="12.42578125" style="283" hidden="1" customWidth="1"/>
    <col min="13" max="13" width="9.140625" style="283" hidden="1" customWidth="1"/>
    <col min="14" max="14" width="12.7109375" style="283" hidden="1" customWidth="1"/>
    <col min="15" max="18" width="0" style="283" hidden="1" customWidth="1"/>
    <col min="19" max="16384" width="9.140625" style="283"/>
  </cols>
  <sheetData>
    <row r="1" spans="1:22" x14ac:dyDescent="0.25">
      <c r="A1" s="322"/>
      <c r="B1" s="322"/>
      <c r="C1" s="322"/>
      <c r="D1" s="322"/>
      <c r="E1" s="322"/>
      <c r="F1" s="322"/>
      <c r="G1" s="322"/>
      <c r="H1" s="322"/>
      <c r="I1" s="322"/>
      <c r="J1" s="322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</row>
    <row r="2" spans="1:22" ht="28.5" customHeight="1" x14ac:dyDescent="0.25">
      <c r="A2" s="309" t="s">
        <v>468</v>
      </c>
      <c r="B2" s="378" t="s">
        <v>369</v>
      </c>
      <c r="C2" s="378"/>
      <c r="D2" s="378"/>
      <c r="E2" s="378"/>
      <c r="F2" s="378"/>
      <c r="G2" s="378"/>
      <c r="H2" s="378"/>
      <c r="I2" s="378"/>
      <c r="J2" s="378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</row>
    <row r="3" spans="1:22" x14ac:dyDescent="0.25">
      <c r="A3" s="310"/>
      <c r="B3" s="379" t="s">
        <v>455</v>
      </c>
      <c r="C3" s="379"/>
      <c r="D3" s="379"/>
      <c r="E3" s="379"/>
      <c r="F3" s="379"/>
      <c r="G3" s="379"/>
      <c r="H3" s="379"/>
      <c r="I3" s="379"/>
      <c r="J3" s="379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</row>
    <row r="4" spans="1:22" ht="15" customHeight="1" x14ac:dyDescent="0.25">
      <c r="A4" s="309" t="s">
        <v>475</v>
      </c>
      <c r="B4" s="380" t="s">
        <v>470</v>
      </c>
      <c r="C4" s="380"/>
      <c r="D4" s="380"/>
      <c r="E4" s="380"/>
      <c r="F4" s="380"/>
      <c r="G4" s="380"/>
      <c r="H4" s="380"/>
      <c r="I4" s="380"/>
      <c r="J4" s="380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</row>
    <row r="5" spans="1:22" x14ac:dyDescent="0.25">
      <c r="A5" s="308"/>
      <c r="B5" s="379" t="s">
        <v>455</v>
      </c>
      <c r="C5" s="379"/>
      <c r="D5" s="379"/>
      <c r="E5" s="379"/>
      <c r="F5" s="379"/>
      <c r="G5" s="379"/>
      <c r="H5" s="379"/>
      <c r="I5" s="379"/>
      <c r="J5" s="379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</row>
    <row r="6" spans="1:22" x14ac:dyDescent="0.25">
      <c r="A6" s="309" t="s">
        <v>454</v>
      </c>
      <c r="B6" s="380" t="s">
        <v>453</v>
      </c>
      <c r="C6" s="380"/>
      <c r="D6" s="380"/>
      <c r="E6" s="380"/>
      <c r="F6" s="380"/>
      <c r="G6" s="380"/>
      <c r="H6" s="380"/>
      <c r="I6" s="380"/>
      <c r="J6" s="380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</row>
    <row r="7" spans="1:22" x14ac:dyDescent="0.25">
      <c r="A7" s="308"/>
      <c r="B7" s="379" t="s">
        <v>452</v>
      </c>
      <c r="C7" s="379"/>
      <c r="D7" s="379"/>
      <c r="E7" s="379"/>
      <c r="F7" s="379"/>
      <c r="G7" s="379"/>
      <c r="H7" s="379"/>
      <c r="I7" s="379"/>
      <c r="J7" s="379"/>
    </row>
    <row r="8" spans="1:22" ht="30.75" customHeight="1" x14ac:dyDescent="0.25">
      <c r="A8" s="377" t="s">
        <v>476</v>
      </c>
      <c r="B8" s="377"/>
      <c r="C8" s="377"/>
      <c r="D8" s="377"/>
      <c r="E8" s="377"/>
      <c r="F8" s="377"/>
      <c r="G8" s="377"/>
      <c r="H8" s="377"/>
      <c r="I8" s="377"/>
      <c r="J8" s="377"/>
      <c r="K8" s="283"/>
    </row>
    <row r="9" spans="1:22" x14ac:dyDescent="0.25">
      <c r="A9" s="307"/>
      <c r="B9" s="307"/>
      <c r="C9" s="307"/>
      <c r="D9" s="307"/>
      <c r="E9" s="307"/>
      <c r="F9" s="307"/>
      <c r="G9" s="307"/>
      <c r="H9" s="307"/>
      <c r="I9" s="308"/>
      <c r="J9" s="307"/>
      <c r="K9" s="283"/>
    </row>
    <row r="10" spans="1:22" ht="45" x14ac:dyDescent="0.25">
      <c r="A10" s="300" t="s">
        <v>451</v>
      </c>
      <c r="B10" s="300" t="s">
        <v>450</v>
      </c>
      <c r="C10" s="300" t="s">
        <v>449</v>
      </c>
      <c r="D10" s="300" t="s">
        <v>448</v>
      </c>
      <c r="E10" s="300" t="s">
        <v>447</v>
      </c>
      <c r="F10" s="300" t="s">
        <v>446</v>
      </c>
      <c r="G10" s="300" t="s">
        <v>445</v>
      </c>
      <c r="H10" s="306" t="s">
        <v>477</v>
      </c>
      <c r="I10" s="300" t="s">
        <v>444</v>
      </c>
      <c r="J10" s="306" t="s">
        <v>443</v>
      </c>
      <c r="K10" s="283"/>
    </row>
    <row r="11" spans="1:22" ht="30" customHeight="1" x14ac:dyDescent="0.25">
      <c r="A11" s="305">
        <v>1</v>
      </c>
      <c r="B11" s="299" t="s">
        <v>459</v>
      </c>
      <c r="C11" s="304" t="s">
        <v>458</v>
      </c>
      <c r="D11" s="298">
        <f>'кс-2_ПЖ'!O265</f>
        <v>201084.05</v>
      </c>
      <c r="E11" s="298" t="s">
        <v>461</v>
      </c>
      <c r="F11" s="298" t="s">
        <v>461</v>
      </c>
      <c r="G11" s="298">
        <f>D11</f>
        <v>201084.05</v>
      </c>
      <c r="H11" s="297">
        <f>'кс-2_ПЖ'!O267</f>
        <v>166899.76</v>
      </c>
      <c r="I11" s="298">
        <f>H11*0.2</f>
        <v>33379.952000000005</v>
      </c>
      <c r="J11" s="297">
        <f>H11+I11</f>
        <v>200279.712</v>
      </c>
      <c r="K11" s="286">
        <f>'кс-2_ПЖ'!O267*1.2</f>
        <v>200279.712</v>
      </c>
      <c r="L11" s="283">
        <f>G11*1.0514</f>
        <v>211419.77016999997</v>
      </c>
      <c r="M11" s="283">
        <f>H11-L11</f>
        <v>-44520.010169999965</v>
      </c>
      <c r="S11" s="283">
        <f>J11-K11</f>
        <v>0</v>
      </c>
    </row>
    <row r="12" spans="1:22" ht="30" customHeight="1" x14ac:dyDescent="0.25">
      <c r="A12" s="300">
        <v>2</v>
      </c>
      <c r="B12" s="300" t="s">
        <v>457</v>
      </c>
      <c r="C12" s="303" t="s">
        <v>456</v>
      </c>
      <c r="D12" s="302">
        <f>'кс-_ГП2'!O151</f>
        <v>501222.81</v>
      </c>
      <c r="E12" s="302" t="s">
        <v>461</v>
      </c>
      <c r="F12" s="302" t="s">
        <v>461</v>
      </c>
      <c r="G12" s="302">
        <f>D12</f>
        <v>501222.81</v>
      </c>
      <c r="H12" s="301">
        <f>'кс-_ГП2'!O153</f>
        <v>416014.93</v>
      </c>
      <c r="I12" s="298">
        <f>H12*0.2</f>
        <v>83202.986000000004</v>
      </c>
      <c r="J12" s="297">
        <f>H12+I12</f>
        <v>499217.91599999997</v>
      </c>
      <c r="K12" s="286">
        <f>'кс-_ГП2'!O153*1.2</f>
        <v>499217.91599999997</v>
      </c>
      <c r="L12" s="283">
        <f>G12*1.0514</f>
        <v>526985.66243399994</v>
      </c>
      <c r="M12" s="283">
        <f>H12-L12</f>
        <v>-110970.73243399995</v>
      </c>
      <c r="S12" s="283">
        <f>J12-K12</f>
        <v>0</v>
      </c>
    </row>
    <row r="13" spans="1:22" ht="0.75" customHeight="1" thickBot="1" x14ac:dyDescent="0.3">
      <c r="A13" s="296"/>
      <c r="B13" s="295"/>
      <c r="C13" s="294"/>
      <c r="D13" s="293"/>
      <c r="E13" s="293"/>
      <c r="F13" s="293"/>
      <c r="G13" s="293"/>
      <c r="H13" s="293"/>
      <c r="I13" s="292"/>
      <c r="J13" s="291"/>
      <c r="K13" s="283"/>
    </row>
    <row r="14" spans="1:22" ht="24" customHeight="1" thickTop="1" x14ac:dyDescent="0.25">
      <c r="A14" s="289"/>
      <c r="B14" s="290" t="s">
        <v>442</v>
      </c>
      <c r="C14" s="289"/>
      <c r="D14" s="288">
        <f>SUM(D11:D12)</f>
        <v>702306.86</v>
      </c>
      <c r="E14" s="288">
        <f>SUM(E11:E12)</f>
        <v>0</v>
      </c>
      <c r="F14" s="288">
        <f>SUM(F11:F12)</f>
        <v>0</v>
      </c>
      <c r="G14" s="288">
        <f>SUM(G11:G12)</f>
        <v>702306.86</v>
      </c>
      <c r="H14" s="288">
        <f>SUM(H11:H12)</f>
        <v>582914.68999999994</v>
      </c>
      <c r="I14" s="288"/>
      <c r="J14" s="288">
        <f>SUM(J11:J12)</f>
        <v>699497.62800000003</v>
      </c>
      <c r="K14" s="283"/>
      <c r="L14" s="283" t="e">
        <f>SUM(#REF!)</f>
        <v>#REF!</v>
      </c>
    </row>
    <row r="15" spans="1:22" x14ac:dyDescent="0.25">
      <c r="H15" s="286"/>
      <c r="K15" s="283"/>
    </row>
    <row r="16" spans="1:22" x14ac:dyDescent="0.25">
      <c r="F16" s="287"/>
      <c r="G16" s="287"/>
      <c r="H16" s="285"/>
      <c r="J16" s="286"/>
      <c r="K16" s="283"/>
    </row>
    <row r="17" spans="6:10" x14ac:dyDescent="0.25">
      <c r="F17" s="287"/>
      <c r="J17" s="286"/>
    </row>
    <row r="20" spans="6:10" x14ac:dyDescent="0.25">
      <c r="J20" s="285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276"/>
  <sheetViews>
    <sheetView tabSelected="1" topLeftCell="A249" workbookViewId="0">
      <selection activeCell="C11" sqref="C11:K11"/>
    </sheetView>
  </sheetViews>
  <sheetFormatPr defaultColWidth="9.140625" defaultRowHeight="11.25" customHeight="1" x14ac:dyDescent="0.2"/>
  <cols>
    <col min="1" max="1" width="9.85546875" style="1" customWidth="1"/>
    <col min="2" max="2" width="9" style="1" customWidth="1"/>
    <col min="3" max="3" width="18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6" width="11.85546875" style="1" customWidth="1"/>
    <col min="17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3" width="144.42578125" style="2" hidden="1" customWidth="1"/>
    <col min="124" max="128" width="103.85546875" style="2" hidden="1" customWidth="1"/>
    <col min="129" max="134" width="65.85546875" style="2" hidden="1" customWidth="1"/>
    <col min="135" max="140" width="73.42578125" style="2" hidden="1" customWidth="1"/>
    <col min="141" max="146" width="65.85546875" style="2" hidden="1" customWidth="1"/>
    <col min="147" max="152" width="73.42578125" style="2" hidden="1" customWidth="1"/>
    <col min="153" max="16384" width="9.140625" style="1"/>
  </cols>
  <sheetData>
    <row r="1" spans="1:29" s="264" customFormat="1" ht="15" x14ac:dyDescent="0.25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29" s="264" customFormat="1" ht="15" x14ac:dyDescent="0.25">
      <c r="A2" s="263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384" t="s">
        <v>0</v>
      </c>
      <c r="N2" s="385"/>
      <c r="O2" s="386"/>
    </row>
    <row r="3" spans="1:29" s="264" customFormat="1" ht="15" x14ac:dyDescent="0.25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5" t="s">
        <v>1</v>
      </c>
      <c r="M3" s="384" t="s">
        <v>2</v>
      </c>
      <c r="N3" s="385"/>
      <c r="O3" s="386"/>
    </row>
    <row r="4" spans="1:29" s="264" customFormat="1" ht="15" x14ac:dyDescent="0.25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5"/>
      <c r="M4" s="391"/>
      <c r="N4" s="392"/>
      <c r="O4" s="393"/>
    </row>
    <row r="5" spans="1:29" s="264" customFormat="1" ht="12.6" customHeight="1" x14ac:dyDescent="0.25">
      <c r="A5" s="266" t="s">
        <v>3</v>
      </c>
      <c r="B5" s="263"/>
      <c r="C5" s="387"/>
      <c r="D5" s="387"/>
      <c r="E5" s="387"/>
      <c r="F5" s="387"/>
      <c r="G5" s="387"/>
      <c r="H5" s="387"/>
      <c r="I5" s="387"/>
      <c r="J5" s="387"/>
      <c r="K5" s="387"/>
      <c r="L5" s="265" t="s">
        <v>4</v>
      </c>
      <c r="M5" s="388"/>
      <c r="N5" s="389"/>
      <c r="O5" s="390"/>
      <c r="T5" s="267" t="s">
        <v>5</v>
      </c>
      <c r="U5" s="267" t="s">
        <v>5</v>
      </c>
    </row>
    <row r="6" spans="1:29" s="264" customFormat="1" ht="15" x14ac:dyDescent="0.25">
      <c r="A6" s="263"/>
      <c r="B6" s="263"/>
      <c r="C6" s="268"/>
      <c r="D6" s="268"/>
      <c r="E6" s="268"/>
      <c r="F6" s="269" t="s">
        <v>6</v>
      </c>
      <c r="G6" s="268"/>
      <c r="H6" s="268"/>
      <c r="I6" s="268"/>
      <c r="J6" s="268"/>
      <c r="K6" s="268"/>
      <c r="L6" s="265"/>
      <c r="M6" s="391"/>
      <c r="N6" s="392"/>
      <c r="O6" s="393"/>
    </row>
    <row r="7" spans="1:29" s="264" customFormat="1" ht="14.45" customHeight="1" x14ac:dyDescent="0.25">
      <c r="A7" s="266" t="s">
        <v>468</v>
      </c>
      <c r="B7" s="263"/>
      <c r="C7" s="263"/>
      <c r="D7" s="387" t="s">
        <v>369</v>
      </c>
      <c r="E7" s="387"/>
      <c r="F7" s="387"/>
      <c r="G7" s="387"/>
      <c r="H7" s="387"/>
      <c r="I7" s="387"/>
      <c r="J7" s="387"/>
      <c r="K7" s="387"/>
      <c r="L7" s="265" t="s">
        <v>4</v>
      </c>
      <c r="M7" s="388" t="s">
        <v>436</v>
      </c>
      <c r="N7" s="389"/>
      <c r="O7" s="390"/>
      <c r="V7" s="267" t="s">
        <v>7</v>
      </c>
      <c r="W7" s="267" t="s">
        <v>5</v>
      </c>
    </row>
    <row r="8" spans="1:29" s="264" customFormat="1" ht="15" x14ac:dyDescent="0.25">
      <c r="A8" s="263"/>
      <c r="B8" s="263"/>
      <c r="C8" s="263"/>
      <c r="D8" s="268"/>
      <c r="E8" s="268"/>
      <c r="F8" s="269" t="s">
        <v>6</v>
      </c>
      <c r="G8" s="268"/>
      <c r="H8" s="268"/>
      <c r="I8" s="268"/>
      <c r="J8" s="268"/>
      <c r="K8" s="268"/>
      <c r="L8" s="265"/>
      <c r="M8" s="391"/>
      <c r="N8" s="392"/>
      <c r="O8" s="393"/>
    </row>
    <row r="9" spans="1:29" s="264" customFormat="1" ht="26.25" customHeight="1" x14ac:dyDescent="0.25">
      <c r="A9" s="266" t="s">
        <v>469</v>
      </c>
      <c r="B9" s="263"/>
      <c r="C9" s="263"/>
      <c r="D9" s="387" t="s">
        <v>470</v>
      </c>
      <c r="E9" s="387"/>
      <c r="F9" s="387"/>
      <c r="G9" s="387"/>
      <c r="H9" s="387"/>
      <c r="I9" s="387"/>
      <c r="J9" s="387"/>
      <c r="K9" s="387"/>
      <c r="L9" s="265" t="s">
        <v>4</v>
      </c>
      <c r="M9" s="388" t="s">
        <v>478</v>
      </c>
      <c r="N9" s="389"/>
      <c r="O9" s="390"/>
      <c r="X9" s="267" t="s">
        <v>5</v>
      </c>
      <c r="Y9" s="267" t="s">
        <v>5</v>
      </c>
    </row>
    <row r="10" spans="1:29" s="264" customFormat="1" ht="10.9" customHeight="1" x14ac:dyDescent="0.25">
      <c r="A10" s="263"/>
      <c r="B10" s="263"/>
      <c r="C10" s="263"/>
      <c r="D10" s="268"/>
      <c r="E10" s="268"/>
      <c r="F10" s="269" t="s">
        <v>6</v>
      </c>
      <c r="G10" s="268"/>
      <c r="H10" s="268"/>
      <c r="I10" s="268"/>
      <c r="J10" s="268"/>
      <c r="K10" s="268"/>
      <c r="L10" s="263"/>
      <c r="M10" s="391"/>
      <c r="N10" s="392"/>
      <c r="O10" s="393"/>
    </row>
    <row r="11" spans="1:29" s="264" customFormat="1" ht="29.25" customHeight="1" x14ac:dyDescent="0.25">
      <c r="A11" s="266" t="s">
        <v>8</v>
      </c>
      <c r="B11" s="263"/>
      <c r="C11" s="394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94"/>
      <c r="E11" s="394"/>
      <c r="F11" s="394"/>
      <c r="G11" s="394"/>
      <c r="H11" s="394"/>
      <c r="I11" s="394"/>
      <c r="J11" s="394"/>
      <c r="K11" s="394"/>
      <c r="L11" s="263"/>
      <c r="M11" s="388"/>
      <c r="N11" s="389"/>
      <c r="O11" s="390"/>
      <c r="Z11" s="267" t="s">
        <v>9</v>
      </c>
    </row>
    <row r="12" spans="1:29" s="264" customFormat="1" ht="15" x14ac:dyDescent="0.25">
      <c r="A12" s="263"/>
      <c r="B12" s="263"/>
      <c r="C12" s="268"/>
      <c r="D12" s="268"/>
      <c r="E12" s="268"/>
      <c r="F12" s="269" t="s">
        <v>10</v>
      </c>
      <c r="G12" s="268"/>
      <c r="H12" s="324"/>
      <c r="I12" s="268"/>
      <c r="J12" s="268"/>
      <c r="K12" s="268"/>
      <c r="L12" s="263"/>
      <c r="M12" s="391"/>
      <c r="N12" s="392"/>
      <c r="O12" s="393"/>
    </row>
    <row r="13" spans="1:29" s="264" customFormat="1" ht="15" x14ac:dyDescent="0.25">
      <c r="A13" s="266" t="s">
        <v>11</v>
      </c>
      <c r="B13" s="263"/>
      <c r="C13" s="395" t="s">
        <v>27</v>
      </c>
      <c r="D13" s="395"/>
      <c r="E13" s="395"/>
      <c r="F13" s="395"/>
      <c r="G13" s="395"/>
      <c r="H13" s="395"/>
      <c r="I13" s="395"/>
      <c r="J13" s="395"/>
      <c r="K13" s="395"/>
      <c r="L13" s="263"/>
      <c r="M13" s="388"/>
      <c r="N13" s="389"/>
      <c r="O13" s="390"/>
      <c r="AA13" s="267" t="s">
        <v>437</v>
      </c>
    </row>
    <row r="14" spans="1:29" s="264" customFormat="1" ht="15" x14ac:dyDescent="0.25">
      <c r="A14" s="263"/>
      <c r="B14" s="263"/>
      <c r="C14" s="268"/>
      <c r="D14" s="268"/>
      <c r="E14" s="268"/>
      <c r="F14" s="269" t="s">
        <v>12</v>
      </c>
      <c r="G14" s="268"/>
      <c r="H14" s="324"/>
      <c r="I14" s="268"/>
      <c r="J14" s="268"/>
      <c r="K14" s="268"/>
      <c r="L14" s="265" t="s">
        <v>13</v>
      </c>
      <c r="M14" s="384"/>
      <c r="N14" s="385"/>
      <c r="O14" s="386"/>
    </row>
    <row r="15" spans="1:29" s="264" customFormat="1" ht="15" customHeight="1" x14ac:dyDescent="0.25">
      <c r="A15" s="263"/>
      <c r="B15" s="263"/>
      <c r="C15" s="263"/>
      <c r="D15" s="263"/>
      <c r="E15" s="263"/>
      <c r="F15" s="263"/>
      <c r="G15" s="263"/>
      <c r="H15" s="325"/>
      <c r="I15" s="263"/>
      <c r="J15" s="263"/>
      <c r="K15" s="265" t="s">
        <v>14</v>
      </c>
      <c r="L15" s="277" t="s">
        <v>15</v>
      </c>
      <c r="M15" s="381" t="s">
        <v>480</v>
      </c>
      <c r="N15" s="382"/>
      <c r="O15" s="383"/>
      <c r="AB15" s="267" t="s">
        <v>5</v>
      </c>
    </row>
    <row r="16" spans="1:29" s="264" customFormat="1" ht="15" x14ac:dyDescent="0.25">
      <c r="A16" s="270"/>
      <c r="B16" s="270"/>
      <c r="C16" s="270"/>
      <c r="D16" s="270"/>
      <c r="E16" s="270"/>
      <c r="F16" s="270"/>
      <c r="G16" s="270"/>
      <c r="H16" s="326"/>
      <c r="I16" s="270"/>
      <c r="J16" s="270"/>
      <c r="K16" s="270"/>
      <c r="L16" s="277" t="s">
        <v>16</v>
      </c>
      <c r="M16" s="381" t="s">
        <v>479</v>
      </c>
      <c r="N16" s="382"/>
      <c r="O16" s="383"/>
      <c r="AC16" s="267" t="s">
        <v>5</v>
      </c>
    </row>
    <row r="17" spans="1:118" s="264" customFormat="1" ht="15" x14ac:dyDescent="0.25">
      <c r="A17" s="270"/>
      <c r="B17" s="270"/>
      <c r="C17" s="270"/>
      <c r="D17" s="270"/>
      <c r="E17" s="270"/>
      <c r="F17" s="270"/>
      <c r="G17" s="270"/>
      <c r="H17" s="326"/>
      <c r="I17" s="270"/>
      <c r="J17" s="270"/>
      <c r="K17" s="270"/>
      <c r="L17" s="271" t="s">
        <v>17</v>
      </c>
      <c r="M17" s="384"/>
      <c r="N17" s="385"/>
      <c r="O17" s="386"/>
    </row>
    <row r="18" spans="1:118" s="264" customFormat="1" ht="15" x14ac:dyDescent="0.25">
      <c r="A18" s="263"/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18" customFormat="1" ht="11.25" customHeight="1" x14ac:dyDescent="0.2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1"/>
      <c r="L19" s="396" t="s">
        <v>18</v>
      </c>
      <c r="M19" s="396" t="s">
        <v>19</v>
      </c>
      <c r="N19" s="397" t="s">
        <v>20</v>
      </c>
      <c r="O19" s="397"/>
    </row>
    <row r="20" spans="1:118" customFormat="1" ht="15" x14ac:dyDescent="0.25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1"/>
      <c r="L20" s="396"/>
      <c r="M20" s="396"/>
      <c r="N20" s="275" t="s">
        <v>21</v>
      </c>
      <c r="O20" s="275" t="s">
        <v>22</v>
      </c>
    </row>
    <row r="21" spans="1:118" customFormat="1" ht="15" x14ac:dyDescent="0.25">
      <c r="A21" s="270"/>
      <c r="B21" s="270"/>
      <c r="C21" s="270"/>
      <c r="D21" s="270"/>
      <c r="E21" s="270"/>
      <c r="F21" s="270"/>
      <c r="G21" s="270"/>
      <c r="H21" s="276" t="s">
        <v>23</v>
      </c>
      <c r="I21" s="270"/>
      <c r="J21" s="270"/>
      <c r="K21" s="271"/>
      <c r="L21" s="277" t="s">
        <v>24</v>
      </c>
      <c r="M21" s="277" t="str">
        <f>O21</f>
        <v>09.12.2024</v>
      </c>
      <c r="N21" s="277" t="s">
        <v>439</v>
      </c>
      <c r="O21" s="277" t="s">
        <v>25</v>
      </c>
    </row>
    <row r="22" spans="1:118" customFormat="1" ht="15" x14ac:dyDescent="0.25">
      <c r="A22" s="270"/>
      <c r="B22" s="270"/>
      <c r="C22" s="270"/>
      <c r="D22" s="270"/>
      <c r="E22" s="270"/>
      <c r="F22" s="270"/>
      <c r="G22" s="270"/>
      <c r="H22" s="276" t="s">
        <v>26</v>
      </c>
      <c r="I22" s="270"/>
      <c r="J22" s="270"/>
      <c r="K22" s="271"/>
      <c r="L22" s="274"/>
      <c r="M22" s="274"/>
      <c r="N22" s="274"/>
      <c r="O22" s="263"/>
    </row>
    <row r="23" spans="1:118" s="264" customFormat="1" ht="15" x14ac:dyDescent="0.25">
      <c r="A23" s="270"/>
      <c r="B23" s="270"/>
      <c r="C23" s="270"/>
      <c r="D23" s="270"/>
      <c r="E23" s="270"/>
      <c r="F23" s="270"/>
      <c r="G23" s="270"/>
      <c r="H23" s="270" t="s">
        <v>438</v>
      </c>
      <c r="I23" s="270"/>
      <c r="J23" s="270"/>
      <c r="K23" s="271"/>
      <c r="L23" s="274"/>
      <c r="M23" s="274"/>
      <c r="N23" s="274"/>
      <c r="O23" s="263"/>
    </row>
    <row r="24" spans="1:118" customFormat="1" ht="15" x14ac:dyDescent="0.25">
      <c r="A24" s="7"/>
      <c r="B24" s="3"/>
    </row>
    <row r="25" spans="1:118" customFormat="1" ht="36" customHeight="1" x14ac:dyDescent="0.25">
      <c r="A25" s="399" t="s">
        <v>28</v>
      </c>
      <c r="B25" s="399"/>
      <c r="C25" s="406" t="s">
        <v>29</v>
      </c>
      <c r="D25" s="406" t="s">
        <v>30</v>
      </c>
      <c r="E25" s="406"/>
      <c r="F25" s="406"/>
      <c r="G25" s="406" t="s">
        <v>31</v>
      </c>
      <c r="H25" s="406" t="s">
        <v>32</v>
      </c>
      <c r="I25" s="406"/>
      <c r="J25" s="406"/>
      <c r="K25" s="406" t="s">
        <v>33</v>
      </c>
      <c r="L25" s="406"/>
      <c r="M25" s="406"/>
      <c r="N25" s="406" t="s">
        <v>34</v>
      </c>
      <c r="O25" s="406" t="s">
        <v>35</v>
      </c>
    </row>
    <row r="26" spans="1:118" customFormat="1" ht="20.25" customHeight="1" x14ac:dyDescent="0.25">
      <c r="A26" s="399"/>
      <c r="B26" s="399"/>
      <c r="C26" s="406"/>
      <c r="D26" s="406"/>
      <c r="E26" s="406"/>
      <c r="F26" s="406"/>
      <c r="G26" s="406"/>
      <c r="H26" s="406"/>
      <c r="I26" s="406"/>
      <c r="J26" s="406"/>
      <c r="K26" s="406"/>
      <c r="L26" s="406"/>
      <c r="M26" s="406"/>
      <c r="N26" s="406"/>
      <c r="O26" s="406"/>
    </row>
    <row r="27" spans="1:118" customFormat="1" ht="49.5" customHeight="1" x14ac:dyDescent="0.25">
      <c r="A27" s="8" t="s">
        <v>36</v>
      </c>
      <c r="B27" s="8" t="s">
        <v>37</v>
      </c>
      <c r="C27" s="406"/>
      <c r="D27" s="406"/>
      <c r="E27" s="406"/>
      <c r="F27" s="406"/>
      <c r="G27" s="406"/>
      <c r="H27" s="5" t="s">
        <v>38</v>
      </c>
      <c r="I27" s="5" t="s">
        <v>39</v>
      </c>
      <c r="J27" s="5" t="s">
        <v>40</v>
      </c>
      <c r="K27" s="5" t="s">
        <v>38</v>
      </c>
      <c r="L27" s="5" t="s">
        <v>39</v>
      </c>
      <c r="M27" s="5" t="s">
        <v>41</v>
      </c>
      <c r="N27" s="406"/>
      <c r="O27" s="406"/>
    </row>
    <row r="28" spans="1:118" customFormat="1" ht="15" x14ac:dyDescent="0.25">
      <c r="A28" s="6">
        <v>1</v>
      </c>
      <c r="B28" s="6">
        <v>2</v>
      </c>
      <c r="C28" s="6">
        <v>3</v>
      </c>
      <c r="D28" s="399">
        <v>4</v>
      </c>
      <c r="E28" s="399"/>
      <c r="F28" s="399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118" customFormat="1" ht="15" x14ac:dyDescent="0.25">
      <c r="A29" s="400" t="s">
        <v>42</v>
      </c>
      <c r="B29" s="401"/>
      <c r="C29" s="401"/>
      <c r="D29" s="401"/>
      <c r="E29" s="401"/>
      <c r="F29" s="401"/>
      <c r="G29" s="401"/>
      <c r="H29" s="401"/>
      <c r="I29" s="401"/>
      <c r="J29" s="401"/>
      <c r="K29" s="401"/>
      <c r="L29" s="401"/>
      <c r="M29" s="401"/>
      <c r="N29" s="401"/>
      <c r="O29" s="402"/>
      <c r="DI29" s="9" t="s">
        <v>42</v>
      </c>
    </row>
    <row r="30" spans="1:118" customFormat="1" ht="15" x14ac:dyDescent="0.25">
      <c r="A30" s="400" t="s">
        <v>43</v>
      </c>
      <c r="B30" s="401"/>
      <c r="C30" s="401"/>
      <c r="D30" s="401"/>
      <c r="E30" s="401"/>
      <c r="F30" s="401"/>
      <c r="G30" s="401"/>
      <c r="H30" s="401"/>
      <c r="I30" s="401"/>
      <c r="J30" s="401"/>
      <c r="K30" s="401"/>
      <c r="L30" s="401"/>
      <c r="M30" s="401"/>
      <c r="N30" s="401"/>
      <c r="O30" s="402"/>
      <c r="DI30" s="9"/>
      <c r="DJ30" s="9" t="s">
        <v>43</v>
      </c>
    </row>
    <row r="31" spans="1:118" customFormat="1" ht="23.25" x14ac:dyDescent="0.25">
      <c r="A31" s="10" t="s">
        <v>24</v>
      </c>
      <c r="B31" s="11" t="s">
        <v>24</v>
      </c>
      <c r="C31" s="12" t="s">
        <v>44</v>
      </c>
      <c r="D31" s="403" t="s">
        <v>45</v>
      </c>
      <c r="E31" s="403"/>
      <c r="F31" s="403"/>
      <c r="G31" s="11" t="s">
        <v>46</v>
      </c>
      <c r="H31" s="11">
        <v>3.0200000000000001E-2</v>
      </c>
      <c r="I31" s="11" t="s">
        <v>24</v>
      </c>
      <c r="J31" s="11" t="s">
        <v>47</v>
      </c>
      <c r="K31" s="13"/>
      <c r="L31" s="11"/>
      <c r="M31" s="13"/>
      <c r="N31" s="11"/>
      <c r="O31" s="14"/>
      <c r="DI31" s="9"/>
      <c r="DJ31" s="9"/>
      <c r="DK31" s="9" t="s">
        <v>45</v>
      </c>
      <c r="DL31" s="9" t="s">
        <v>5</v>
      </c>
      <c r="DM31" s="9" t="s">
        <v>5</v>
      </c>
    </row>
    <row r="32" spans="1:118" customFormat="1" ht="57" x14ac:dyDescent="0.25">
      <c r="A32" s="15"/>
      <c r="B32" s="16"/>
      <c r="C32" s="17" t="s">
        <v>48</v>
      </c>
      <c r="D32" s="404" t="s">
        <v>49</v>
      </c>
      <c r="E32" s="404"/>
      <c r="F32" s="404"/>
      <c r="G32" s="404"/>
      <c r="H32" s="404"/>
      <c r="I32" s="404"/>
      <c r="J32" s="404"/>
      <c r="K32" s="404"/>
      <c r="L32" s="404"/>
      <c r="M32" s="404"/>
      <c r="N32" s="404"/>
      <c r="O32" s="405"/>
      <c r="DI32" s="9"/>
      <c r="DJ32" s="9"/>
      <c r="DK32" s="9"/>
      <c r="DL32" s="9"/>
      <c r="DM32" s="9"/>
      <c r="DN32" s="2" t="s">
        <v>49</v>
      </c>
    </row>
    <row r="33" spans="1:122" customFormat="1" ht="15" x14ac:dyDescent="0.25">
      <c r="A33" s="15"/>
      <c r="B33" s="18"/>
      <c r="C33" s="17" t="s">
        <v>24</v>
      </c>
      <c r="D33" s="408" t="s">
        <v>50</v>
      </c>
      <c r="E33" s="408"/>
      <c r="F33" s="408"/>
      <c r="G33" s="19"/>
      <c r="H33" s="20"/>
      <c r="I33" s="20"/>
      <c r="J33" s="20"/>
      <c r="K33" s="21">
        <v>103.12</v>
      </c>
      <c r="L33" s="22">
        <v>1.1499999999999999</v>
      </c>
      <c r="M33" s="21">
        <v>3.58</v>
      </c>
      <c r="N33" s="22">
        <v>49.45</v>
      </c>
      <c r="O33" s="23">
        <v>177.03</v>
      </c>
      <c r="DI33" s="9"/>
      <c r="DJ33" s="9"/>
      <c r="DK33" s="9"/>
      <c r="DL33" s="9"/>
      <c r="DM33" s="9"/>
      <c r="DO33" s="2" t="s">
        <v>50</v>
      </c>
    </row>
    <row r="34" spans="1:122" customFormat="1" ht="15" x14ac:dyDescent="0.25">
      <c r="A34" s="15"/>
      <c r="B34" s="18"/>
      <c r="C34" s="17" t="s">
        <v>51</v>
      </c>
      <c r="D34" s="408" t="s">
        <v>52</v>
      </c>
      <c r="E34" s="408"/>
      <c r="F34" s="408"/>
      <c r="G34" s="19"/>
      <c r="H34" s="20"/>
      <c r="I34" s="20"/>
      <c r="J34" s="20"/>
      <c r="K34" s="21">
        <v>407.65</v>
      </c>
      <c r="L34" s="22">
        <v>1.1499999999999999</v>
      </c>
      <c r="M34" s="21">
        <v>14.16</v>
      </c>
      <c r="N34" s="22">
        <v>14.53</v>
      </c>
      <c r="O34" s="23">
        <v>205.74</v>
      </c>
      <c r="DI34" s="9"/>
      <c r="DJ34" s="9"/>
      <c r="DK34" s="9"/>
      <c r="DL34" s="9"/>
      <c r="DM34" s="9"/>
      <c r="DO34" s="2" t="s">
        <v>52</v>
      </c>
    </row>
    <row r="35" spans="1:122" customFormat="1" ht="15" x14ac:dyDescent="0.25">
      <c r="A35" s="15"/>
      <c r="B35" s="18"/>
      <c r="C35" s="17" t="s">
        <v>53</v>
      </c>
      <c r="D35" s="408" t="s">
        <v>54</v>
      </c>
      <c r="E35" s="408"/>
      <c r="F35" s="408"/>
      <c r="G35" s="19"/>
      <c r="H35" s="20"/>
      <c r="I35" s="20"/>
      <c r="J35" s="20"/>
      <c r="K35" s="21">
        <v>50.3</v>
      </c>
      <c r="L35" s="22">
        <v>1.1499999999999999</v>
      </c>
      <c r="M35" s="21">
        <v>1.75</v>
      </c>
      <c r="N35" s="22">
        <v>49.45</v>
      </c>
      <c r="O35" s="23">
        <v>86.54</v>
      </c>
      <c r="DI35" s="9"/>
      <c r="DJ35" s="9"/>
      <c r="DK35" s="9"/>
      <c r="DL35" s="9"/>
      <c r="DM35" s="9"/>
      <c r="DO35" s="2" t="s">
        <v>54</v>
      </c>
    </row>
    <row r="36" spans="1:122" customFormat="1" ht="15" x14ac:dyDescent="0.25">
      <c r="A36" s="24"/>
      <c r="B36" s="18"/>
      <c r="C36" s="17"/>
      <c r="D36" s="408" t="s">
        <v>55</v>
      </c>
      <c r="E36" s="408"/>
      <c r="F36" s="408"/>
      <c r="G36" s="19" t="s">
        <v>56</v>
      </c>
      <c r="H36" s="22">
        <v>13.22</v>
      </c>
      <c r="I36" s="22">
        <v>1.1499999999999999</v>
      </c>
      <c r="J36" s="25">
        <v>0.4591306</v>
      </c>
      <c r="K36" s="26"/>
      <c r="L36" s="20"/>
      <c r="M36" s="26"/>
      <c r="N36" s="20"/>
      <c r="O36" s="27"/>
      <c r="DI36" s="9"/>
      <c r="DJ36" s="9"/>
      <c r="DK36" s="9"/>
      <c r="DL36" s="9"/>
      <c r="DM36" s="9"/>
      <c r="DP36" s="2" t="s">
        <v>55</v>
      </c>
    </row>
    <row r="37" spans="1:122" customFormat="1" ht="15" x14ac:dyDescent="0.25">
      <c r="A37" s="24"/>
      <c r="B37" s="18"/>
      <c r="C37" s="17"/>
      <c r="D37" s="408" t="s">
        <v>57</v>
      </c>
      <c r="E37" s="408"/>
      <c r="F37" s="408"/>
      <c r="G37" s="19" t="s">
        <v>56</v>
      </c>
      <c r="H37" s="22">
        <v>3.79</v>
      </c>
      <c r="I37" s="22">
        <v>1.1499999999999999</v>
      </c>
      <c r="J37" s="25">
        <v>0.13162670000000001</v>
      </c>
      <c r="K37" s="26"/>
      <c r="L37" s="20"/>
      <c r="M37" s="26"/>
      <c r="N37" s="20"/>
      <c r="O37" s="27"/>
      <c r="DI37" s="9"/>
      <c r="DJ37" s="9"/>
      <c r="DK37" s="9"/>
      <c r="DL37" s="9"/>
      <c r="DM37" s="9"/>
      <c r="DP37" s="2" t="s">
        <v>57</v>
      </c>
    </row>
    <row r="38" spans="1:122" customFormat="1" ht="15" x14ac:dyDescent="0.25">
      <c r="A38" s="28"/>
      <c r="B38" s="19"/>
      <c r="C38" s="17"/>
      <c r="D38" s="407" t="s">
        <v>58</v>
      </c>
      <c r="E38" s="407"/>
      <c r="F38" s="407"/>
      <c r="G38" s="29"/>
      <c r="H38" s="30"/>
      <c r="I38" s="30"/>
      <c r="J38" s="30"/>
      <c r="K38" s="31">
        <v>510.77</v>
      </c>
      <c r="L38" s="30"/>
      <c r="M38" s="31">
        <v>17.739999999999998</v>
      </c>
      <c r="N38" s="30"/>
      <c r="O38" s="32">
        <v>382.77</v>
      </c>
      <c r="DI38" s="9"/>
      <c r="DJ38" s="9"/>
      <c r="DK38" s="9"/>
      <c r="DL38" s="9"/>
      <c r="DM38" s="9"/>
      <c r="DQ38" s="2" t="s">
        <v>58</v>
      </c>
    </row>
    <row r="39" spans="1:122" customFormat="1" ht="15" x14ac:dyDescent="0.25">
      <c r="A39" s="24"/>
      <c r="B39" s="18"/>
      <c r="C39" s="17"/>
      <c r="D39" s="408" t="s">
        <v>59</v>
      </c>
      <c r="E39" s="408"/>
      <c r="F39" s="408"/>
      <c r="G39" s="19"/>
      <c r="H39" s="20"/>
      <c r="I39" s="20"/>
      <c r="J39" s="20"/>
      <c r="K39" s="26"/>
      <c r="L39" s="20"/>
      <c r="M39" s="21">
        <v>5.33</v>
      </c>
      <c r="N39" s="20"/>
      <c r="O39" s="23">
        <v>263.57</v>
      </c>
      <c r="DI39" s="9"/>
      <c r="DJ39" s="9"/>
      <c r="DK39" s="9"/>
      <c r="DL39" s="9"/>
      <c r="DM39" s="9"/>
      <c r="DP39" s="2" t="s">
        <v>59</v>
      </c>
    </row>
    <row r="40" spans="1:122" customFormat="1" ht="15" x14ac:dyDescent="0.25">
      <c r="A40" s="24"/>
      <c r="B40" s="18"/>
      <c r="C40" s="17" t="s">
        <v>60</v>
      </c>
      <c r="D40" s="408" t="s">
        <v>61</v>
      </c>
      <c r="E40" s="408"/>
      <c r="F40" s="408"/>
      <c r="G40" s="19" t="s">
        <v>62</v>
      </c>
      <c r="H40" s="33">
        <v>147</v>
      </c>
      <c r="I40" s="20"/>
      <c r="J40" s="33">
        <v>147</v>
      </c>
      <c r="K40" s="26"/>
      <c r="L40" s="20"/>
      <c r="M40" s="21">
        <v>7.84</v>
      </c>
      <c r="N40" s="20"/>
      <c r="O40" s="23">
        <v>387.45</v>
      </c>
      <c r="DI40" s="9"/>
      <c r="DJ40" s="9"/>
      <c r="DK40" s="9"/>
      <c r="DL40" s="9"/>
      <c r="DM40" s="9"/>
      <c r="DP40" s="2" t="s">
        <v>61</v>
      </c>
    </row>
    <row r="41" spans="1:122" customFormat="1" ht="33.75" x14ac:dyDescent="0.25">
      <c r="A41" s="24"/>
      <c r="B41" s="18"/>
      <c r="C41" s="17" t="s">
        <v>63</v>
      </c>
      <c r="D41" s="408" t="s">
        <v>64</v>
      </c>
      <c r="E41" s="408"/>
      <c r="F41" s="408"/>
      <c r="G41" s="19" t="s">
        <v>62</v>
      </c>
      <c r="H41" s="33">
        <v>134</v>
      </c>
      <c r="I41" s="22">
        <v>0.85</v>
      </c>
      <c r="J41" s="34">
        <v>113.9</v>
      </c>
      <c r="K41" s="26"/>
      <c r="L41" s="20"/>
      <c r="M41" s="21">
        <v>6.07</v>
      </c>
      <c r="N41" s="20"/>
      <c r="O41" s="23">
        <v>300.20999999999998</v>
      </c>
      <c r="DI41" s="9"/>
      <c r="DJ41" s="9"/>
      <c r="DK41" s="9"/>
      <c r="DL41" s="9"/>
      <c r="DM41" s="9"/>
      <c r="DP41" s="2" t="s">
        <v>64</v>
      </c>
    </row>
    <row r="42" spans="1:122" customFormat="1" ht="15" x14ac:dyDescent="0.25">
      <c r="A42" s="15"/>
      <c r="B42" s="35"/>
      <c r="C42" s="36"/>
      <c r="D42" s="409" t="s">
        <v>65</v>
      </c>
      <c r="E42" s="409"/>
      <c r="F42" s="409"/>
      <c r="G42" s="11"/>
      <c r="H42" s="37"/>
      <c r="I42" s="37"/>
      <c r="J42" s="37"/>
      <c r="K42" s="38"/>
      <c r="L42" s="37"/>
      <c r="M42" s="39">
        <v>31.65</v>
      </c>
      <c r="N42" s="30"/>
      <c r="O42" s="40">
        <v>1070.43</v>
      </c>
      <c r="DI42" s="9"/>
      <c r="DJ42" s="9"/>
      <c r="DK42" s="9"/>
      <c r="DL42" s="9"/>
      <c r="DM42" s="9"/>
      <c r="DR42" s="9" t="s">
        <v>65</v>
      </c>
    </row>
    <row r="43" spans="1:122" customFormat="1" ht="45.75" x14ac:dyDescent="0.25">
      <c r="A43" s="10" t="s">
        <v>51</v>
      </c>
      <c r="B43" s="11" t="s">
        <v>51</v>
      </c>
      <c r="C43" s="12" t="s">
        <v>66</v>
      </c>
      <c r="D43" s="403" t="s">
        <v>67</v>
      </c>
      <c r="E43" s="403"/>
      <c r="F43" s="403"/>
      <c r="G43" s="11" t="s">
        <v>46</v>
      </c>
      <c r="H43" s="11">
        <v>2.0199999999999999E-2</v>
      </c>
      <c r="I43" s="11" t="s">
        <v>24</v>
      </c>
      <c r="J43" s="11" t="s">
        <v>68</v>
      </c>
      <c r="K43" s="13"/>
      <c r="L43" s="11"/>
      <c r="M43" s="13"/>
      <c r="N43" s="11"/>
      <c r="O43" s="14"/>
      <c r="DI43" s="9"/>
      <c r="DJ43" s="9"/>
      <c r="DK43" s="9" t="s">
        <v>67</v>
      </c>
      <c r="DL43" s="9" t="s">
        <v>5</v>
      </c>
      <c r="DM43" s="9" t="s">
        <v>5</v>
      </c>
      <c r="DR43" s="9"/>
    </row>
    <row r="44" spans="1:122" customFormat="1" ht="57" x14ac:dyDescent="0.25">
      <c r="A44" s="15"/>
      <c r="B44" s="16"/>
      <c r="C44" s="17" t="s">
        <v>48</v>
      </c>
      <c r="D44" s="404" t="s">
        <v>49</v>
      </c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5"/>
      <c r="DI44" s="9"/>
      <c r="DJ44" s="9"/>
      <c r="DK44" s="9"/>
      <c r="DL44" s="9"/>
      <c r="DM44" s="9"/>
      <c r="DN44" s="2" t="s">
        <v>49</v>
      </c>
      <c r="DR44" s="9"/>
    </row>
    <row r="45" spans="1:122" customFormat="1" ht="23.25" x14ac:dyDescent="0.25">
      <c r="A45" s="15"/>
      <c r="B45" s="16"/>
      <c r="C45" s="17" t="s">
        <v>69</v>
      </c>
      <c r="D45" s="404" t="s">
        <v>70</v>
      </c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5"/>
      <c r="DI45" s="9"/>
      <c r="DJ45" s="9"/>
      <c r="DK45" s="9"/>
      <c r="DL45" s="9"/>
      <c r="DM45" s="9"/>
      <c r="DN45" s="2" t="s">
        <v>70</v>
      </c>
      <c r="DR45" s="9"/>
    </row>
    <row r="46" spans="1:122" customFormat="1" ht="15" x14ac:dyDescent="0.25">
      <c r="A46" s="15"/>
      <c r="B46" s="18"/>
      <c r="C46" s="17" t="s">
        <v>24</v>
      </c>
      <c r="D46" s="408" t="s">
        <v>50</v>
      </c>
      <c r="E46" s="408"/>
      <c r="F46" s="408"/>
      <c r="G46" s="19"/>
      <c r="H46" s="20"/>
      <c r="I46" s="20"/>
      <c r="J46" s="20"/>
      <c r="K46" s="21">
        <v>920.4</v>
      </c>
      <c r="L46" s="41">
        <v>1.3225</v>
      </c>
      <c r="M46" s="21">
        <v>24.59</v>
      </c>
      <c r="N46" s="22">
        <v>49.45</v>
      </c>
      <c r="O46" s="42">
        <v>1215.98</v>
      </c>
      <c r="DI46" s="9"/>
      <c r="DJ46" s="9"/>
      <c r="DK46" s="9"/>
      <c r="DL46" s="9"/>
      <c r="DM46" s="9"/>
      <c r="DO46" s="2" t="s">
        <v>50</v>
      </c>
      <c r="DR46" s="9"/>
    </row>
    <row r="47" spans="1:122" customFormat="1" ht="15" x14ac:dyDescent="0.25">
      <c r="A47" s="24"/>
      <c r="B47" s="18"/>
      <c r="C47" s="17"/>
      <c r="D47" s="408" t="s">
        <v>55</v>
      </c>
      <c r="E47" s="408"/>
      <c r="F47" s="408"/>
      <c r="G47" s="19" t="s">
        <v>56</v>
      </c>
      <c r="H47" s="33">
        <v>118</v>
      </c>
      <c r="I47" s="41">
        <v>1.3225</v>
      </c>
      <c r="J47" s="43">
        <v>3.1523110000000001</v>
      </c>
      <c r="K47" s="26"/>
      <c r="L47" s="20"/>
      <c r="M47" s="26"/>
      <c r="N47" s="20"/>
      <c r="O47" s="27"/>
      <c r="DI47" s="9"/>
      <c r="DJ47" s="9"/>
      <c r="DK47" s="9"/>
      <c r="DL47" s="9"/>
      <c r="DM47" s="9"/>
      <c r="DP47" s="2" t="s">
        <v>55</v>
      </c>
      <c r="DR47" s="9"/>
    </row>
    <row r="48" spans="1:122" customFormat="1" ht="15" x14ac:dyDescent="0.25">
      <c r="A48" s="28"/>
      <c r="B48" s="19"/>
      <c r="C48" s="17"/>
      <c r="D48" s="407" t="s">
        <v>58</v>
      </c>
      <c r="E48" s="407"/>
      <c r="F48" s="407"/>
      <c r="G48" s="29"/>
      <c r="H48" s="30"/>
      <c r="I48" s="30"/>
      <c r="J48" s="30"/>
      <c r="K48" s="31">
        <v>920.4</v>
      </c>
      <c r="L48" s="30"/>
      <c r="M48" s="31">
        <v>24.59</v>
      </c>
      <c r="N48" s="30"/>
      <c r="O48" s="44">
        <v>1215.98</v>
      </c>
      <c r="DI48" s="9"/>
      <c r="DJ48" s="9"/>
      <c r="DK48" s="9"/>
      <c r="DL48" s="9"/>
      <c r="DM48" s="9"/>
      <c r="DQ48" s="2" t="s">
        <v>58</v>
      </c>
      <c r="DR48" s="9"/>
    </row>
    <row r="49" spans="1:122" customFormat="1" ht="15" x14ac:dyDescent="0.25">
      <c r="A49" s="24"/>
      <c r="B49" s="18"/>
      <c r="C49" s="17"/>
      <c r="D49" s="408" t="s">
        <v>59</v>
      </c>
      <c r="E49" s="408"/>
      <c r="F49" s="408"/>
      <c r="G49" s="19"/>
      <c r="H49" s="20"/>
      <c r="I49" s="20"/>
      <c r="J49" s="20"/>
      <c r="K49" s="26"/>
      <c r="L49" s="20"/>
      <c r="M49" s="21">
        <v>24.59</v>
      </c>
      <c r="N49" s="20"/>
      <c r="O49" s="42">
        <v>1215.98</v>
      </c>
      <c r="DI49" s="9"/>
      <c r="DJ49" s="9"/>
      <c r="DK49" s="9"/>
      <c r="DL49" s="9"/>
      <c r="DM49" s="9"/>
      <c r="DP49" s="2" t="s">
        <v>59</v>
      </c>
      <c r="DR49" s="9"/>
    </row>
    <row r="50" spans="1:122" customFormat="1" ht="23.25" x14ac:dyDescent="0.25">
      <c r="A50" s="24"/>
      <c r="B50" s="18"/>
      <c r="C50" s="17" t="s">
        <v>71</v>
      </c>
      <c r="D50" s="408" t="s">
        <v>72</v>
      </c>
      <c r="E50" s="408"/>
      <c r="F50" s="408"/>
      <c r="G50" s="19" t="s">
        <v>62</v>
      </c>
      <c r="H50" s="33">
        <v>89</v>
      </c>
      <c r="I50" s="20"/>
      <c r="J50" s="33">
        <v>89</v>
      </c>
      <c r="K50" s="26"/>
      <c r="L50" s="20"/>
      <c r="M50" s="21">
        <v>21.89</v>
      </c>
      <c r="N50" s="20"/>
      <c r="O50" s="42">
        <v>1082.22</v>
      </c>
      <c r="DI50" s="9"/>
      <c r="DJ50" s="9"/>
      <c r="DK50" s="9"/>
      <c r="DL50" s="9"/>
      <c r="DM50" s="9"/>
      <c r="DP50" s="2" t="s">
        <v>72</v>
      </c>
      <c r="DR50" s="9"/>
    </row>
    <row r="51" spans="1:122" customFormat="1" ht="33.75" x14ac:dyDescent="0.25">
      <c r="A51" s="24"/>
      <c r="B51" s="18"/>
      <c r="C51" s="17" t="s">
        <v>73</v>
      </c>
      <c r="D51" s="408" t="s">
        <v>74</v>
      </c>
      <c r="E51" s="408"/>
      <c r="F51" s="408"/>
      <c r="G51" s="19" t="s">
        <v>62</v>
      </c>
      <c r="H51" s="33">
        <v>40</v>
      </c>
      <c r="I51" s="22">
        <v>0.85</v>
      </c>
      <c r="J51" s="33">
        <v>34</v>
      </c>
      <c r="K51" s="26"/>
      <c r="L51" s="20"/>
      <c r="M51" s="21">
        <v>8.36</v>
      </c>
      <c r="N51" s="20"/>
      <c r="O51" s="23">
        <v>413.43</v>
      </c>
      <c r="DI51" s="9"/>
      <c r="DJ51" s="9"/>
      <c r="DK51" s="9"/>
      <c r="DL51" s="9"/>
      <c r="DM51" s="9"/>
      <c r="DP51" s="2" t="s">
        <v>74</v>
      </c>
      <c r="DR51" s="9"/>
    </row>
    <row r="52" spans="1:122" customFormat="1" ht="15" x14ac:dyDescent="0.25">
      <c r="A52" s="15"/>
      <c r="B52" s="35"/>
      <c r="C52" s="36"/>
      <c r="D52" s="409" t="s">
        <v>65</v>
      </c>
      <c r="E52" s="409"/>
      <c r="F52" s="409"/>
      <c r="G52" s="11"/>
      <c r="H52" s="37"/>
      <c r="I52" s="37"/>
      <c r="J52" s="37"/>
      <c r="K52" s="38"/>
      <c r="L52" s="37"/>
      <c r="M52" s="39">
        <v>54.84</v>
      </c>
      <c r="N52" s="30"/>
      <c r="O52" s="40">
        <v>2711.63</v>
      </c>
      <c r="DI52" s="9"/>
      <c r="DJ52" s="9"/>
      <c r="DK52" s="9"/>
      <c r="DL52" s="9"/>
      <c r="DM52" s="9"/>
      <c r="DR52" s="9" t="s">
        <v>65</v>
      </c>
    </row>
    <row r="53" spans="1:122" customFormat="1" ht="68.25" x14ac:dyDescent="0.25">
      <c r="A53" s="10" t="s">
        <v>53</v>
      </c>
      <c r="B53" s="11" t="s">
        <v>53</v>
      </c>
      <c r="C53" s="12" t="s">
        <v>75</v>
      </c>
      <c r="D53" s="403" t="s">
        <v>76</v>
      </c>
      <c r="E53" s="403"/>
      <c r="F53" s="403"/>
      <c r="G53" s="11" t="s">
        <v>77</v>
      </c>
      <c r="H53" s="11">
        <v>4.9140000000000003E-2</v>
      </c>
      <c r="I53" s="11" t="s">
        <v>24</v>
      </c>
      <c r="J53" s="11" t="s">
        <v>78</v>
      </c>
      <c r="K53" s="13"/>
      <c r="L53" s="11"/>
      <c r="M53" s="13"/>
      <c r="N53" s="11"/>
      <c r="O53" s="14"/>
      <c r="DI53" s="9"/>
      <c r="DJ53" s="9"/>
      <c r="DK53" s="9" t="s">
        <v>76</v>
      </c>
      <c r="DL53" s="9" t="s">
        <v>5</v>
      </c>
      <c r="DM53" s="9" t="s">
        <v>5</v>
      </c>
      <c r="DR53" s="9"/>
    </row>
    <row r="54" spans="1:122" customFormat="1" ht="57" x14ac:dyDescent="0.25">
      <c r="A54" s="15"/>
      <c r="B54" s="16"/>
      <c r="C54" s="17" t="s">
        <v>48</v>
      </c>
      <c r="D54" s="404" t="s">
        <v>49</v>
      </c>
      <c r="E54" s="404"/>
      <c r="F54" s="404"/>
      <c r="G54" s="404"/>
      <c r="H54" s="404"/>
      <c r="I54" s="404"/>
      <c r="J54" s="404"/>
      <c r="K54" s="404"/>
      <c r="L54" s="404"/>
      <c r="M54" s="404"/>
      <c r="N54" s="404"/>
      <c r="O54" s="405"/>
      <c r="DI54" s="9"/>
      <c r="DJ54" s="9"/>
      <c r="DK54" s="9"/>
      <c r="DL54" s="9"/>
      <c r="DM54" s="9"/>
      <c r="DN54" s="2" t="s">
        <v>49</v>
      </c>
      <c r="DR54" s="9"/>
    </row>
    <row r="55" spans="1:122" customFormat="1" ht="23.25" x14ac:dyDescent="0.25">
      <c r="A55" s="15"/>
      <c r="B55" s="16"/>
      <c r="C55" s="17" t="s">
        <v>69</v>
      </c>
      <c r="D55" s="404" t="s">
        <v>70</v>
      </c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5"/>
      <c r="DI55" s="9"/>
      <c r="DJ55" s="9"/>
      <c r="DK55" s="9"/>
      <c r="DL55" s="9"/>
      <c r="DM55" s="9"/>
      <c r="DN55" s="2" t="s">
        <v>70</v>
      </c>
      <c r="DR55" s="9"/>
    </row>
    <row r="56" spans="1:122" customFormat="1" ht="15" x14ac:dyDescent="0.25">
      <c r="A56" s="15"/>
      <c r="B56" s="18"/>
      <c r="C56" s="17" t="s">
        <v>24</v>
      </c>
      <c r="D56" s="408" t="s">
        <v>50</v>
      </c>
      <c r="E56" s="408"/>
      <c r="F56" s="408"/>
      <c r="G56" s="19"/>
      <c r="H56" s="20"/>
      <c r="I56" s="20"/>
      <c r="J56" s="20"/>
      <c r="K56" s="21">
        <v>100.62</v>
      </c>
      <c r="L56" s="41">
        <v>1.3225</v>
      </c>
      <c r="M56" s="21">
        <v>6.54</v>
      </c>
      <c r="N56" s="22">
        <v>49.45</v>
      </c>
      <c r="O56" s="23">
        <v>323.39999999999998</v>
      </c>
      <c r="DI56" s="9"/>
      <c r="DJ56" s="9"/>
      <c r="DK56" s="9"/>
      <c r="DL56" s="9"/>
      <c r="DM56" s="9"/>
      <c r="DO56" s="2" t="s">
        <v>50</v>
      </c>
      <c r="DR56" s="9"/>
    </row>
    <row r="57" spans="1:122" customFormat="1" ht="15" x14ac:dyDescent="0.25">
      <c r="A57" s="15"/>
      <c r="B57" s="18"/>
      <c r="C57" s="17" t="s">
        <v>51</v>
      </c>
      <c r="D57" s="408" t="s">
        <v>52</v>
      </c>
      <c r="E57" s="408"/>
      <c r="F57" s="408"/>
      <c r="G57" s="19"/>
      <c r="H57" s="20"/>
      <c r="I57" s="20"/>
      <c r="J57" s="20"/>
      <c r="K57" s="45">
        <v>3965.28</v>
      </c>
      <c r="L57" s="41">
        <v>1.4375</v>
      </c>
      <c r="M57" s="21">
        <v>280.10000000000002</v>
      </c>
      <c r="N57" s="22">
        <v>14.53</v>
      </c>
      <c r="O57" s="42">
        <v>4069.85</v>
      </c>
      <c r="DI57" s="9"/>
      <c r="DJ57" s="9"/>
      <c r="DK57" s="9"/>
      <c r="DL57" s="9"/>
      <c r="DM57" s="9"/>
      <c r="DO57" s="2" t="s">
        <v>52</v>
      </c>
      <c r="DR57" s="9"/>
    </row>
    <row r="58" spans="1:122" customFormat="1" ht="15" x14ac:dyDescent="0.25">
      <c r="A58" s="15"/>
      <c r="B58" s="18"/>
      <c r="C58" s="17" t="s">
        <v>53</v>
      </c>
      <c r="D58" s="408" t="s">
        <v>54</v>
      </c>
      <c r="E58" s="408"/>
      <c r="F58" s="408"/>
      <c r="G58" s="19"/>
      <c r="H58" s="20"/>
      <c r="I58" s="20"/>
      <c r="J58" s="20"/>
      <c r="K58" s="21">
        <v>503.96</v>
      </c>
      <c r="L58" s="41">
        <v>1.4375</v>
      </c>
      <c r="M58" s="21">
        <v>35.6</v>
      </c>
      <c r="N58" s="22">
        <v>49.45</v>
      </c>
      <c r="O58" s="42">
        <v>1760.42</v>
      </c>
      <c r="DI58" s="9"/>
      <c r="DJ58" s="9"/>
      <c r="DK58" s="9"/>
      <c r="DL58" s="9"/>
      <c r="DM58" s="9"/>
      <c r="DO58" s="2" t="s">
        <v>54</v>
      </c>
      <c r="DR58" s="9"/>
    </row>
    <row r="59" spans="1:122" customFormat="1" ht="15" x14ac:dyDescent="0.25">
      <c r="A59" s="15"/>
      <c r="B59" s="18"/>
      <c r="C59" s="17" t="s">
        <v>79</v>
      </c>
      <c r="D59" s="408" t="s">
        <v>80</v>
      </c>
      <c r="E59" s="408"/>
      <c r="F59" s="408"/>
      <c r="G59" s="19"/>
      <c r="H59" s="20"/>
      <c r="I59" s="20"/>
      <c r="J59" s="20"/>
      <c r="K59" s="21">
        <v>5.42</v>
      </c>
      <c r="L59" s="20"/>
      <c r="M59" s="21">
        <v>0.27</v>
      </c>
      <c r="N59" s="22">
        <v>9.1199999999999992</v>
      </c>
      <c r="O59" s="23">
        <v>2.46</v>
      </c>
      <c r="DI59" s="9"/>
      <c r="DJ59" s="9"/>
      <c r="DK59" s="9"/>
      <c r="DL59" s="9"/>
      <c r="DM59" s="9"/>
      <c r="DO59" s="2" t="s">
        <v>80</v>
      </c>
      <c r="DR59" s="9"/>
    </row>
    <row r="60" spans="1:122" customFormat="1" ht="15" x14ac:dyDescent="0.25">
      <c r="A60" s="24"/>
      <c r="B60" s="18"/>
      <c r="C60" s="17"/>
      <c r="D60" s="408" t="s">
        <v>55</v>
      </c>
      <c r="E60" s="408"/>
      <c r="F60" s="408"/>
      <c r="G60" s="19" t="s">
        <v>56</v>
      </c>
      <c r="H60" s="34">
        <v>12.9</v>
      </c>
      <c r="I60" s="41">
        <v>1.3225</v>
      </c>
      <c r="J60" s="25">
        <v>0.83834070000000005</v>
      </c>
      <c r="K60" s="26"/>
      <c r="L60" s="20"/>
      <c r="M60" s="26"/>
      <c r="N60" s="20"/>
      <c r="O60" s="27"/>
      <c r="DI60" s="9"/>
      <c r="DJ60" s="9"/>
      <c r="DK60" s="9"/>
      <c r="DL60" s="9"/>
      <c r="DM60" s="9"/>
      <c r="DP60" s="2" t="s">
        <v>55</v>
      </c>
      <c r="DR60" s="9"/>
    </row>
    <row r="61" spans="1:122" customFormat="1" ht="15" x14ac:dyDescent="0.25">
      <c r="A61" s="24"/>
      <c r="B61" s="18"/>
      <c r="C61" s="17"/>
      <c r="D61" s="408" t="s">
        <v>57</v>
      </c>
      <c r="E61" s="408"/>
      <c r="F61" s="408"/>
      <c r="G61" s="19" t="s">
        <v>56</v>
      </c>
      <c r="H61" s="22">
        <v>37.33</v>
      </c>
      <c r="I61" s="41">
        <v>1.4375</v>
      </c>
      <c r="J61" s="25">
        <v>2.6369444999999998</v>
      </c>
      <c r="K61" s="26"/>
      <c r="L61" s="20"/>
      <c r="M61" s="26"/>
      <c r="N61" s="20"/>
      <c r="O61" s="27"/>
      <c r="DI61" s="9"/>
      <c r="DJ61" s="9"/>
      <c r="DK61" s="9"/>
      <c r="DL61" s="9"/>
      <c r="DM61" s="9"/>
      <c r="DP61" s="2" t="s">
        <v>57</v>
      </c>
      <c r="DR61" s="9"/>
    </row>
    <row r="62" spans="1:122" customFormat="1" ht="15" x14ac:dyDescent="0.25">
      <c r="A62" s="28"/>
      <c r="B62" s="19"/>
      <c r="C62" s="17"/>
      <c r="D62" s="407" t="s">
        <v>58</v>
      </c>
      <c r="E62" s="407"/>
      <c r="F62" s="407"/>
      <c r="G62" s="29"/>
      <c r="H62" s="30"/>
      <c r="I62" s="30"/>
      <c r="J62" s="30"/>
      <c r="K62" s="46">
        <v>4071.32</v>
      </c>
      <c r="L62" s="30"/>
      <c r="M62" s="31">
        <v>286.91000000000003</v>
      </c>
      <c r="N62" s="30"/>
      <c r="O62" s="44">
        <v>4395.71</v>
      </c>
      <c r="DI62" s="9"/>
      <c r="DJ62" s="9"/>
      <c r="DK62" s="9"/>
      <c r="DL62" s="9"/>
      <c r="DM62" s="9"/>
      <c r="DQ62" s="2" t="s">
        <v>58</v>
      </c>
      <c r="DR62" s="9"/>
    </row>
    <row r="63" spans="1:122" customFormat="1" ht="15" x14ac:dyDescent="0.25">
      <c r="A63" s="24"/>
      <c r="B63" s="18"/>
      <c r="C63" s="17"/>
      <c r="D63" s="408" t="s">
        <v>59</v>
      </c>
      <c r="E63" s="408"/>
      <c r="F63" s="408"/>
      <c r="G63" s="19"/>
      <c r="H63" s="20"/>
      <c r="I63" s="20"/>
      <c r="J63" s="20"/>
      <c r="K63" s="26"/>
      <c r="L63" s="20"/>
      <c r="M63" s="21">
        <v>42.14</v>
      </c>
      <c r="N63" s="20"/>
      <c r="O63" s="42">
        <v>2083.8200000000002</v>
      </c>
      <c r="DI63" s="9"/>
      <c r="DJ63" s="9"/>
      <c r="DK63" s="9"/>
      <c r="DL63" s="9"/>
      <c r="DM63" s="9"/>
      <c r="DP63" s="2" t="s">
        <v>59</v>
      </c>
      <c r="DR63" s="9"/>
    </row>
    <row r="64" spans="1:122" customFormat="1" ht="23.25" x14ac:dyDescent="0.25">
      <c r="A64" s="24"/>
      <c r="B64" s="18"/>
      <c r="C64" s="17" t="s">
        <v>81</v>
      </c>
      <c r="D64" s="408" t="s">
        <v>82</v>
      </c>
      <c r="E64" s="408"/>
      <c r="F64" s="408"/>
      <c r="G64" s="19" t="s">
        <v>62</v>
      </c>
      <c r="H64" s="33">
        <v>92</v>
      </c>
      <c r="I64" s="20"/>
      <c r="J64" s="33">
        <v>92</v>
      </c>
      <c r="K64" s="26"/>
      <c r="L64" s="20"/>
      <c r="M64" s="21">
        <v>38.770000000000003</v>
      </c>
      <c r="N64" s="20"/>
      <c r="O64" s="42">
        <v>1917.11</v>
      </c>
      <c r="DI64" s="9"/>
      <c r="DJ64" s="9"/>
      <c r="DK64" s="9"/>
      <c r="DL64" s="9"/>
      <c r="DM64" s="9"/>
      <c r="DP64" s="2" t="s">
        <v>82</v>
      </c>
      <c r="DR64" s="9"/>
    </row>
    <row r="65" spans="1:122" customFormat="1" ht="33.75" x14ac:dyDescent="0.25">
      <c r="A65" s="24"/>
      <c r="B65" s="18"/>
      <c r="C65" s="17" t="s">
        <v>83</v>
      </c>
      <c r="D65" s="408" t="s">
        <v>84</v>
      </c>
      <c r="E65" s="408"/>
      <c r="F65" s="408"/>
      <c r="G65" s="19" t="s">
        <v>62</v>
      </c>
      <c r="H65" s="33">
        <v>46</v>
      </c>
      <c r="I65" s="22">
        <v>0.85</v>
      </c>
      <c r="J65" s="34">
        <v>39.1</v>
      </c>
      <c r="K65" s="26"/>
      <c r="L65" s="20"/>
      <c r="M65" s="21">
        <v>16.48</v>
      </c>
      <c r="N65" s="20"/>
      <c r="O65" s="23">
        <v>814.77</v>
      </c>
      <c r="DI65" s="9"/>
      <c r="DJ65" s="9"/>
      <c r="DK65" s="9"/>
      <c r="DL65" s="9"/>
      <c r="DM65" s="9"/>
      <c r="DP65" s="2" t="s">
        <v>84</v>
      </c>
      <c r="DR65" s="9"/>
    </row>
    <row r="66" spans="1:122" customFormat="1" ht="15" x14ac:dyDescent="0.25">
      <c r="A66" s="15"/>
      <c r="B66" s="35"/>
      <c r="C66" s="36"/>
      <c r="D66" s="409" t="s">
        <v>65</v>
      </c>
      <c r="E66" s="409"/>
      <c r="F66" s="409"/>
      <c r="G66" s="11"/>
      <c r="H66" s="37"/>
      <c r="I66" s="37"/>
      <c r="J66" s="37"/>
      <c r="K66" s="38"/>
      <c r="L66" s="37"/>
      <c r="M66" s="39">
        <v>342.16</v>
      </c>
      <c r="N66" s="30"/>
      <c r="O66" s="40">
        <v>7127.59</v>
      </c>
      <c r="DI66" s="9"/>
      <c r="DJ66" s="9"/>
      <c r="DK66" s="9"/>
      <c r="DL66" s="9"/>
      <c r="DM66" s="9"/>
      <c r="DR66" s="9" t="s">
        <v>65</v>
      </c>
    </row>
    <row r="67" spans="1:122" customFormat="1" ht="45.75" x14ac:dyDescent="0.25">
      <c r="A67" s="10" t="s">
        <v>79</v>
      </c>
      <c r="B67" s="11" t="s">
        <v>79</v>
      </c>
      <c r="C67" s="12" t="s">
        <v>85</v>
      </c>
      <c r="D67" s="403" t="s">
        <v>86</v>
      </c>
      <c r="E67" s="403"/>
      <c r="F67" s="403"/>
      <c r="G67" s="11" t="s">
        <v>77</v>
      </c>
      <c r="H67" s="11">
        <v>0.10363</v>
      </c>
      <c r="I67" s="11" t="s">
        <v>24</v>
      </c>
      <c r="J67" s="11" t="s">
        <v>87</v>
      </c>
      <c r="K67" s="13"/>
      <c r="L67" s="11"/>
      <c r="M67" s="13"/>
      <c r="N67" s="11"/>
      <c r="O67" s="14"/>
      <c r="DI67" s="9"/>
      <c r="DJ67" s="9"/>
      <c r="DK67" s="9" t="s">
        <v>86</v>
      </c>
      <c r="DL67" s="9" t="s">
        <v>5</v>
      </c>
      <c r="DM67" s="9" t="s">
        <v>5</v>
      </c>
      <c r="DR67" s="9"/>
    </row>
    <row r="68" spans="1:122" customFormat="1" ht="57" x14ac:dyDescent="0.25">
      <c r="A68" s="15"/>
      <c r="B68" s="16"/>
      <c r="C68" s="17" t="s">
        <v>48</v>
      </c>
      <c r="D68" s="404" t="s">
        <v>49</v>
      </c>
      <c r="E68" s="404"/>
      <c r="F68" s="404"/>
      <c r="G68" s="404"/>
      <c r="H68" s="404"/>
      <c r="I68" s="404"/>
      <c r="J68" s="404"/>
      <c r="K68" s="404"/>
      <c r="L68" s="404"/>
      <c r="M68" s="404"/>
      <c r="N68" s="404"/>
      <c r="O68" s="405"/>
      <c r="DI68" s="9"/>
      <c r="DJ68" s="9"/>
      <c r="DK68" s="9"/>
      <c r="DL68" s="9"/>
      <c r="DM68" s="9"/>
      <c r="DN68" s="2" t="s">
        <v>49</v>
      </c>
      <c r="DR68" s="9"/>
    </row>
    <row r="69" spans="1:122" customFormat="1" ht="23.25" x14ac:dyDescent="0.25">
      <c r="A69" s="15"/>
      <c r="B69" s="16"/>
      <c r="C69" s="17" t="s">
        <v>69</v>
      </c>
      <c r="D69" s="404" t="s">
        <v>70</v>
      </c>
      <c r="E69" s="404"/>
      <c r="F69" s="404"/>
      <c r="G69" s="404"/>
      <c r="H69" s="404"/>
      <c r="I69" s="404"/>
      <c r="J69" s="404"/>
      <c r="K69" s="404"/>
      <c r="L69" s="404"/>
      <c r="M69" s="404"/>
      <c r="N69" s="404"/>
      <c r="O69" s="405"/>
      <c r="DI69" s="9"/>
      <c r="DJ69" s="9"/>
      <c r="DK69" s="9"/>
      <c r="DL69" s="9"/>
      <c r="DM69" s="9"/>
      <c r="DN69" s="2" t="s">
        <v>70</v>
      </c>
      <c r="DR69" s="9"/>
    </row>
    <row r="70" spans="1:122" customFormat="1" ht="15" x14ac:dyDescent="0.25">
      <c r="A70" s="15"/>
      <c r="B70" s="18"/>
      <c r="C70" s="17" t="s">
        <v>51</v>
      </c>
      <c r="D70" s="408" t="s">
        <v>52</v>
      </c>
      <c r="E70" s="408"/>
      <c r="F70" s="408"/>
      <c r="G70" s="19"/>
      <c r="H70" s="20"/>
      <c r="I70" s="20"/>
      <c r="J70" s="20"/>
      <c r="K70" s="45">
        <v>3227.56</v>
      </c>
      <c r="L70" s="41">
        <v>1.4375</v>
      </c>
      <c r="M70" s="21">
        <v>480.8</v>
      </c>
      <c r="N70" s="22">
        <v>14.53</v>
      </c>
      <c r="O70" s="42">
        <v>6986.02</v>
      </c>
      <c r="DI70" s="9"/>
      <c r="DJ70" s="9"/>
      <c r="DK70" s="9"/>
      <c r="DL70" s="9"/>
      <c r="DM70" s="9"/>
      <c r="DO70" s="2" t="s">
        <v>52</v>
      </c>
      <c r="DR70" s="9"/>
    </row>
    <row r="71" spans="1:122" customFormat="1" ht="15" x14ac:dyDescent="0.25">
      <c r="A71" s="15"/>
      <c r="B71" s="18"/>
      <c r="C71" s="17" t="s">
        <v>53</v>
      </c>
      <c r="D71" s="408" t="s">
        <v>54</v>
      </c>
      <c r="E71" s="408"/>
      <c r="F71" s="408"/>
      <c r="G71" s="19"/>
      <c r="H71" s="20"/>
      <c r="I71" s="20"/>
      <c r="J71" s="20"/>
      <c r="K71" s="21">
        <v>378</v>
      </c>
      <c r="L71" s="41">
        <v>1.4375</v>
      </c>
      <c r="M71" s="21">
        <v>56.31</v>
      </c>
      <c r="N71" s="22">
        <v>49.45</v>
      </c>
      <c r="O71" s="42">
        <v>2784.53</v>
      </c>
      <c r="DI71" s="9"/>
      <c r="DJ71" s="9"/>
      <c r="DK71" s="9"/>
      <c r="DL71" s="9"/>
      <c r="DM71" s="9"/>
      <c r="DO71" s="2" t="s">
        <v>54</v>
      </c>
      <c r="DR71" s="9"/>
    </row>
    <row r="72" spans="1:122" customFormat="1" ht="15" x14ac:dyDescent="0.25">
      <c r="A72" s="24"/>
      <c r="B72" s="18"/>
      <c r="C72" s="17"/>
      <c r="D72" s="408" t="s">
        <v>57</v>
      </c>
      <c r="E72" s="408"/>
      <c r="F72" s="408"/>
      <c r="G72" s="19" t="s">
        <v>56</v>
      </c>
      <c r="H72" s="33">
        <v>28</v>
      </c>
      <c r="I72" s="41">
        <v>1.4375</v>
      </c>
      <c r="J72" s="25">
        <v>4.1711074999999997</v>
      </c>
      <c r="K72" s="26"/>
      <c r="L72" s="20"/>
      <c r="M72" s="26"/>
      <c r="N72" s="20"/>
      <c r="O72" s="27"/>
      <c r="DI72" s="9"/>
      <c r="DJ72" s="9"/>
      <c r="DK72" s="9"/>
      <c r="DL72" s="9"/>
      <c r="DM72" s="9"/>
      <c r="DP72" s="2" t="s">
        <v>57</v>
      </c>
      <c r="DR72" s="9"/>
    </row>
    <row r="73" spans="1:122" customFormat="1" ht="15" x14ac:dyDescent="0.25">
      <c r="A73" s="28"/>
      <c r="B73" s="19"/>
      <c r="C73" s="17"/>
      <c r="D73" s="407" t="s">
        <v>58</v>
      </c>
      <c r="E73" s="407"/>
      <c r="F73" s="407"/>
      <c r="G73" s="29"/>
      <c r="H73" s="30"/>
      <c r="I73" s="30"/>
      <c r="J73" s="30"/>
      <c r="K73" s="46">
        <v>3227.56</v>
      </c>
      <c r="L73" s="30"/>
      <c r="M73" s="31">
        <v>480.8</v>
      </c>
      <c r="N73" s="30"/>
      <c r="O73" s="44">
        <v>6986.02</v>
      </c>
      <c r="DI73" s="9"/>
      <c r="DJ73" s="9"/>
      <c r="DK73" s="9"/>
      <c r="DL73" s="9"/>
      <c r="DM73" s="9"/>
      <c r="DQ73" s="2" t="s">
        <v>58</v>
      </c>
      <c r="DR73" s="9"/>
    </row>
    <row r="74" spans="1:122" customFormat="1" ht="15" x14ac:dyDescent="0.25">
      <c r="A74" s="24"/>
      <c r="B74" s="18"/>
      <c r="C74" s="17"/>
      <c r="D74" s="408" t="s">
        <v>59</v>
      </c>
      <c r="E74" s="408"/>
      <c r="F74" s="408"/>
      <c r="G74" s="19"/>
      <c r="H74" s="20"/>
      <c r="I74" s="20"/>
      <c r="J74" s="20"/>
      <c r="K74" s="26"/>
      <c r="L74" s="20"/>
      <c r="M74" s="21">
        <v>56.31</v>
      </c>
      <c r="N74" s="20"/>
      <c r="O74" s="42">
        <v>2784.53</v>
      </c>
      <c r="DI74" s="9"/>
      <c r="DJ74" s="9"/>
      <c r="DK74" s="9"/>
      <c r="DL74" s="9"/>
      <c r="DM74" s="9"/>
      <c r="DP74" s="2" t="s">
        <v>59</v>
      </c>
      <c r="DR74" s="9"/>
    </row>
    <row r="75" spans="1:122" customFormat="1" ht="23.25" x14ac:dyDescent="0.25">
      <c r="A75" s="24"/>
      <c r="B75" s="18"/>
      <c r="C75" s="17" t="s">
        <v>81</v>
      </c>
      <c r="D75" s="408" t="s">
        <v>82</v>
      </c>
      <c r="E75" s="408"/>
      <c r="F75" s="408"/>
      <c r="G75" s="19" t="s">
        <v>62</v>
      </c>
      <c r="H75" s="33">
        <v>92</v>
      </c>
      <c r="I75" s="20"/>
      <c r="J75" s="33">
        <v>92</v>
      </c>
      <c r="K75" s="26"/>
      <c r="L75" s="20"/>
      <c r="M75" s="21">
        <v>51.81</v>
      </c>
      <c r="N75" s="20"/>
      <c r="O75" s="42">
        <v>2561.77</v>
      </c>
      <c r="DI75" s="9"/>
      <c r="DJ75" s="9"/>
      <c r="DK75" s="9"/>
      <c r="DL75" s="9"/>
      <c r="DM75" s="9"/>
      <c r="DP75" s="2" t="s">
        <v>82</v>
      </c>
      <c r="DR75" s="9"/>
    </row>
    <row r="76" spans="1:122" customFormat="1" ht="33.75" x14ac:dyDescent="0.25">
      <c r="A76" s="24"/>
      <c r="B76" s="18"/>
      <c r="C76" s="17" t="s">
        <v>83</v>
      </c>
      <c r="D76" s="408" t="s">
        <v>84</v>
      </c>
      <c r="E76" s="408"/>
      <c r="F76" s="408"/>
      <c r="G76" s="19" t="s">
        <v>62</v>
      </c>
      <c r="H76" s="33">
        <v>46</v>
      </c>
      <c r="I76" s="22">
        <v>0.85</v>
      </c>
      <c r="J76" s="34">
        <v>39.1</v>
      </c>
      <c r="K76" s="26"/>
      <c r="L76" s="20"/>
      <c r="M76" s="21">
        <v>22.02</v>
      </c>
      <c r="N76" s="20"/>
      <c r="O76" s="42">
        <v>1088.75</v>
      </c>
      <c r="DI76" s="9"/>
      <c r="DJ76" s="9"/>
      <c r="DK76" s="9"/>
      <c r="DL76" s="9"/>
      <c r="DM76" s="9"/>
      <c r="DP76" s="2" t="s">
        <v>84</v>
      </c>
      <c r="DR76" s="9"/>
    </row>
    <row r="77" spans="1:122" customFormat="1" ht="15" x14ac:dyDescent="0.25">
      <c r="A77" s="15"/>
      <c r="B77" s="35"/>
      <c r="C77" s="36"/>
      <c r="D77" s="409" t="s">
        <v>65</v>
      </c>
      <c r="E77" s="409"/>
      <c r="F77" s="409"/>
      <c r="G77" s="11"/>
      <c r="H77" s="37"/>
      <c r="I77" s="37"/>
      <c r="J77" s="37"/>
      <c r="K77" s="38"/>
      <c r="L77" s="37"/>
      <c r="M77" s="39">
        <v>554.63</v>
      </c>
      <c r="N77" s="30"/>
      <c r="O77" s="40">
        <v>10636.54</v>
      </c>
      <c r="DI77" s="9"/>
      <c r="DJ77" s="9"/>
      <c r="DK77" s="9"/>
      <c r="DL77" s="9"/>
      <c r="DM77" s="9"/>
      <c r="DR77" s="9" t="s">
        <v>65</v>
      </c>
    </row>
    <row r="78" spans="1:122" customFormat="1" ht="57" x14ac:dyDescent="0.25">
      <c r="A78" s="10" t="s">
        <v>88</v>
      </c>
      <c r="B78" s="11" t="s">
        <v>88</v>
      </c>
      <c r="C78" s="12" t="s">
        <v>89</v>
      </c>
      <c r="D78" s="403" t="s">
        <v>90</v>
      </c>
      <c r="E78" s="403"/>
      <c r="F78" s="403"/>
      <c r="G78" s="11" t="s">
        <v>77</v>
      </c>
      <c r="H78" s="11">
        <v>0.10867</v>
      </c>
      <c r="I78" s="11" t="s">
        <v>24</v>
      </c>
      <c r="J78" s="11" t="s">
        <v>91</v>
      </c>
      <c r="K78" s="13"/>
      <c r="L78" s="11"/>
      <c r="M78" s="13"/>
      <c r="N78" s="11"/>
      <c r="O78" s="14"/>
      <c r="DI78" s="9"/>
      <c r="DJ78" s="9"/>
      <c r="DK78" s="9" t="s">
        <v>90</v>
      </c>
      <c r="DL78" s="9" t="s">
        <v>5</v>
      </c>
      <c r="DM78" s="9" t="s">
        <v>5</v>
      </c>
      <c r="DR78" s="9"/>
    </row>
    <row r="79" spans="1:122" customFormat="1" ht="57" x14ac:dyDescent="0.25">
      <c r="A79" s="15"/>
      <c r="B79" s="16"/>
      <c r="C79" s="17" t="s">
        <v>48</v>
      </c>
      <c r="D79" s="404" t="s">
        <v>49</v>
      </c>
      <c r="E79" s="404"/>
      <c r="F79" s="404"/>
      <c r="G79" s="404"/>
      <c r="H79" s="404"/>
      <c r="I79" s="404"/>
      <c r="J79" s="404"/>
      <c r="K79" s="404"/>
      <c r="L79" s="404"/>
      <c r="M79" s="404"/>
      <c r="N79" s="404"/>
      <c r="O79" s="405"/>
      <c r="DI79" s="9"/>
      <c r="DJ79" s="9"/>
      <c r="DK79" s="9"/>
      <c r="DL79" s="9"/>
      <c r="DM79" s="9"/>
      <c r="DN79" s="2" t="s">
        <v>49</v>
      </c>
      <c r="DR79" s="9"/>
    </row>
    <row r="80" spans="1:122" customFormat="1" ht="23.25" x14ac:dyDescent="0.25">
      <c r="A80" s="15"/>
      <c r="B80" s="16"/>
      <c r="C80" s="17" t="s">
        <v>69</v>
      </c>
      <c r="D80" s="404" t="s">
        <v>70</v>
      </c>
      <c r="E80" s="404"/>
      <c r="F80" s="404"/>
      <c r="G80" s="404"/>
      <c r="H80" s="404"/>
      <c r="I80" s="404"/>
      <c r="J80" s="404"/>
      <c r="K80" s="404"/>
      <c r="L80" s="404"/>
      <c r="M80" s="404"/>
      <c r="N80" s="404"/>
      <c r="O80" s="405"/>
      <c r="DI80" s="9"/>
      <c r="DJ80" s="9"/>
      <c r="DK80" s="9"/>
      <c r="DL80" s="9"/>
      <c r="DM80" s="9"/>
      <c r="DN80" s="2" t="s">
        <v>70</v>
      </c>
      <c r="DR80" s="9"/>
    </row>
    <row r="81" spans="1:122" customFormat="1" ht="15" x14ac:dyDescent="0.25">
      <c r="A81" s="15"/>
      <c r="B81" s="18"/>
      <c r="C81" s="17" t="s">
        <v>51</v>
      </c>
      <c r="D81" s="408" t="s">
        <v>52</v>
      </c>
      <c r="E81" s="408"/>
      <c r="F81" s="408"/>
      <c r="G81" s="19"/>
      <c r="H81" s="20"/>
      <c r="I81" s="20"/>
      <c r="J81" s="20"/>
      <c r="K81" s="45">
        <v>2730.75</v>
      </c>
      <c r="L81" s="41">
        <v>1.4375</v>
      </c>
      <c r="M81" s="21">
        <v>426.58</v>
      </c>
      <c r="N81" s="22">
        <v>14.53</v>
      </c>
      <c r="O81" s="42">
        <v>6198.21</v>
      </c>
      <c r="DI81" s="9"/>
      <c r="DJ81" s="9"/>
      <c r="DK81" s="9"/>
      <c r="DL81" s="9"/>
      <c r="DM81" s="9"/>
      <c r="DO81" s="2" t="s">
        <v>52</v>
      </c>
      <c r="DR81" s="9"/>
    </row>
    <row r="82" spans="1:122" customFormat="1" ht="15" x14ac:dyDescent="0.25">
      <c r="A82" s="15"/>
      <c r="B82" s="18"/>
      <c r="C82" s="17" t="s">
        <v>53</v>
      </c>
      <c r="D82" s="408" t="s">
        <v>54</v>
      </c>
      <c r="E82" s="408"/>
      <c r="F82" s="408"/>
      <c r="G82" s="19"/>
      <c r="H82" s="20"/>
      <c r="I82" s="20"/>
      <c r="J82" s="20"/>
      <c r="K82" s="21">
        <v>319.82</v>
      </c>
      <c r="L82" s="41">
        <v>1.4375</v>
      </c>
      <c r="M82" s="21">
        <v>49.96</v>
      </c>
      <c r="N82" s="22">
        <v>49.45</v>
      </c>
      <c r="O82" s="42">
        <v>2470.52</v>
      </c>
      <c r="DI82" s="9"/>
      <c r="DJ82" s="9"/>
      <c r="DK82" s="9"/>
      <c r="DL82" s="9"/>
      <c r="DM82" s="9"/>
      <c r="DO82" s="2" t="s">
        <v>54</v>
      </c>
      <c r="DR82" s="9"/>
    </row>
    <row r="83" spans="1:122" customFormat="1" ht="15" x14ac:dyDescent="0.25">
      <c r="A83" s="24"/>
      <c r="B83" s="18"/>
      <c r="C83" s="17"/>
      <c r="D83" s="408" t="s">
        <v>57</v>
      </c>
      <c r="E83" s="408"/>
      <c r="F83" s="408"/>
      <c r="G83" s="19" t="s">
        <v>56</v>
      </c>
      <c r="H83" s="22">
        <v>23.69</v>
      </c>
      <c r="I83" s="41">
        <v>1.4375</v>
      </c>
      <c r="J83" s="25">
        <v>3.7006888999999998</v>
      </c>
      <c r="K83" s="26"/>
      <c r="L83" s="20"/>
      <c r="M83" s="26"/>
      <c r="N83" s="20"/>
      <c r="O83" s="27"/>
      <c r="DI83" s="9"/>
      <c r="DJ83" s="9"/>
      <c r="DK83" s="9"/>
      <c r="DL83" s="9"/>
      <c r="DM83" s="9"/>
      <c r="DP83" s="2" t="s">
        <v>57</v>
      </c>
      <c r="DR83" s="9"/>
    </row>
    <row r="84" spans="1:122" customFormat="1" ht="15" x14ac:dyDescent="0.25">
      <c r="A84" s="28"/>
      <c r="B84" s="19"/>
      <c r="C84" s="17"/>
      <c r="D84" s="407" t="s">
        <v>58</v>
      </c>
      <c r="E84" s="407"/>
      <c r="F84" s="407"/>
      <c r="G84" s="29"/>
      <c r="H84" s="30"/>
      <c r="I84" s="30"/>
      <c r="J84" s="30"/>
      <c r="K84" s="46">
        <v>2730.75</v>
      </c>
      <c r="L84" s="30"/>
      <c r="M84" s="31">
        <v>426.58</v>
      </c>
      <c r="N84" s="30"/>
      <c r="O84" s="44">
        <v>6198.21</v>
      </c>
      <c r="DI84" s="9"/>
      <c r="DJ84" s="9"/>
      <c r="DK84" s="9"/>
      <c r="DL84" s="9"/>
      <c r="DM84" s="9"/>
      <c r="DQ84" s="2" t="s">
        <v>58</v>
      </c>
      <c r="DR84" s="9"/>
    </row>
    <row r="85" spans="1:122" customFormat="1" ht="15" x14ac:dyDescent="0.25">
      <c r="A85" s="24"/>
      <c r="B85" s="18"/>
      <c r="C85" s="17"/>
      <c r="D85" s="408" t="s">
        <v>59</v>
      </c>
      <c r="E85" s="408"/>
      <c r="F85" s="408"/>
      <c r="G85" s="19"/>
      <c r="H85" s="20"/>
      <c r="I85" s="20"/>
      <c r="J85" s="20"/>
      <c r="K85" s="26"/>
      <c r="L85" s="20"/>
      <c r="M85" s="21">
        <v>49.96</v>
      </c>
      <c r="N85" s="20"/>
      <c r="O85" s="42">
        <v>2470.52</v>
      </c>
      <c r="DI85" s="9"/>
      <c r="DJ85" s="9"/>
      <c r="DK85" s="9"/>
      <c r="DL85" s="9"/>
      <c r="DM85" s="9"/>
      <c r="DP85" s="2" t="s">
        <v>59</v>
      </c>
      <c r="DR85" s="9"/>
    </row>
    <row r="86" spans="1:122" customFormat="1" ht="23.25" x14ac:dyDescent="0.25">
      <c r="A86" s="24"/>
      <c r="B86" s="18"/>
      <c r="C86" s="17" t="s">
        <v>81</v>
      </c>
      <c r="D86" s="408" t="s">
        <v>82</v>
      </c>
      <c r="E86" s="408"/>
      <c r="F86" s="408"/>
      <c r="G86" s="19" t="s">
        <v>62</v>
      </c>
      <c r="H86" s="33">
        <v>92</v>
      </c>
      <c r="I86" s="20"/>
      <c r="J86" s="33">
        <v>92</v>
      </c>
      <c r="K86" s="26"/>
      <c r="L86" s="20"/>
      <c r="M86" s="21">
        <v>45.96</v>
      </c>
      <c r="N86" s="20"/>
      <c r="O86" s="42">
        <v>2272.88</v>
      </c>
      <c r="DI86" s="9"/>
      <c r="DJ86" s="9"/>
      <c r="DK86" s="9"/>
      <c r="DL86" s="9"/>
      <c r="DM86" s="9"/>
      <c r="DP86" s="2" t="s">
        <v>82</v>
      </c>
      <c r="DR86" s="9"/>
    </row>
    <row r="87" spans="1:122" customFormat="1" ht="33.75" x14ac:dyDescent="0.25">
      <c r="A87" s="24"/>
      <c r="B87" s="18"/>
      <c r="C87" s="17" t="s">
        <v>83</v>
      </c>
      <c r="D87" s="408" t="s">
        <v>84</v>
      </c>
      <c r="E87" s="408"/>
      <c r="F87" s="408"/>
      <c r="G87" s="19" t="s">
        <v>62</v>
      </c>
      <c r="H87" s="33">
        <v>46</v>
      </c>
      <c r="I87" s="22">
        <v>0.85</v>
      </c>
      <c r="J87" s="34">
        <v>39.1</v>
      </c>
      <c r="K87" s="26"/>
      <c r="L87" s="20"/>
      <c r="M87" s="21">
        <v>19.53</v>
      </c>
      <c r="N87" s="20"/>
      <c r="O87" s="23">
        <v>965.97</v>
      </c>
      <c r="DI87" s="9"/>
      <c r="DJ87" s="9"/>
      <c r="DK87" s="9"/>
      <c r="DL87" s="9"/>
      <c r="DM87" s="9"/>
      <c r="DP87" s="2" t="s">
        <v>84</v>
      </c>
      <c r="DR87" s="9"/>
    </row>
    <row r="88" spans="1:122" customFormat="1" ht="15" x14ac:dyDescent="0.25">
      <c r="A88" s="15"/>
      <c r="B88" s="35"/>
      <c r="C88" s="36"/>
      <c r="D88" s="409" t="s">
        <v>65</v>
      </c>
      <c r="E88" s="409"/>
      <c r="F88" s="409"/>
      <c r="G88" s="11"/>
      <c r="H88" s="37"/>
      <c r="I88" s="37"/>
      <c r="J88" s="37"/>
      <c r="K88" s="38"/>
      <c r="L88" s="37"/>
      <c r="M88" s="39">
        <v>492.07</v>
      </c>
      <c r="N88" s="30"/>
      <c r="O88" s="40">
        <v>9437.06</v>
      </c>
      <c r="DI88" s="9"/>
      <c r="DJ88" s="9"/>
      <c r="DK88" s="9"/>
      <c r="DL88" s="9"/>
      <c r="DM88" s="9"/>
      <c r="DR88" s="9" t="s">
        <v>65</v>
      </c>
    </row>
    <row r="89" spans="1:122" customFormat="1" ht="57" x14ac:dyDescent="0.25">
      <c r="A89" s="10" t="s">
        <v>92</v>
      </c>
      <c r="B89" s="11" t="s">
        <v>92</v>
      </c>
      <c r="C89" s="12" t="s">
        <v>93</v>
      </c>
      <c r="D89" s="403" t="s">
        <v>94</v>
      </c>
      <c r="E89" s="403"/>
      <c r="F89" s="403"/>
      <c r="G89" s="11" t="s">
        <v>77</v>
      </c>
      <c r="H89" s="11">
        <v>4.6120000000000001E-2</v>
      </c>
      <c r="I89" s="11" t="s">
        <v>24</v>
      </c>
      <c r="J89" s="11" t="s">
        <v>95</v>
      </c>
      <c r="K89" s="13"/>
      <c r="L89" s="11"/>
      <c r="M89" s="13"/>
      <c r="N89" s="11"/>
      <c r="O89" s="14"/>
      <c r="DI89" s="9"/>
      <c r="DJ89" s="9"/>
      <c r="DK89" s="9" t="s">
        <v>94</v>
      </c>
      <c r="DL89" s="9" t="s">
        <v>5</v>
      </c>
      <c r="DM89" s="9" t="s">
        <v>5</v>
      </c>
      <c r="DR89" s="9"/>
    </row>
    <row r="90" spans="1:122" customFormat="1" ht="57" x14ac:dyDescent="0.25">
      <c r="A90" s="15"/>
      <c r="B90" s="16"/>
      <c r="C90" s="17" t="s">
        <v>48</v>
      </c>
      <c r="D90" s="404" t="s">
        <v>49</v>
      </c>
      <c r="E90" s="404"/>
      <c r="F90" s="404"/>
      <c r="G90" s="404"/>
      <c r="H90" s="404"/>
      <c r="I90" s="404"/>
      <c r="J90" s="404"/>
      <c r="K90" s="404"/>
      <c r="L90" s="404"/>
      <c r="M90" s="404"/>
      <c r="N90" s="404"/>
      <c r="O90" s="405"/>
      <c r="DI90" s="9"/>
      <c r="DJ90" s="9"/>
      <c r="DK90" s="9"/>
      <c r="DL90" s="9"/>
      <c r="DM90" s="9"/>
      <c r="DN90" s="2" t="s">
        <v>49</v>
      </c>
      <c r="DR90" s="9"/>
    </row>
    <row r="91" spans="1:122" customFormat="1" ht="23.25" x14ac:dyDescent="0.25">
      <c r="A91" s="15"/>
      <c r="B91" s="16"/>
      <c r="C91" s="17" t="s">
        <v>69</v>
      </c>
      <c r="D91" s="404" t="s">
        <v>70</v>
      </c>
      <c r="E91" s="404"/>
      <c r="F91" s="404"/>
      <c r="G91" s="404"/>
      <c r="H91" s="404"/>
      <c r="I91" s="404"/>
      <c r="J91" s="404"/>
      <c r="K91" s="404"/>
      <c r="L91" s="404"/>
      <c r="M91" s="404"/>
      <c r="N91" s="404"/>
      <c r="O91" s="405"/>
      <c r="DI91" s="9"/>
      <c r="DJ91" s="9"/>
      <c r="DK91" s="9"/>
      <c r="DL91" s="9"/>
      <c r="DM91" s="9"/>
      <c r="DN91" s="2" t="s">
        <v>70</v>
      </c>
      <c r="DR91" s="9"/>
    </row>
    <row r="92" spans="1:122" customFormat="1" ht="15" x14ac:dyDescent="0.25">
      <c r="A92" s="15"/>
      <c r="B92" s="18"/>
      <c r="C92" s="17" t="s">
        <v>51</v>
      </c>
      <c r="D92" s="408" t="s">
        <v>52</v>
      </c>
      <c r="E92" s="408"/>
      <c r="F92" s="408"/>
      <c r="G92" s="19"/>
      <c r="H92" s="20"/>
      <c r="I92" s="20"/>
      <c r="J92" s="20"/>
      <c r="K92" s="45">
        <v>1959.59</v>
      </c>
      <c r="L92" s="41">
        <v>1.4375</v>
      </c>
      <c r="M92" s="21">
        <v>129.91999999999999</v>
      </c>
      <c r="N92" s="22">
        <v>14.53</v>
      </c>
      <c r="O92" s="42">
        <v>1887.74</v>
      </c>
      <c r="DI92" s="9"/>
      <c r="DJ92" s="9"/>
      <c r="DK92" s="9"/>
      <c r="DL92" s="9"/>
      <c r="DM92" s="9"/>
      <c r="DO92" s="2" t="s">
        <v>52</v>
      </c>
      <c r="DR92" s="9"/>
    </row>
    <row r="93" spans="1:122" customFormat="1" ht="15" x14ac:dyDescent="0.25">
      <c r="A93" s="15"/>
      <c r="B93" s="18"/>
      <c r="C93" s="17" t="s">
        <v>53</v>
      </c>
      <c r="D93" s="408" t="s">
        <v>54</v>
      </c>
      <c r="E93" s="408"/>
      <c r="F93" s="408"/>
      <c r="G93" s="19"/>
      <c r="H93" s="20"/>
      <c r="I93" s="20"/>
      <c r="J93" s="20"/>
      <c r="K93" s="21">
        <v>229.5</v>
      </c>
      <c r="L93" s="41">
        <v>1.4375</v>
      </c>
      <c r="M93" s="21">
        <v>15.22</v>
      </c>
      <c r="N93" s="22">
        <v>49.45</v>
      </c>
      <c r="O93" s="23">
        <v>752.63</v>
      </c>
      <c r="DI93" s="9"/>
      <c r="DJ93" s="9"/>
      <c r="DK93" s="9"/>
      <c r="DL93" s="9"/>
      <c r="DM93" s="9"/>
      <c r="DO93" s="2" t="s">
        <v>54</v>
      </c>
      <c r="DR93" s="9"/>
    </row>
    <row r="94" spans="1:122" customFormat="1" ht="15" x14ac:dyDescent="0.25">
      <c r="A94" s="24"/>
      <c r="B94" s="18"/>
      <c r="C94" s="17"/>
      <c r="D94" s="408" t="s">
        <v>57</v>
      </c>
      <c r="E94" s="408"/>
      <c r="F94" s="408"/>
      <c r="G94" s="19" t="s">
        <v>56</v>
      </c>
      <c r="H94" s="33">
        <v>17</v>
      </c>
      <c r="I94" s="41">
        <v>1.4375</v>
      </c>
      <c r="J94" s="25">
        <v>1.1270575</v>
      </c>
      <c r="K94" s="26"/>
      <c r="L94" s="20"/>
      <c r="M94" s="26"/>
      <c r="N94" s="20"/>
      <c r="O94" s="27"/>
      <c r="DI94" s="9"/>
      <c r="DJ94" s="9"/>
      <c r="DK94" s="9"/>
      <c r="DL94" s="9"/>
      <c r="DM94" s="9"/>
      <c r="DP94" s="2" t="s">
        <v>57</v>
      </c>
      <c r="DR94" s="9"/>
    </row>
    <row r="95" spans="1:122" customFormat="1" ht="15" x14ac:dyDescent="0.25">
      <c r="A95" s="28"/>
      <c r="B95" s="19"/>
      <c r="C95" s="17"/>
      <c r="D95" s="407" t="s">
        <v>58</v>
      </c>
      <c r="E95" s="407"/>
      <c r="F95" s="407"/>
      <c r="G95" s="29"/>
      <c r="H95" s="30"/>
      <c r="I95" s="30"/>
      <c r="J95" s="30"/>
      <c r="K95" s="46">
        <v>1959.59</v>
      </c>
      <c r="L95" s="30"/>
      <c r="M95" s="31">
        <v>129.91999999999999</v>
      </c>
      <c r="N95" s="30"/>
      <c r="O95" s="44">
        <v>1887.74</v>
      </c>
      <c r="DI95" s="9"/>
      <c r="DJ95" s="9"/>
      <c r="DK95" s="9"/>
      <c r="DL95" s="9"/>
      <c r="DM95" s="9"/>
      <c r="DQ95" s="2" t="s">
        <v>58</v>
      </c>
      <c r="DR95" s="9"/>
    </row>
    <row r="96" spans="1:122" customFormat="1" ht="15" x14ac:dyDescent="0.25">
      <c r="A96" s="24"/>
      <c r="B96" s="18"/>
      <c r="C96" s="17"/>
      <c r="D96" s="408" t="s">
        <v>59</v>
      </c>
      <c r="E96" s="408"/>
      <c r="F96" s="408"/>
      <c r="G96" s="19"/>
      <c r="H96" s="20"/>
      <c r="I96" s="20"/>
      <c r="J96" s="20"/>
      <c r="K96" s="26"/>
      <c r="L96" s="20"/>
      <c r="M96" s="21">
        <v>15.22</v>
      </c>
      <c r="N96" s="20"/>
      <c r="O96" s="23">
        <v>752.63</v>
      </c>
      <c r="DI96" s="9"/>
      <c r="DJ96" s="9"/>
      <c r="DK96" s="9"/>
      <c r="DL96" s="9"/>
      <c r="DM96" s="9"/>
      <c r="DP96" s="2" t="s">
        <v>59</v>
      </c>
      <c r="DR96" s="9"/>
    </row>
    <row r="97" spans="1:123" customFormat="1" ht="23.25" x14ac:dyDescent="0.25">
      <c r="A97" s="24"/>
      <c r="B97" s="18"/>
      <c r="C97" s="17" t="s">
        <v>81</v>
      </c>
      <c r="D97" s="408" t="s">
        <v>82</v>
      </c>
      <c r="E97" s="408"/>
      <c r="F97" s="408"/>
      <c r="G97" s="19" t="s">
        <v>62</v>
      </c>
      <c r="H97" s="33">
        <v>92</v>
      </c>
      <c r="I97" s="20"/>
      <c r="J97" s="33">
        <v>92</v>
      </c>
      <c r="K97" s="26"/>
      <c r="L97" s="20"/>
      <c r="M97" s="21">
        <v>14</v>
      </c>
      <c r="N97" s="20"/>
      <c r="O97" s="23">
        <v>692.42</v>
      </c>
      <c r="DI97" s="9"/>
      <c r="DJ97" s="9"/>
      <c r="DK97" s="9"/>
      <c r="DL97" s="9"/>
      <c r="DM97" s="9"/>
      <c r="DP97" s="2" t="s">
        <v>82</v>
      </c>
      <c r="DR97" s="9"/>
    </row>
    <row r="98" spans="1:123" customFormat="1" ht="33.75" x14ac:dyDescent="0.25">
      <c r="A98" s="24"/>
      <c r="B98" s="18"/>
      <c r="C98" s="17" t="s">
        <v>83</v>
      </c>
      <c r="D98" s="408" t="s">
        <v>84</v>
      </c>
      <c r="E98" s="408"/>
      <c r="F98" s="408"/>
      <c r="G98" s="19" t="s">
        <v>62</v>
      </c>
      <c r="H98" s="33">
        <v>46</v>
      </c>
      <c r="I98" s="22">
        <v>0.85</v>
      </c>
      <c r="J98" s="34">
        <v>39.1</v>
      </c>
      <c r="K98" s="26"/>
      <c r="L98" s="20"/>
      <c r="M98" s="21">
        <v>5.95</v>
      </c>
      <c r="N98" s="20"/>
      <c r="O98" s="23">
        <v>294.27999999999997</v>
      </c>
      <c r="DI98" s="9"/>
      <c r="DJ98" s="9"/>
      <c r="DK98" s="9"/>
      <c r="DL98" s="9"/>
      <c r="DM98" s="9"/>
      <c r="DP98" s="2" t="s">
        <v>84</v>
      </c>
      <c r="DR98" s="9"/>
    </row>
    <row r="99" spans="1:123" customFormat="1" ht="15" x14ac:dyDescent="0.25">
      <c r="A99" s="15"/>
      <c r="B99" s="35"/>
      <c r="C99" s="36"/>
      <c r="D99" s="409" t="s">
        <v>65</v>
      </c>
      <c r="E99" s="409"/>
      <c r="F99" s="409"/>
      <c r="G99" s="11"/>
      <c r="H99" s="37"/>
      <c r="I99" s="37"/>
      <c r="J99" s="37"/>
      <c r="K99" s="38"/>
      <c r="L99" s="37"/>
      <c r="M99" s="39">
        <v>149.87</v>
      </c>
      <c r="N99" s="30"/>
      <c r="O99" s="40">
        <v>2874.44</v>
      </c>
      <c r="DI99" s="9"/>
      <c r="DJ99" s="9"/>
      <c r="DK99" s="9"/>
      <c r="DL99" s="9"/>
      <c r="DM99" s="9"/>
      <c r="DR99" s="9" t="s">
        <v>65</v>
      </c>
    </row>
    <row r="100" spans="1:123" customFormat="1" ht="22.5" x14ac:dyDescent="0.25">
      <c r="A100" s="10" t="s">
        <v>96</v>
      </c>
      <c r="B100" s="11" t="s">
        <v>96</v>
      </c>
      <c r="C100" s="12" t="s">
        <v>97</v>
      </c>
      <c r="D100" s="403" t="s">
        <v>98</v>
      </c>
      <c r="E100" s="403"/>
      <c r="F100" s="403"/>
      <c r="G100" s="11" t="s">
        <v>99</v>
      </c>
      <c r="H100" s="11">
        <v>50.73</v>
      </c>
      <c r="I100" s="11" t="s">
        <v>24</v>
      </c>
      <c r="J100" s="11" t="s">
        <v>100</v>
      </c>
      <c r="K100" s="13" t="s">
        <v>101</v>
      </c>
      <c r="L100" s="11" t="s">
        <v>102</v>
      </c>
      <c r="M100" s="13" t="s">
        <v>103</v>
      </c>
      <c r="N100" s="11" t="s">
        <v>104</v>
      </c>
      <c r="O100" s="14" t="s">
        <v>105</v>
      </c>
      <c r="DI100" s="9"/>
      <c r="DJ100" s="9"/>
      <c r="DK100" s="9" t="s">
        <v>98</v>
      </c>
      <c r="DL100" s="9" t="s">
        <v>5</v>
      </c>
      <c r="DM100" s="9" t="s">
        <v>5</v>
      </c>
      <c r="DR100" s="9"/>
    </row>
    <row r="101" spans="1:123" customFormat="1" ht="15" x14ac:dyDescent="0.25">
      <c r="A101" s="47"/>
      <c r="B101" s="35"/>
      <c r="C101" s="36"/>
      <c r="D101" s="408" t="s">
        <v>106</v>
      </c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10"/>
      <c r="DI101" s="9"/>
      <c r="DJ101" s="9"/>
      <c r="DK101" s="9"/>
      <c r="DL101" s="9"/>
      <c r="DM101" s="9"/>
      <c r="DR101" s="9"/>
      <c r="DS101" s="2" t="s">
        <v>106</v>
      </c>
    </row>
    <row r="102" spans="1:123" customFormat="1" ht="15" x14ac:dyDescent="0.25">
      <c r="A102" s="15"/>
      <c r="B102" s="16"/>
      <c r="C102" s="17"/>
      <c r="D102" s="404" t="s">
        <v>107</v>
      </c>
      <c r="E102" s="404"/>
      <c r="F102" s="404"/>
      <c r="G102" s="404"/>
      <c r="H102" s="404"/>
      <c r="I102" s="404"/>
      <c r="J102" s="404"/>
      <c r="K102" s="404"/>
      <c r="L102" s="404"/>
      <c r="M102" s="404"/>
      <c r="N102" s="404"/>
      <c r="O102" s="405"/>
      <c r="DI102" s="9"/>
      <c r="DJ102" s="9"/>
      <c r="DK102" s="9"/>
      <c r="DL102" s="9"/>
      <c r="DM102" s="9"/>
      <c r="DN102" s="2" t="s">
        <v>107</v>
      </c>
      <c r="DR102" s="9"/>
    </row>
    <row r="103" spans="1:123" customFormat="1" ht="15" x14ac:dyDescent="0.25">
      <c r="A103" s="15"/>
      <c r="B103" s="35"/>
      <c r="C103" s="36"/>
      <c r="D103" s="409" t="s">
        <v>65</v>
      </c>
      <c r="E103" s="409"/>
      <c r="F103" s="409"/>
      <c r="G103" s="11"/>
      <c r="H103" s="37"/>
      <c r="I103" s="37"/>
      <c r="J103" s="37"/>
      <c r="K103" s="38"/>
      <c r="L103" s="37"/>
      <c r="M103" s="48">
        <v>4647.7</v>
      </c>
      <c r="N103" s="30"/>
      <c r="O103" s="40">
        <v>42387.02</v>
      </c>
      <c r="DI103" s="9"/>
      <c r="DJ103" s="9"/>
      <c r="DK103" s="9"/>
      <c r="DL103" s="9"/>
      <c r="DM103" s="9"/>
      <c r="DR103" s="9" t="s">
        <v>65</v>
      </c>
    </row>
    <row r="104" spans="1:123" customFormat="1" ht="23.25" x14ac:dyDescent="0.25">
      <c r="A104" s="10" t="s">
        <v>108</v>
      </c>
      <c r="B104" s="11" t="s">
        <v>108</v>
      </c>
      <c r="C104" s="12" t="s">
        <v>109</v>
      </c>
      <c r="D104" s="403" t="s">
        <v>110</v>
      </c>
      <c r="E104" s="403"/>
      <c r="F104" s="403"/>
      <c r="G104" s="11" t="s">
        <v>46</v>
      </c>
      <c r="H104" s="11">
        <v>1.5479000000000001</v>
      </c>
      <c r="I104" s="11" t="s">
        <v>24</v>
      </c>
      <c r="J104" s="11" t="s">
        <v>111</v>
      </c>
      <c r="K104" s="13"/>
      <c r="L104" s="11"/>
      <c r="M104" s="13"/>
      <c r="N104" s="11"/>
      <c r="O104" s="14"/>
      <c r="DI104" s="9"/>
      <c r="DJ104" s="9"/>
      <c r="DK104" s="9" t="s">
        <v>110</v>
      </c>
      <c r="DL104" s="9" t="s">
        <v>5</v>
      </c>
      <c r="DM104" s="9" t="s">
        <v>5</v>
      </c>
      <c r="DR104" s="9"/>
    </row>
    <row r="105" spans="1:123" customFormat="1" ht="57" x14ac:dyDescent="0.25">
      <c r="A105" s="15"/>
      <c r="B105" s="16"/>
      <c r="C105" s="17" t="s">
        <v>48</v>
      </c>
      <c r="D105" s="404" t="s">
        <v>49</v>
      </c>
      <c r="E105" s="404"/>
      <c r="F105" s="404"/>
      <c r="G105" s="404"/>
      <c r="H105" s="404"/>
      <c r="I105" s="404"/>
      <c r="J105" s="404"/>
      <c r="K105" s="404"/>
      <c r="L105" s="404"/>
      <c r="M105" s="404"/>
      <c r="N105" s="404"/>
      <c r="O105" s="405"/>
      <c r="DI105" s="9"/>
      <c r="DJ105" s="9"/>
      <c r="DK105" s="9"/>
      <c r="DL105" s="9"/>
      <c r="DM105" s="9"/>
      <c r="DN105" s="2" t="s">
        <v>49</v>
      </c>
      <c r="DR105" s="9"/>
    </row>
    <row r="106" spans="1:123" customFormat="1" ht="15" x14ac:dyDescent="0.25">
      <c r="A106" s="15"/>
      <c r="B106" s="18"/>
      <c r="C106" s="17" t="s">
        <v>24</v>
      </c>
      <c r="D106" s="408" t="s">
        <v>50</v>
      </c>
      <c r="E106" s="408"/>
      <c r="F106" s="408"/>
      <c r="G106" s="19"/>
      <c r="H106" s="20"/>
      <c r="I106" s="20"/>
      <c r="J106" s="20"/>
      <c r="K106" s="21">
        <v>106.88</v>
      </c>
      <c r="L106" s="22">
        <v>1.1499999999999999</v>
      </c>
      <c r="M106" s="21">
        <v>190.26</v>
      </c>
      <c r="N106" s="22">
        <v>49.45</v>
      </c>
      <c r="O106" s="42">
        <v>9408.36</v>
      </c>
      <c r="DI106" s="9"/>
      <c r="DJ106" s="9"/>
      <c r="DK106" s="9"/>
      <c r="DL106" s="9"/>
      <c r="DM106" s="9"/>
      <c r="DO106" s="2" t="s">
        <v>50</v>
      </c>
      <c r="DR106" s="9"/>
    </row>
    <row r="107" spans="1:123" customFormat="1" ht="15" x14ac:dyDescent="0.25">
      <c r="A107" s="15"/>
      <c r="B107" s="18"/>
      <c r="C107" s="17" t="s">
        <v>51</v>
      </c>
      <c r="D107" s="408" t="s">
        <v>52</v>
      </c>
      <c r="E107" s="408"/>
      <c r="F107" s="408"/>
      <c r="G107" s="19"/>
      <c r="H107" s="20"/>
      <c r="I107" s="20"/>
      <c r="J107" s="20"/>
      <c r="K107" s="21">
        <v>241.58</v>
      </c>
      <c r="L107" s="22">
        <v>1.1499999999999999</v>
      </c>
      <c r="M107" s="21">
        <v>430.03</v>
      </c>
      <c r="N107" s="22">
        <v>14.53</v>
      </c>
      <c r="O107" s="42">
        <v>6248.34</v>
      </c>
      <c r="DI107" s="9"/>
      <c r="DJ107" s="9"/>
      <c r="DK107" s="9"/>
      <c r="DL107" s="9"/>
      <c r="DM107" s="9"/>
      <c r="DO107" s="2" t="s">
        <v>52</v>
      </c>
      <c r="DR107" s="9"/>
    </row>
    <row r="108" spans="1:123" customFormat="1" ht="15" x14ac:dyDescent="0.25">
      <c r="A108" s="15"/>
      <c r="B108" s="18"/>
      <c r="C108" s="17" t="s">
        <v>53</v>
      </c>
      <c r="D108" s="408" t="s">
        <v>54</v>
      </c>
      <c r="E108" s="408"/>
      <c r="F108" s="408"/>
      <c r="G108" s="19"/>
      <c r="H108" s="20"/>
      <c r="I108" s="20"/>
      <c r="J108" s="20"/>
      <c r="K108" s="21">
        <v>26.36</v>
      </c>
      <c r="L108" s="22">
        <v>1.1499999999999999</v>
      </c>
      <c r="M108" s="21">
        <v>46.92</v>
      </c>
      <c r="N108" s="22">
        <v>49.45</v>
      </c>
      <c r="O108" s="42">
        <v>2320.19</v>
      </c>
      <c r="DI108" s="9"/>
      <c r="DJ108" s="9"/>
      <c r="DK108" s="9"/>
      <c r="DL108" s="9"/>
      <c r="DM108" s="9"/>
      <c r="DO108" s="2" t="s">
        <v>54</v>
      </c>
      <c r="DR108" s="9"/>
    </row>
    <row r="109" spans="1:123" customFormat="1" ht="15" x14ac:dyDescent="0.25">
      <c r="A109" s="24"/>
      <c r="B109" s="18"/>
      <c r="C109" s="17"/>
      <c r="D109" s="408" t="s">
        <v>55</v>
      </c>
      <c r="E109" s="408"/>
      <c r="F109" s="408"/>
      <c r="G109" s="19" t="s">
        <v>56</v>
      </c>
      <c r="H109" s="22">
        <v>12.53</v>
      </c>
      <c r="I109" s="22">
        <v>1.1499999999999999</v>
      </c>
      <c r="J109" s="25">
        <v>22.304465100000002</v>
      </c>
      <c r="K109" s="26"/>
      <c r="L109" s="20"/>
      <c r="M109" s="26"/>
      <c r="N109" s="20"/>
      <c r="O109" s="27"/>
      <c r="DI109" s="9"/>
      <c r="DJ109" s="9"/>
      <c r="DK109" s="9"/>
      <c r="DL109" s="9"/>
      <c r="DM109" s="9"/>
      <c r="DP109" s="2" t="s">
        <v>55</v>
      </c>
      <c r="DR109" s="9"/>
    </row>
    <row r="110" spans="1:123" customFormat="1" ht="15" x14ac:dyDescent="0.25">
      <c r="A110" s="24"/>
      <c r="B110" s="18"/>
      <c r="C110" s="17"/>
      <c r="D110" s="408" t="s">
        <v>57</v>
      </c>
      <c r="E110" s="408"/>
      <c r="F110" s="408"/>
      <c r="G110" s="19" t="s">
        <v>56</v>
      </c>
      <c r="H110" s="22">
        <v>2.62</v>
      </c>
      <c r="I110" s="22">
        <v>1.1499999999999999</v>
      </c>
      <c r="J110" s="25">
        <v>4.6638226999999999</v>
      </c>
      <c r="K110" s="26"/>
      <c r="L110" s="20"/>
      <c r="M110" s="26"/>
      <c r="N110" s="20"/>
      <c r="O110" s="27"/>
      <c r="DI110" s="9"/>
      <c r="DJ110" s="9"/>
      <c r="DK110" s="9"/>
      <c r="DL110" s="9"/>
      <c r="DM110" s="9"/>
      <c r="DP110" s="2" t="s">
        <v>57</v>
      </c>
      <c r="DR110" s="9"/>
    </row>
    <row r="111" spans="1:123" customFormat="1" ht="15" x14ac:dyDescent="0.25">
      <c r="A111" s="28"/>
      <c r="B111" s="19"/>
      <c r="C111" s="17"/>
      <c r="D111" s="407" t="s">
        <v>58</v>
      </c>
      <c r="E111" s="407"/>
      <c r="F111" s="407"/>
      <c r="G111" s="29"/>
      <c r="H111" s="30"/>
      <c r="I111" s="30"/>
      <c r="J111" s="30"/>
      <c r="K111" s="31">
        <v>348.46</v>
      </c>
      <c r="L111" s="30"/>
      <c r="M111" s="31">
        <v>620.29</v>
      </c>
      <c r="N111" s="30"/>
      <c r="O111" s="44">
        <v>15656.7</v>
      </c>
      <c r="DI111" s="9"/>
      <c r="DJ111" s="9"/>
      <c r="DK111" s="9"/>
      <c r="DL111" s="9"/>
      <c r="DM111" s="9"/>
      <c r="DQ111" s="2" t="s">
        <v>58</v>
      </c>
      <c r="DR111" s="9"/>
    </row>
    <row r="112" spans="1:123" customFormat="1" ht="15" x14ac:dyDescent="0.25">
      <c r="A112" s="24"/>
      <c r="B112" s="18"/>
      <c r="C112" s="17"/>
      <c r="D112" s="408" t="s">
        <v>59</v>
      </c>
      <c r="E112" s="408"/>
      <c r="F112" s="408"/>
      <c r="G112" s="19"/>
      <c r="H112" s="20"/>
      <c r="I112" s="20"/>
      <c r="J112" s="20"/>
      <c r="K112" s="26"/>
      <c r="L112" s="20"/>
      <c r="M112" s="21">
        <v>237.18</v>
      </c>
      <c r="N112" s="20"/>
      <c r="O112" s="42">
        <v>11728.55</v>
      </c>
      <c r="DI112" s="9"/>
      <c r="DJ112" s="9"/>
      <c r="DK112" s="9"/>
      <c r="DL112" s="9"/>
      <c r="DM112" s="9"/>
      <c r="DP112" s="2" t="s">
        <v>59</v>
      </c>
      <c r="DR112" s="9"/>
    </row>
    <row r="113" spans="1:122" customFormat="1" ht="23.25" x14ac:dyDescent="0.25">
      <c r="A113" s="24"/>
      <c r="B113" s="18"/>
      <c r="C113" s="17" t="s">
        <v>81</v>
      </c>
      <c r="D113" s="408" t="s">
        <v>82</v>
      </c>
      <c r="E113" s="408"/>
      <c r="F113" s="408"/>
      <c r="G113" s="19" t="s">
        <v>62</v>
      </c>
      <c r="H113" s="33">
        <v>92</v>
      </c>
      <c r="I113" s="20"/>
      <c r="J113" s="33">
        <v>92</v>
      </c>
      <c r="K113" s="26"/>
      <c r="L113" s="20"/>
      <c r="M113" s="21">
        <v>218.21</v>
      </c>
      <c r="N113" s="20"/>
      <c r="O113" s="42">
        <v>10790.27</v>
      </c>
      <c r="DI113" s="9"/>
      <c r="DJ113" s="9"/>
      <c r="DK113" s="9"/>
      <c r="DL113" s="9"/>
      <c r="DM113" s="9"/>
      <c r="DP113" s="2" t="s">
        <v>82</v>
      </c>
      <c r="DR113" s="9"/>
    </row>
    <row r="114" spans="1:122" customFormat="1" ht="33.75" x14ac:dyDescent="0.25">
      <c r="A114" s="24"/>
      <c r="B114" s="18"/>
      <c r="C114" s="17" t="s">
        <v>83</v>
      </c>
      <c r="D114" s="408" t="s">
        <v>84</v>
      </c>
      <c r="E114" s="408"/>
      <c r="F114" s="408"/>
      <c r="G114" s="19" t="s">
        <v>62</v>
      </c>
      <c r="H114" s="33">
        <v>46</v>
      </c>
      <c r="I114" s="22">
        <v>0.85</v>
      </c>
      <c r="J114" s="34">
        <v>39.1</v>
      </c>
      <c r="K114" s="26"/>
      <c r="L114" s="20"/>
      <c r="M114" s="21">
        <v>92.74</v>
      </c>
      <c r="N114" s="20"/>
      <c r="O114" s="42">
        <v>4585.8599999999997</v>
      </c>
      <c r="DI114" s="9"/>
      <c r="DJ114" s="9"/>
      <c r="DK114" s="9"/>
      <c r="DL114" s="9"/>
      <c r="DM114" s="9"/>
      <c r="DP114" s="2" t="s">
        <v>84</v>
      </c>
      <c r="DR114" s="9"/>
    </row>
    <row r="115" spans="1:122" customFormat="1" ht="15" x14ac:dyDescent="0.25">
      <c r="A115" s="15"/>
      <c r="B115" s="35"/>
      <c r="C115" s="36"/>
      <c r="D115" s="409" t="s">
        <v>65</v>
      </c>
      <c r="E115" s="409"/>
      <c r="F115" s="409"/>
      <c r="G115" s="11"/>
      <c r="H115" s="37"/>
      <c r="I115" s="37"/>
      <c r="J115" s="37"/>
      <c r="K115" s="38"/>
      <c r="L115" s="37"/>
      <c r="M115" s="39">
        <v>931.24</v>
      </c>
      <c r="N115" s="30"/>
      <c r="O115" s="40">
        <v>31032.83</v>
      </c>
      <c r="DI115" s="9"/>
      <c r="DJ115" s="9"/>
      <c r="DK115" s="9"/>
      <c r="DL115" s="9"/>
      <c r="DM115" s="9"/>
      <c r="DR115" s="9" t="s">
        <v>65</v>
      </c>
    </row>
    <row r="116" spans="1:122" customFormat="1" ht="57" x14ac:dyDescent="0.25">
      <c r="A116" s="10" t="s">
        <v>112</v>
      </c>
      <c r="B116" s="11" t="s">
        <v>112</v>
      </c>
      <c r="C116" s="12" t="s">
        <v>113</v>
      </c>
      <c r="D116" s="403" t="s">
        <v>114</v>
      </c>
      <c r="E116" s="403"/>
      <c r="F116" s="403"/>
      <c r="G116" s="11" t="s">
        <v>115</v>
      </c>
      <c r="H116" s="11">
        <v>56.51</v>
      </c>
      <c r="I116" s="11" t="s">
        <v>24</v>
      </c>
      <c r="J116" s="11" t="s">
        <v>116</v>
      </c>
      <c r="K116" s="13" t="s">
        <v>117</v>
      </c>
      <c r="L116" s="11"/>
      <c r="M116" s="13" t="s">
        <v>118</v>
      </c>
      <c r="N116" s="11" t="s">
        <v>119</v>
      </c>
      <c r="O116" s="14" t="s">
        <v>120</v>
      </c>
      <c r="DI116" s="9"/>
      <c r="DJ116" s="9"/>
      <c r="DK116" s="9" t="s">
        <v>114</v>
      </c>
      <c r="DL116" s="9" t="s">
        <v>5</v>
      </c>
      <c r="DM116" s="9" t="s">
        <v>5</v>
      </c>
      <c r="DR116" s="9"/>
    </row>
    <row r="117" spans="1:122" customFormat="1" ht="15" x14ac:dyDescent="0.25">
      <c r="A117" s="15"/>
      <c r="B117" s="35"/>
      <c r="C117" s="36"/>
      <c r="D117" s="409" t="s">
        <v>65</v>
      </c>
      <c r="E117" s="409"/>
      <c r="F117" s="409"/>
      <c r="G117" s="11"/>
      <c r="H117" s="37"/>
      <c r="I117" s="37"/>
      <c r="J117" s="37"/>
      <c r="K117" s="38"/>
      <c r="L117" s="37"/>
      <c r="M117" s="39">
        <v>164.44</v>
      </c>
      <c r="N117" s="30"/>
      <c r="O117" s="40">
        <v>2517.58</v>
      </c>
      <c r="DI117" s="9"/>
      <c r="DJ117" s="9"/>
      <c r="DK117" s="9"/>
      <c r="DL117" s="9"/>
      <c r="DM117" s="9"/>
      <c r="DR117" s="9" t="s">
        <v>65</v>
      </c>
    </row>
    <row r="118" spans="1:122" customFormat="1" ht="15" x14ac:dyDescent="0.25">
      <c r="A118" s="400" t="s">
        <v>121</v>
      </c>
      <c r="B118" s="401"/>
      <c r="C118" s="401"/>
      <c r="D118" s="401"/>
      <c r="E118" s="401"/>
      <c r="F118" s="401"/>
      <c r="G118" s="401"/>
      <c r="H118" s="401"/>
      <c r="I118" s="401"/>
      <c r="J118" s="401"/>
      <c r="K118" s="401"/>
      <c r="L118" s="401"/>
      <c r="M118" s="401"/>
      <c r="N118" s="401"/>
      <c r="O118" s="402"/>
      <c r="DI118" s="9"/>
      <c r="DJ118" s="9" t="s">
        <v>121</v>
      </c>
      <c r="DK118" s="9"/>
      <c r="DL118" s="9"/>
      <c r="DM118" s="9"/>
      <c r="DR118" s="9"/>
    </row>
    <row r="119" spans="1:122" customFormat="1" ht="34.5" x14ac:dyDescent="0.25">
      <c r="A119" s="10" t="s">
        <v>122</v>
      </c>
      <c r="B119" s="11" t="s">
        <v>122</v>
      </c>
      <c r="C119" s="12" t="s">
        <v>123</v>
      </c>
      <c r="D119" s="403" t="s">
        <v>124</v>
      </c>
      <c r="E119" s="403"/>
      <c r="F119" s="403"/>
      <c r="G119" s="11" t="s">
        <v>125</v>
      </c>
      <c r="H119" s="11">
        <v>5.0000000000000001E-3</v>
      </c>
      <c r="I119" s="11" t="s">
        <v>24</v>
      </c>
      <c r="J119" s="11" t="s">
        <v>126</v>
      </c>
      <c r="K119" s="13"/>
      <c r="L119" s="11"/>
      <c r="M119" s="13"/>
      <c r="N119" s="11"/>
      <c r="O119" s="14"/>
      <c r="DI119" s="9"/>
      <c r="DJ119" s="9"/>
      <c r="DK119" s="9" t="s">
        <v>124</v>
      </c>
      <c r="DL119" s="9" t="s">
        <v>5</v>
      </c>
      <c r="DM119" s="9" t="s">
        <v>5</v>
      </c>
      <c r="DR119" s="9"/>
    </row>
    <row r="120" spans="1:122" customFormat="1" ht="57" x14ac:dyDescent="0.25">
      <c r="A120" s="15"/>
      <c r="B120" s="16"/>
      <c r="C120" s="17" t="s">
        <v>48</v>
      </c>
      <c r="D120" s="404" t="s">
        <v>49</v>
      </c>
      <c r="E120" s="404"/>
      <c r="F120" s="404"/>
      <c r="G120" s="404"/>
      <c r="H120" s="404"/>
      <c r="I120" s="404"/>
      <c r="J120" s="404"/>
      <c r="K120" s="404"/>
      <c r="L120" s="404"/>
      <c r="M120" s="404"/>
      <c r="N120" s="404"/>
      <c r="O120" s="405"/>
      <c r="DI120" s="9"/>
      <c r="DJ120" s="9"/>
      <c r="DK120" s="9"/>
      <c r="DL120" s="9"/>
      <c r="DM120" s="9"/>
      <c r="DN120" s="2" t="s">
        <v>49</v>
      </c>
      <c r="DR120" s="9"/>
    </row>
    <row r="121" spans="1:122" customFormat="1" ht="15" x14ac:dyDescent="0.25">
      <c r="A121" s="15"/>
      <c r="B121" s="18"/>
      <c r="C121" s="17" t="s">
        <v>24</v>
      </c>
      <c r="D121" s="408" t="s">
        <v>50</v>
      </c>
      <c r="E121" s="408"/>
      <c r="F121" s="408"/>
      <c r="G121" s="19"/>
      <c r="H121" s="20"/>
      <c r="I121" s="20"/>
      <c r="J121" s="20"/>
      <c r="K121" s="45">
        <v>12277.2</v>
      </c>
      <c r="L121" s="22">
        <v>1.1499999999999999</v>
      </c>
      <c r="M121" s="21">
        <v>70.59</v>
      </c>
      <c r="N121" s="22">
        <v>49.45</v>
      </c>
      <c r="O121" s="42">
        <v>3490.68</v>
      </c>
      <c r="DI121" s="9"/>
      <c r="DJ121" s="9"/>
      <c r="DK121" s="9"/>
      <c r="DL121" s="9"/>
      <c r="DM121" s="9"/>
      <c r="DO121" s="2" t="s">
        <v>50</v>
      </c>
      <c r="DR121" s="9"/>
    </row>
    <row r="122" spans="1:122" customFormat="1" ht="15" x14ac:dyDescent="0.25">
      <c r="A122" s="15"/>
      <c r="B122" s="18"/>
      <c r="C122" s="17" t="s">
        <v>51</v>
      </c>
      <c r="D122" s="408" t="s">
        <v>52</v>
      </c>
      <c r="E122" s="408"/>
      <c r="F122" s="408"/>
      <c r="G122" s="19"/>
      <c r="H122" s="20"/>
      <c r="I122" s="20"/>
      <c r="J122" s="20"/>
      <c r="K122" s="45">
        <v>4629.76</v>
      </c>
      <c r="L122" s="22">
        <v>1.1499999999999999</v>
      </c>
      <c r="M122" s="21">
        <v>26.62</v>
      </c>
      <c r="N122" s="22">
        <v>14.53</v>
      </c>
      <c r="O122" s="23">
        <v>386.79</v>
      </c>
      <c r="DI122" s="9"/>
      <c r="DJ122" s="9"/>
      <c r="DK122" s="9"/>
      <c r="DL122" s="9"/>
      <c r="DM122" s="9"/>
      <c r="DO122" s="2" t="s">
        <v>52</v>
      </c>
      <c r="DR122" s="9"/>
    </row>
    <row r="123" spans="1:122" customFormat="1" ht="15" x14ac:dyDescent="0.25">
      <c r="A123" s="15"/>
      <c r="B123" s="18"/>
      <c r="C123" s="17" t="s">
        <v>53</v>
      </c>
      <c r="D123" s="408" t="s">
        <v>54</v>
      </c>
      <c r="E123" s="408"/>
      <c r="F123" s="408"/>
      <c r="G123" s="19"/>
      <c r="H123" s="20"/>
      <c r="I123" s="20"/>
      <c r="J123" s="20"/>
      <c r="K123" s="21">
        <v>552.20000000000005</v>
      </c>
      <c r="L123" s="22">
        <v>1.1499999999999999</v>
      </c>
      <c r="M123" s="21">
        <v>3.18</v>
      </c>
      <c r="N123" s="22">
        <v>49.45</v>
      </c>
      <c r="O123" s="23">
        <v>157.25</v>
      </c>
      <c r="DI123" s="9"/>
      <c r="DJ123" s="9"/>
      <c r="DK123" s="9"/>
      <c r="DL123" s="9"/>
      <c r="DM123" s="9"/>
      <c r="DO123" s="2" t="s">
        <v>54</v>
      </c>
      <c r="DR123" s="9"/>
    </row>
    <row r="124" spans="1:122" customFormat="1" ht="15" x14ac:dyDescent="0.25">
      <c r="A124" s="24"/>
      <c r="B124" s="18"/>
      <c r="C124" s="17"/>
      <c r="D124" s="408" t="s">
        <v>55</v>
      </c>
      <c r="E124" s="408"/>
      <c r="F124" s="408"/>
      <c r="G124" s="19" t="s">
        <v>56</v>
      </c>
      <c r="H124" s="33">
        <v>1560</v>
      </c>
      <c r="I124" s="22">
        <v>1.1499999999999999</v>
      </c>
      <c r="J124" s="22">
        <v>8.9700000000000006</v>
      </c>
      <c r="K124" s="26"/>
      <c r="L124" s="20"/>
      <c r="M124" s="26"/>
      <c r="N124" s="20"/>
      <c r="O124" s="27"/>
      <c r="DI124" s="9"/>
      <c r="DJ124" s="9"/>
      <c r="DK124" s="9"/>
      <c r="DL124" s="9"/>
      <c r="DM124" s="9"/>
      <c r="DP124" s="2" t="s">
        <v>55</v>
      </c>
      <c r="DR124" s="9"/>
    </row>
    <row r="125" spans="1:122" customFormat="1" ht="15" x14ac:dyDescent="0.25">
      <c r="A125" s="24"/>
      <c r="B125" s="18"/>
      <c r="C125" s="17"/>
      <c r="D125" s="408" t="s">
        <v>57</v>
      </c>
      <c r="E125" s="408"/>
      <c r="F125" s="408"/>
      <c r="G125" s="19" t="s">
        <v>56</v>
      </c>
      <c r="H125" s="33">
        <v>44</v>
      </c>
      <c r="I125" s="22">
        <v>1.1499999999999999</v>
      </c>
      <c r="J125" s="49">
        <v>0.253</v>
      </c>
      <c r="K125" s="26"/>
      <c r="L125" s="20"/>
      <c r="M125" s="26"/>
      <c r="N125" s="20"/>
      <c r="O125" s="27"/>
      <c r="DI125" s="9"/>
      <c r="DJ125" s="9"/>
      <c r="DK125" s="9"/>
      <c r="DL125" s="9"/>
      <c r="DM125" s="9"/>
      <c r="DP125" s="2" t="s">
        <v>57</v>
      </c>
      <c r="DR125" s="9"/>
    </row>
    <row r="126" spans="1:122" customFormat="1" ht="15" x14ac:dyDescent="0.25">
      <c r="A126" s="28"/>
      <c r="B126" s="19"/>
      <c r="C126" s="17"/>
      <c r="D126" s="407" t="s">
        <v>58</v>
      </c>
      <c r="E126" s="407"/>
      <c r="F126" s="407"/>
      <c r="G126" s="29"/>
      <c r="H126" s="30"/>
      <c r="I126" s="30"/>
      <c r="J126" s="30"/>
      <c r="K126" s="46">
        <v>16906.96</v>
      </c>
      <c r="L126" s="30"/>
      <c r="M126" s="31">
        <v>97.21</v>
      </c>
      <c r="N126" s="30"/>
      <c r="O126" s="44">
        <v>3877.47</v>
      </c>
      <c r="DI126" s="9"/>
      <c r="DJ126" s="9"/>
      <c r="DK126" s="9"/>
      <c r="DL126" s="9"/>
      <c r="DM126" s="9"/>
      <c r="DQ126" s="2" t="s">
        <v>58</v>
      </c>
      <c r="DR126" s="9"/>
    </row>
    <row r="127" spans="1:122" customFormat="1" ht="15" x14ac:dyDescent="0.25">
      <c r="A127" s="24"/>
      <c r="B127" s="18"/>
      <c r="C127" s="17"/>
      <c r="D127" s="408" t="s">
        <v>59</v>
      </c>
      <c r="E127" s="408"/>
      <c r="F127" s="408"/>
      <c r="G127" s="19"/>
      <c r="H127" s="20"/>
      <c r="I127" s="20"/>
      <c r="J127" s="20"/>
      <c r="K127" s="26"/>
      <c r="L127" s="20"/>
      <c r="M127" s="21">
        <v>73.77</v>
      </c>
      <c r="N127" s="20"/>
      <c r="O127" s="42">
        <v>3647.93</v>
      </c>
      <c r="DI127" s="9"/>
      <c r="DJ127" s="9"/>
      <c r="DK127" s="9"/>
      <c r="DL127" s="9"/>
      <c r="DM127" s="9"/>
      <c r="DP127" s="2" t="s">
        <v>59</v>
      </c>
      <c r="DR127" s="9"/>
    </row>
    <row r="128" spans="1:122" customFormat="1" ht="15" x14ac:dyDescent="0.25">
      <c r="A128" s="24"/>
      <c r="B128" s="18"/>
      <c r="C128" s="17" t="s">
        <v>127</v>
      </c>
      <c r="D128" s="408" t="s">
        <v>128</v>
      </c>
      <c r="E128" s="408"/>
      <c r="F128" s="408"/>
      <c r="G128" s="19" t="s">
        <v>62</v>
      </c>
      <c r="H128" s="33">
        <v>109</v>
      </c>
      <c r="I128" s="20"/>
      <c r="J128" s="33">
        <v>109</v>
      </c>
      <c r="K128" s="26"/>
      <c r="L128" s="20"/>
      <c r="M128" s="21">
        <v>80.41</v>
      </c>
      <c r="N128" s="20"/>
      <c r="O128" s="42">
        <v>3976.24</v>
      </c>
      <c r="DI128" s="9"/>
      <c r="DJ128" s="9"/>
      <c r="DK128" s="9"/>
      <c r="DL128" s="9"/>
      <c r="DM128" s="9"/>
      <c r="DP128" s="2" t="s">
        <v>128</v>
      </c>
      <c r="DR128" s="9"/>
    </row>
    <row r="129" spans="1:122" customFormat="1" ht="33.75" x14ac:dyDescent="0.25">
      <c r="A129" s="24"/>
      <c r="B129" s="18"/>
      <c r="C129" s="17" t="s">
        <v>129</v>
      </c>
      <c r="D129" s="408" t="s">
        <v>130</v>
      </c>
      <c r="E129" s="408"/>
      <c r="F129" s="408"/>
      <c r="G129" s="19" t="s">
        <v>62</v>
      </c>
      <c r="H129" s="33">
        <v>65</v>
      </c>
      <c r="I129" s="22">
        <v>0.85</v>
      </c>
      <c r="J129" s="22">
        <v>55.25</v>
      </c>
      <c r="K129" s="26"/>
      <c r="L129" s="20"/>
      <c r="M129" s="21">
        <v>40.76</v>
      </c>
      <c r="N129" s="20"/>
      <c r="O129" s="42">
        <v>2015.48</v>
      </c>
      <c r="DI129" s="9"/>
      <c r="DJ129" s="9"/>
      <c r="DK129" s="9"/>
      <c r="DL129" s="9"/>
      <c r="DM129" s="9"/>
      <c r="DP129" s="2" t="s">
        <v>130</v>
      </c>
      <c r="DR129" s="9"/>
    </row>
    <row r="130" spans="1:122" customFormat="1" ht="15" x14ac:dyDescent="0.25">
      <c r="A130" s="15"/>
      <c r="B130" s="35"/>
      <c r="C130" s="36"/>
      <c r="D130" s="409" t="s">
        <v>65</v>
      </c>
      <c r="E130" s="409"/>
      <c r="F130" s="409"/>
      <c r="G130" s="11"/>
      <c r="H130" s="37"/>
      <c r="I130" s="37"/>
      <c r="J130" s="37"/>
      <c r="K130" s="38"/>
      <c r="L130" s="37"/>
      <c r="M130" s="39">
        <v>218.38</v>
      </c>
      <c r="N130" s="30"/>
      <c r="O130" s="40">
        <v>9869.19</v>
      </c>
      <c r="DI130" s="9"/>
      <c r="DJ130" s="9"/>
      <c r="DK130" s="9"/>
      <c r="DL130" s="9"/>
      <c r="DM130" s="9"/>
      <c r="DR130" s="9" t="s">
        <v>65</v>
      </c>
    </row>
    <row r="131" spans="1:122" customFormat="1" ht="15" x14ac:dyDescent="0.25">
      <c r="A131" s="400" t="s">
        <v>131</v>
      </c>
      <c r="B131" s="401"/>
      <c r="C131" s="401"/>
      <c r="D131" s="401"/>
      <c r="E131" s="401"/>
      <c r="F131" s="401"/>
      <c r="G131" s="401"/>
      <c r="H131" s="401"/>
      <c r="I131" s="401"/>
      <c r="J131" s="401"/>
      <c r="K131" s="401"/>
      <c r="L131" s="401"/>
      <c r="M131" s="401"/>
      <c r="N131" s="401"/>
      <c r="O131" s="402"/>
      <c r="DI131" s="9"/>
      <c r="DJ131" s="9" t="s">
        <v>131</v>
      </c>
      <c r="DK131" s="9"/>
      <c r="DL131" s="9"/>
      <c r="DM131" s="9"/>
      <c r="DR131" s="9"/>
    </row>
    <row r="132" spans="1:122" customFormat="1" ht="34.5" x14ac:dyDescent="0.25">
      <c r="A132" s="10" t="s">
        <v>132</v>
      </c>
      <c r="B132" s="11" t="s">
        <v>132</v>
      </c>
      <c r="C132" s="12" t="s">
        <v>133</v>
      </c>
      <c r="D132" s="403" t="s">
        <v>134</v>
      </c>
      <c r="E132" s="403"/>
      <c r="F132" s="403"/>
      <c r="G132" s="11" t="s">
        <v>135</v>
      </c>
      <c r="H132" s="11">
        <v>0.02</v>
      </c>
      <c r="I132" s="11" t="s">
        <v>24</v>
      </c>
      <c r="J132" s="11" t="s">
        <v>136</v>
      </c>
      <c r="K132" s="13"/>
      <c r="L132" s="11"/>
      <c r="M132" s="13"/>
      <c r="N132" s="11"/>
      <c r="O132" s="14"/>
      <c r="DI132" s="9"/>
      <c r="DJ132" s="9"/>
      <c r="DK132" s="9" t="s">
        <v>134</v>
      </c>
      <c r="DL132" s="9" t="s">
        <v>5</v>
      </c>
      <c r="DM132" s="9" t="s">
        <v>5</v>
      </c>
      <c r="DR132" s="9"/>
    </row>
    <row r="133" spans="1:122" customFormat="1" ht="57" x14ac:dyDescent="0.25">
      <c r="A133" s="15"/>
      <c r="B133" s="16"/>
      <c r="C133" s="17" t="s">
        <v>48</v>
      </c>
      <c r="D133" s="404" t="s">
        <v>49</v>
      </c>
      <c r="E133" s="404"/>
      <c r="F133" s="404"/>
      <c r="G133" s="404"/>
      <c r="H133" s="404"/>
      <c r="I133" s="404"/>
      <c r="J133" s="404"/>
      <c r="K133" s="404"/>
      <c r="L133" s="404"/>
      <c r="M133" s="404"/>
      <c r="N133" s="404"/>
      <c r="O133" s="405"/>
      <c r="DI133" s="9"/>
      <c r="DJ133" s="9"/>
      <c r="DK133" s="9"/>
      <c r="DL133" s="9"/>
      <c r="DM133" s="9"/>
      <c r="DN133" s="2" t="s">
        <v>49</v>
      </c>
      <c r="DR133" s="9"/>
    </row>
    <row r="134" spans="1:122" customFormat="1" ht="23.25" x14ac:dyDescent="0.25">
      <c r="A134" s="15"/>
      <c r="B134" s="16"/>
      <c r="C134" s="17" t="s">
        <v>69</v>
      </c>
      <c r="D134" s="404" t="s">
        <v>70</v>
      </c>
      <c r="E134" s="404"/>
      <c r="F134" s="404"/>
      <c r="G134" s="404"/>
      <c r="H134" s="404"/>
      <c r="I134" s="404"/>
      <c r="J134" s="404"/>
      <c r="K134" s="404"/>
      <c r="L134" s="404"/>
      <c r="M134" s="404"/>
      <c r="N134" s="404"/>
      <c r="O134" s="405"/>
      <c r="DI134" s="9"/>
      <c r="DJ134" s="9"/>
      <c r="DK134" s="9"/>
      <c r="DL134" s="9"/>
      <c r="DM134" s="9"/>
      <c r="DN134" s="2" t="s">
        <v>70</v>
      </c>
      <c r="DR134" s="9"/>
    </row>
    <row r="135" spans="1:122" customFormat="1" ht="15" x14ac:dyDescent="0.25">
      <c r="A135" s="15"/>
      <c r="B135" s="18"/>
      <c r="C135" s="17" t="s">
        <v>24</v>
      </c>
      <c r="D135" s="408" t="s">
        <v>50</v>
      </c>
      <c r="E135" s="408"/>
      <c r="F135" s="408"/>
      <c r="G135" s="19"/>
      <c r="H135" s="20"/>
      <c r="I135" s="20"/>
      <c r="J135" s="20"/>
      <c r="K135" s="21">
        <v>219.94</v>
      </c>
      <c r="L135" s="41">
        <v>1.3225</v>
      </c>
      <c r="M135" s="21">
        <v>5.82</v>
      </c>
      <c r="N135" s="22">
        <v>49.45</v>
      </c>
      <c r="O135" s="23">
        <v>287.8</v>
      </c>
      <c r="DI135" s="9"/>
      <c r="DJ135" s="9"/>
      <c r="DK135" s="9"/>
      <c r="DL135" s="9"/>
      <c r="DM135" s="9"/>
      <c r="DO135" s="2" t="s">
        <v>50</v>
      </c>
      <c r="DR135" s="9"/>
    </row>
    <row r="136" spans="1:122" customFormat="1" ht="15" x14ac:dyDescent="0.25">
      <c r="A136" s="15"/>
      <c r="B136" s="18"/>
      <c r="C136" s="17" t="s">
        <v>51</v>
      </c>
      <c r="D136" s="408" t="s">
        <v>52</v>
      </c>
      <c r="E136" s="408"/>
      <c r="F136" s="408"/>
      <c r="G136" s="19"/>
      <c r="H136" s="20"/>
      <c r="I136" s="20"/>
      <c r="J136" s="20"/>
      <c r="K136" s="21">
        <v>557.59</v>
      </c>
      <c r="L136" s="41">
        <v>1.4375</v>
      </c>
      <c r="M136" s="21">
        <v>16.03</v>
      </c>
      <c r="N136" s="22">
        <v>14.53</v>
      </c>
      <c r="O136" s="23">
        <v>232.92</v>
      </c>
      <c r="DI136" s="9"/>
      <c r="DJ136" s="9"/>
      <c r="DK136" s="9"/>
      <c r="DL136" s="9"/>
      <c r="DM136" s="9"/>
      <c r="DO136" s="2" t="s">
        <v>52</v>
      </c>
      <c r="DR136" s="9"/>
    </row>
    <row r="137" spans="1:122" customFormat="1" ht="15" x14ac:dyDescent="0.25">
      <c r="A137" s="15"/>
      <c r="B137" s="18"/>
      <c r="C137" s="17" t="s">
        <v>53</v>
      </c>
      <c r="D137" s="408" t="s">
        <v>54</v>
      </c>
      <c r="E137" s="408"/>
      <c r="F137" s="408"/>
      <c r="G137" s="19"/>
      <c r="H137" s="20"/>
      <c r="I137" s="20"/>
      <c r="J137" s="20"/>
      <c r="K137" s="21">
        <v>51.27</v>
      </c>
      <c r="L137" s="41">
        <v>1.4375</v>
      </c>
      <c r="M137" s="21">
        <v>1.47</v>
      </c>
      <c r="N137" s="22">
        <v>49.45</v>
      </c>
      <c r="O137" s="23">
        <v>72.69</v>
      </c>
      <c r="DI137" s="9"/>
      <c r="DJ137" s="9"/>
      <c r="DK137" s="9"/>
      <c r="DL137" s="9"/>
      <c r="DM137" s="9"/>
      <c r="DO137" s="2" t="s">
        <v>54</v>
      </c>
      <c r="DR137" s="9"/>
    </row>
    <row r="138" spans="1:122" customFormat="1" ht="15" x14ac:dyDescent="0.25">
      <c r="A138" s="15"/>
      <c r="B138" s="18"/>
      <c r="C138" s="17" t="s">
        <v>79</v>
      </c>
      <c r="D138" s="408" t="s">
        <v>80</v>
      </c>
      <c r="E138" s="408"/>
      <c r="F138" s="408"/>
      <c r="G138" s="19"/>
      <c r="H138" s="20"/>
      <c r="I138" s="20"/>
      <c r="J138" s="20"/>
      <c r="K138" s="21">
        <v>0.78</v>
      </c>
      <c r="L138" s="20"/>
      <c r="M138" s="21">
        <v>0.02</v>
      </c>
      <c r="N138" s="22">
        <v>9.1199999999999992</v>
      </c>
      <c r="O138" s="23">
        <v>0.18</v>
      </c>
      <c r="DI138" s="9"/>
      <c r="DJ138" s="9"/>
      <c r="DK138" s="9"/>
      <c r="DL138" s="9"/>
      <c r="DM138" s="9"/>
      <c r="DO138" s="2" t="s">
        <v>80</v>
      </c>
      <c r="DR138" s="9"/>
    </row>
    <row r="139" spans="1:122" customFormat="1" ht="15" x14ac:dyDescent="0.25">
      <c r="A139" s="24"/>
      <c r="B139" s="18"/>
      <c r="C139" s="17"/>
      <c r="D139" s="408" t="s">
        <v>55</v>
      </c>
      <c r="E139" s="408"/>
      <c r="F139" s="408"/>
      <c r="G139" s="19" t="s">
        <v>56</v>
      </c>
      <c r="H139" s="34">
        <v>27.7</v>
      </c>
      <c r="I139" s="41">
        <v>1.3225</v>
      </c>
      <c r="J139" s="43">
        <v>0.73266500000000001</v>
      </c>
      <c r="K139" s="26"/>
      <c r="L139" s="20"/>
      <c r="M139" s="26"/>
      <c r="N139" s="20"/>
      <c r="O139" s="27"/>
      <c r="DI139" s="9"/>
      <c r="DJ139" s="9"/>
      <c r="DK139" s="9"/>
      <c r="DL139" s="9"/>
      <c r="DM139" s="9"/>
      <c r="DP139" s="2" t="s">
        <v>55</v>
      </c>
      <c r="DR139" s="9"/>
    </row>
    <row r="140" spans="1:122" customFormat="1" ht="15" x14ac:dyDescent="0.25">
      <c r="A140" s="24"/>
      <c r="B140" s="18"/>
      <c r="C140" s="17"/>
      <c r="D140" s="408" t="s">
        <v>57</v>
      </c>
      <c r="E140" s="408"/>
      <c r="F140" s="408"/>
      <c r="G140" s="19" t="s">
        <v>56</v>
      </c>
      <c r="H140" s="22">
        <v>3.84</v>
      </c>
      <c r="I140" s="41">
        <v>1.4375</v>
      </c>
      <c r="J140" s="41">
        <v>0.1104</v>
      </c>
      <c r="K140" s="26"/>
      <c r="L140" s="20"/>
      <c r="M140" s="26"/>
      <c r="N140" s="20"/>
      <c r="O140" s="27"/>
      <c r="DI140" s="9"/>
      <c r="DJ140" s="9"/>
      <c r="DK140" s="9"/>
      <c r="DL140" s="9"/>
      <c r="DM140" s="9"/>
      <c r="DP140" s="2" t="s">
        <v>57</v>
      </c>
      <c r="DR140" s="9"/>
    </row>
    <row r="141" spans="1:122" customFormat="1" ht="15" x14ac:dyDescent="0.25">
      <c r="A141" s="28"/>
      <c r="B141" s="19"/>
      <c r="C141" s="17"/>
      <c r="D141" s="407" t="s">
        <v>58</v>
      </c>
      <c r="E141" s="407"/>
      <c r="F141" s="407"/>
      <c r="G141" s="29"/>
      <c r="H141" s="30"/>
      <c r="I141" s="30"/>
      <c r="J141" s="30"/>
      <c r="K141" s="31">
        <v>778.31</v>
      </c>
      <c r="L141" s="30"/>
      <c r="M141" s="31">
        <v>21.87</v>
      </c>
      <c r="N141" s="30"/>
      <c r="O141" s="32">
        <v>520.9</v>
      </c>
      <c r="DI141" s="9"/>
      <c r="DJ141" s="9"/>
      <c r="DK141" s="9"/>
      <c r="DL141" s="9"/>
      <c r="DM141" s="9"/>
      <c r="DQ141" s="2" t="s">
        <v>58</v>
      </c>
      <c r="DR141" s="9"/>
    </row>
    <row r="142" spans="1:122" customFormat="1" ht="15" x14ac:dyDescent="0.25">
      <c r="A142" s="24"/>
      <c r="B142" s="18"/>
      <c r="C142" s="17"/>
      <c r="D142" s="408" t="s">
        <v>59</v>
      </c>
      <c r="E142" s="408"/>
      <c r="F142" s="408"/>
      <c r="G142" s="19"/>
      <c r="H142" s="20"/>
      <c r="I142" s="20"/>
      <c r="J142" s="20"/>
      <c r="K142" s="26"/>
      <c r="L142" s="20"/>
      <c r="M142" s="21">
        <v>7.29</v>
      </c>
      <c r="N142" s="20"/>
      <c r="O142" s="23">
        <v>360.49</v>
      </c>
      <c r="DI142" s="9"/>
      <c r="DJ142" s="9"/>
      <c r="DK142" s="9"/>
      <c r="DL142" s="9"/>
      <c r="DM142" s="9"/>
      <c r="DP142" s="2" t="s">
        <v>59</v>
      </c>
      <c r="DR142" s="9"/>
    </row>
    <row r="143" spans="1:122" customFormat="1" ht="15" x14ac:dyDescent="0.25">
      <c r="A143" s="24"/>
      <c r="B143" s="18"/>
      <c r="C143" s="17" t="s">
        <v>60</v>
      </c>
      <c r="D143" s="408" t="s">
        <v>61</v>
      </c>
      <c r="E143" s="408"/>
      <c r="F143" s="408"/>
      <c r="G143" s="19" t="s">
        <v>62</v>
      </c>
      <c r="H143" s="33">
        <v>147</v>
      </c>
      <c r="I143" s="20"/>
      <c r="J143" s="33">
        <v>147</v>
      </c>
      <c r="K143" s="26"/>
      <c r="L143" s="20"/>
      <c r="M143" s="21">
        <v>10.72</v>
      </c>
      <c r="N143" s="20"/>
      <c r="O143" s="23">
        <v>529.91999999999996</v>
      </c>
      <c r="DI143" s="9"/>
      <c r="DJ143" s="9"/>
      <c r="DK143" s="9"/>
      <c r="DL143" s="9"/>
      <c r="DM143" s="9"/>
      <c r="DP143" s="2" t="s">
        <v>61</v>
      </c>
      <c r="DR143" s="9"/>
    </row>
    <row r="144" spans="1:122" customFormat="1" ht="33.75" x14ac:dyDescent="0.25">
      <c r="A144" s="24"/>
      <c r="B144" s="18"/>
      <c r="C144" s="17" t="s">
        <v>63</v>
      </c>
      <c r="D144" s="408" t="s">
        <v>64</v>
      </c>
      <c r="E144" s="408"/>
      <c r="F144" s="408"/>
      <c r="G144" s="19" t="s">
        <v>62</v>
      </c>
      <c r="H144" s="33">
        <v>134</v>
      </c>
      <c r="I144" s="22">
        <v>0.85</v>
      </c>
      <c r="J144" s="34">
        <v>113.9</v>
      </c>
      <c r="K144" s="26"/>
      <c r="L144" s="20"/>
      <c r="M144" s="21">
        <v>8.3000000000000007</v>
      </c>
      <c r="N144" s="20"/>
      <c r="O144" s="23">
        <v>410.6</v>
      </c>
      <c r="DI144" s="9"/>
      <c r="DJ144" s="9"/>
      <c r="DK144" s="9"/>
      <c r="DL144" s="9"/>
      <c r="DM144" s="9"/>
      <c r="DP144" s="2" t="s">
        <v>64</v>
      </c>
      <c r="DR144" s="9"/>
    </row>
    <row r="145" spans="1:122" customFormat="1" ht="15" x14ac:dyDescent="0.25">
      <c r="A145" s="15"/>
      <c r="B145" s="35"/>
      <c r="C145" s="36"/>
      <c r="D145" s="409" t="s">
        <v>65</v>
      </c>
      <c r="E145" s="409"/>
      <c r="F145" s="409"/>
      <c r="G145" s="11"/>
      <c r="H145" s="37"/>
      <c r="I145" s="37"/>
      <c r="J145" s="37"/>
      <c r="K145" s="38"/>
      <c r="L145" s="37"/>
      <c r="M145" s="39">
        <v>40.89</v>
      </c>
      <c r="N145" s="30"/>
      <c r="O145" s="40">
        <v>1461.42</v>
      </c>
      <c r="DI145" s="9"/>
      <c r="DJ145" s="9"/>
      <c r="DK145" s="9"/>
      <c r="DL145" s="9"/>
      <c r="DM145" s="9"/>
      <c r="DR145" s="9" t="s">
        <v>65</v>
      </c>
    </row>
    <row r="146" spans="1:122" customFormat="1" ht="23.25" x14ac:dyDescent="0.25">
      <c r="A146" s="10" t="s">
        <v>137</v>
      </c>
      <c r="B146" s="11" t="s">
        <v>137</v>
      </c>
      <c r="C146" s="12" t="s">
        <v>138</v>
      </c>
      <c r="D146" s="403" t="s">
        <v>139</v>
      </c>
      <c r="E146" s="403"/>
      <c r="F146" s="403"/>
      <c r="G146" s="11" t="s">
        <v>140</v>
      </c>
      <c r="H146" s="11">
        <v>22</v>
      </c>
      <c r="I146" s="11" t="s">
        <v>24</v>
      </c>
      <c r="J146" s="11" t="s">
        <v>141</v>
      </c>
      <c r="K146" s="13" t="s">
        <v>142</v>
      </c>
      <c r="L146" s="11"/>
      <c r="M146" s="13" t="s">
        <v>143</v>
      </c>
      <c r="N146" s="11" t="s">
        <v>104</v>
      </c>
      <c r="O146" s="14" t="s">
        <v>144</v>
      </c>
      <c r="DI146" s="9"/>
      <c r="DJ146" s="9"/>
      <c r="DK146" s="9" t="s">
        <v>139</v>
      </c>
      <c r="DL146" s="9" t="s">
        <v>5</v>
      </c>
      <c r="DM146" s="9" t="s">
        <v>5</v>
      </c>
      <c r="DR146" s="9"/>
    </row>
    <row r="147" spans="1:122" customFormat="1" ht="15" x14ac:dyDescent="0.25">
      <c r="A147" s="15"/>
      <c r="B147" s="35"/>
      <c r="C147" s="36"/>
      <c r="D147" s="409" t="s">
        <v>65</v>
      </c>
      <c r="E147" s="409"/>
      <c r="F147" s="409"/>
      <c r="G147" s="11"/>
      <c r="H147" s="37"/>
      <c r="I147" s="37"/>
      <c r="J147" s="37"/>
      <c r="K147" s="38"/>
      <c r="L147" s="37"/>
      <c r="M147" s="39">
        <v>245.52</v>
      </c>
      <c r="N147" s="30"/>
      <c r="O147" s="40">
        <v>2239.14</v>
      </c>
      <c r="DI147" s="9"/>
      <c r="DJ147" s="9"/>
      <c r="DK147" s="9"/>
      <c r="DL147" s="9"/>
      <c r="DM147" s="9"/>
      <c r="DR147" s="9" t="s">
        <v>65</v>
      </c>
    </row>
    <row r="148" spans="1:122" customFormat="1" ht="34.5" x14ac:dyDescent="0.25">
      <c r="A148" s="10" t="s">
        <v>145</v>
      </c>
      <c r="B148" s="11" t="s">
        <v>145</v>
      </c>
      <c r="C148" s="12" t="s">
        <v>146</v>
      </c>
      <c r="D148" s="403" t="s">
        <v>147</v>
      </c>
      <c r="E148" s="403"/>
      <c r="F148" s="403"/>
      <c r="G148" s="11" t="s">
        <v>46</v>
      </c>
      <c r="H148" s="11">
        <v>0.06</v>
      </c>
      <c r="I148" s="11" t="s">
        <v>24</v>
      </c>
      <c r="J148" s="11" t="s">
        <v>148</v>
      </c>
      <c r="K148" s="13"/>
      <c r="L148" s="11"/>
      <c r="M148" s="13"/>
      <c r="N148" s="11"/>
      <c r="O148" s="14"/>
      <c r="DI148" s="9"/>
      <c r="DJ148" s="9"/>
      <c r="DK148" s="9" t="s">
        <v>147</v>
      </c>
      <c r="DL148" s="9" t="s">
        <v>5</v>
      </c>
      <c r="DM148" s="9" t="s">
        <v>5</v>
      </c>
      <c r="DR148" s="9"/>
    </row>
    <row r="149" spans="1:122" customFormat="1" ht="57" x14ac:dyDescent="0.25">
      <c r="A149" s="15"/>
      <c r="B149" s="16"/>
      <c r="C149" s="17" t="s">
        <v>48</v>
      </c>
      <c r="D149" s="404" t="s">
        <v>49</v>
      </c>
      <c r="E149" s="404"/>
      <c r="F149" s="404"/>
      <c r="G149" s="404"/>
      <c r="H149" s="404"/>
      <c r="I149" s="404"/>
      <c r="J149" s="404"/>
      <c r="K149" s="404"/>
      <c r="L149" s="404"/>
      <c r="M149" s="404"/>
      <c r="N149" s="404"/>
      <c r="O149" s="405"/>
      <c r="DI149" s="9"/>
      <c r="DJ149" s="9"/>
      <c r="DK149" s="9"/>
      <c r="DL149" s="9"/>
      <c r="DM149" s="9"/>
      <c r="DN149" s="2" t="s">
        <v>49</v>
      </c>
      <c r="DR149" s="9"/>
    </row>
    <row r="150" spans="1:122" customFormat="1" ht="23.25" x14ac:dyDescent="0.25">
      <c r="A150" s="15"/>
      <c r="B150" s="16"/>
      <c r="C150" s="17" t="s">
        <v>69</v>
      </c>
      <c r="D150" s="404" t="s">
        <v>70</v>
      </c>
      <c r="E150" s="404"/>
      <c r="F150" s="404"/>
      <c r="G150" s="404"/>
      <c r="H150" s="404"/>
      <c r="I150" s="404"/>
      <c r="J150" s="404"/>
      <c r="K150" s="404"/>
      <c r="L150" s="404"/>
      <c r="M150" s="404"/>
      <c r="N150" s="404"/>
      <c r="O150" s="405"/>
      <c r="DI150" s="9"/>
      <c r="DJ150" s="9"/>
      <c r="DK150" s="9"/>
      <c r="DL150" s="9"/>
      <c r="DM150" s="9"/>
      <c r="DN150" s="2" t="s">
        <v>70</v>
      </c>
      <c r="DR150" s="9"/>
    </row>
    <row r="151" spans="1:122" customFormat="1" ht="15" x14ac:dyDescent="0.25">
      <c r="A151" s="15"/>
      <c r="B151" s="18"/>
      <c r="C151" s="17" t="s">
        <v>24</v>
      </c>
      <c r="D151" s="408" t="s">
        <v>50</v>
      </c>
      <c r="E151" s="408"/>
      <c r="F151" s="408"/>
      <c r="G151" s="19"/>
      <c r="H151" s="20"/>
      <c r="I151" s="20"/>
      <c r="J151" s="20"/>
      <c r="K151" s="21">
        <v>173.23</v>
      </c>
      <c r="L151" s="41">
        <v>1.3225</v>
      </c>
      <c r="M151" s="21">
        <v>13.75</v>
      </c>
      <c r="N151" s="22">
        <v>49.45</v>
      </c>
      <c r="O151" s="23">
        <v>679.94</v>
      </c>
      <c r="DI151" s="9"/>
      <c r="DJ151" s="9"/>
      <c r="DK151" s="9"/>
      <c r="DL151" s="9"/>
      <c r="DM151" s="9"/>
      <c r="DO151" s="2" t="s">
        <v>50</v>
      </c>
      <c r="DR151" s="9"/>
    </row>
    <row r="152" spans="1:122" customFormat="1" ht="15" x14ac:dyDescent="0.25">
      <c r="A152" s="15"/>
      <c r="B152" s="18"/>
      <c r="C152" s="17" t="s">
        <v>51</v>
      </c>
      <c r="D152" s="408" t="s">
        <v>52</v>
      </c>
      <c r="E152" s="408"/>
      <c r="F152" s="408"/>
      <c r="G152" s="19"/>
      <c r="H152" s="20"/>
      <c r="I152" s="20"/>
      <c r="J152" s="20"/>
      <c r="K152" s="45">
        <v>5268.76</v>
      </c>
      <c r="L152" s="41">
        <v>1.4375</v>
      </c>
      <c r="M152" s="21">
        <v>454.43</v>
      </c>
      <c r="N152" s="22">
        <v>14.53</v>
      </c>
      <c r="O152" s="42">
        <v>6602.87</v>
      </c>
      <c r="DI152" s="9"/>
      <c r="DJ152" s="9"/>
      <c r="DK152" s="9"/>
      <c r="DL152" s="9"/>
      <c r="DM152" s="9"/>
      <c r="DO152" s="2" t="s">
        <v>52</v>
      </c>
      <c r="DR152" s="9"/>
    </row>
    <row r="153" spans="1:122" customFormat="1" ht="15" x14ac:dyDescent="0.25">
      <c r="A153" s="15"/>
      <c r="B153" s="18"/>
      <c r="C153" s="17" t="s">
        <v>53</v>
      </c>
      <c r="D153" s="408" t="s">
        <v>54</v>
      </c>
      <c r="E153" s="408"/>
      <c r="F153" s="408"/>
      <c r="G153" s="19"/>
      <c r="H153" s="20"/>
      <c r="I153" s="20"/>
      <c r="J153" s="20"/>
      <c r="K153" s="21">
        <v>267.67</v>
      </c>
      <c r="L153" s="41">
        <v>1.4375</v>
      </c>
      <c r="M153" s="21">
        <v>23.09</v>
      </c>
      <c r="N153" s="22">
        <v>49.45</v>
      </c>
      <c r="O153" s="42">
        <v>1141.8</v>
      </c>
      <c r="DI153" s="9"/>
      <c r="DJ153" s="9"/>
      <c r="DK153" s="9"/>
      <c r="DL153" s="9"/>
      <c r="DM153" s="9"/>
      <c r="DO153" s="2" t="s">
        <v>54</v>
      </c>
      <c r="DR153" s="9"/>
    </row>
    <row r="154" spans="1:122" customFormat="1" ht="15" x14ac:dyDescent="0.25">
      <c r="A154" s="15"/>
      <c r="B154" s="18"/>
      <c r="C154" s="17" t="s">
        <v>79</v>
      </c>
      <c r="D154" s="408" t="s">
        <v>80</v>
      </c>
      <c r="E154" s="408"/>
      <c r="F154" s="408"/>
      <c r="G154" s="19"/>
      <c r="H154" s="20"/>
      <c r="I154" s="20"/>
      <c r="J154" s="20"/>
      <c r="K154" s="21">
        <v>17.079999999999998</v>
      </c>
      <c r="L154" s="20"/>
      <c r="M154" s="21">
        <v>1.02</v>
      </c>
      <c r="N154" s="22">
        <v>9.1199999999999992</v>
      </c>
      <c r="O154" s="23">
        <v>9.3000000000000007</v>
      </c>
      <c r="DI154" s="9"/>
      <c r="DJ154" s="9"/>
      <c r="DK154" s="9"/>
      <c r="DL154" s="9"/>
      <c r="DM154" s="9"/>
      <c r="DO154" s="2" t="s">
        <v>80</v>
      </c>
      <c r="DR154" s="9"/>
    </row>
    <row r="155" spans="1:122" customFormat="1" ht="15" x14ac:dyDescent="0.25">
      <c r="A155" s="24"/>
      <c r="B155" s="18"/>
      <c r="C155" s="17"/>
      <c r="D155" s="408" t="s">
        <v>55</v>
      </c>
      <c r="E155" s="408"/>
      <c r="F155" s="408"/>
      <c r="G155" s="19" t="s">
        <v>56</v>
      </c>
      <c r="H155" s="34">
        <v>21.6</v>
      </c>
      <c r="I155" s="41">
        <v>1.3225</v>
      </c>
      <c r="J155" s="50">
        <v>1.7139599999999999</v>
      </c>
      <c r="K155" s="26"/>
      <c r="L155" s="20"/>
      <c r="M155" s="26"/>
      <c r="N155" s="20"/>
      <c r="O155" s="27"/>
      <c r="DI155" s="9"/>
      <c r="DJ155" s="9"/>
      <c r="DK155" s="9"/>
      <c r="DL155" s="9"/>
      <c r="DM155" s="9"/>
      <c r="DP155" s="2" t="s">
        <v>55</v>
      </c>
      <c r="DR155" s="9"/>
    </row>
    <row r="156" spans="1:122" customFormat="1" ht="15" x14ac:dyDescent="0.25">
      <c r="A156" s="24"/>
      <c r="B156" s="18"/>
      <c r="C156" s="17"/>
      <c r="D156" s="408" t="s">
        <v>57</v>
      </c>
      <c r="E156" s="408"/>
      <c r="F156" s="408"/>
      <c r="G156" s="19" t="s">
        <v>56</v>
      </c>
      <c r="H156" s="34">
        <v>20.6</v>
      </c>
      <c r="I156" s="41">
        <v>1.4375</v>
      </c>
      <c r="J156" s="50">
        <v>1.7767500000000001</v>
      </c>
      <c r="K156" s="26"/>
      <c r="L156" s="20"/>
      <c r="M156" s="26"/>
      <c r="N156" s="20"/>
      <c r="O156" s="27"/>
      <c r="DI156" s="9"/>
      <c r="DJ156" s="9"/>
      <c r="DK156" s="9"/>
      <c r="DL156" s="9"/>
      <c r="DM156" s="9"/>
      <c r="DP156" s="2" t="s">
        <v>57</v>
      </c>
      <c r="DR156" s="9"/>
    </row>
    <row r="157" spans="1:122" customFormat="1" ht="15" x14ac:dyDescent="0.25">
      <c r="A157" s="28"/>
      <c r="B157" s="19"/>
      <c r="C157" s="17"/>
      <c r="D157" s="407" t="s">
        <v>58</v>
      </c>
      <c r="E157" s="407"/>
      <c r="F157" s="407"/>
      <c r="G157" s="29"/>
      <c r="H157" s="30"/>
      <c r="I157" s="30"/>
      <c r="J157" s="30"/>
      <c r="K157" s="46">
        <v>5459.07</v>
      </c>
      <c r="L157" s="30"/>
      <c r="M157" s="31">
        <v>469.2</v>
      </c>
      <c r="N157" s="30"/>
      <c r="O157" s="44">
        <v>7292.11</v>
      </c>
      <c r="DI157" s="9"/>
      <c r="DJ157" s="9"/>
      <c r="DK157" s="9"/>
      <c r="DL157" s="9"/>
      <c r="DM157" s="9"/>
      <c r="DQ157" s="2" t="s">
        <v>58</v>
      </c>
      <c r="DR157" s="9"/>
    </row>
    <row r="158" spans="1:122" customFormat="1" ht="15" x14ac:dyDescent="0.25">
      <c r="A158" s="24"/>
      <c r="B158" s="18"/>
      <c r="C158" s="17"/>
      <c r="D158" s="408" t="s">
        <v>59</v>
      </c>
      <c r="E158" s="408"/>
      <c r="F158" s="408"/>
      <c r="G158" s="19"/>
      <c r="H158" s="20"/>
      <c r="I158" s="20"/>
      <c r="J158" s="20"/>
      <c r="K158" s="26"/>
      <c r="L158" s="20"/>
      <c r="M158" s="21">
        <v>36.840000000000003</v>
      </c>
      <c r="N158" s="20"/>
      <c r="O158" s="42">
        <v>1821.74</v>
      </c>
      <c r="DI158" s="9"/>
      <c r="DJ158" s="9"/>
      <c r="DK158" s="9"/>
      <c r="DL158" s="9"/>
      <c r="DM158" s="9"/>
      <c r="DP158" s="2" t="s">
        <v>59</v>
      </c>
      <c r="DR158" s="9"/>
    </row>
    <row r="159" spans="1:122" customFormat="1" ht="15" x14ac:dyDescent="0.25">
      <c r="A159" s="24"/>
      <c r="B159" s="18"/>
      <c r="C159" s="17" t="s">
        <v>60</v>
      </c>
      <c r="D159" s="408" t="s">
        <v>61</v>
      </c>
      <c r="E159" s="408"/>
      <c r="F159" s="408"/>
      <c r="G159" s="19" t="s">
        <v>62</v>
      </c>
      <c r="H159" s="33">
        <v>147</v>
      </c>
      <c r="I159" s="20"/>
      <c r="J159" s="33">
        <v>147</v>
      </c>
      <c r="K159" s="26"/>
      <c r="L159" s="20"/>
      <c r="M159" s="21">
        <v>54.15</v>
      </c>
      <c r="N159" s="20"/>
      <c r="O159" s="42">
        <v>2677.96</v>
      </c>
      <c r="DI159" s="9"/>
      <c r="DJ159" s="9"/>
      <c r="DK159" s="9"/>
      <c r="DL159" s="9"/>
      <c r="DM159" s="9"/>
      <c r="DP159" s="2" t="s">
        <v>61</v>
      </c>
      <c r="DR159" s="9"/>
    </row>
    <row r="160" spans="1:122" customFormat="1" ht="33.75" x14ac:dyDescent="0.25">
      <c r="A160" s="24"/>
      <c r="B160" s="18"/>
      <c r="C160" s="17" t="s">
        <v>63</v>
      </c>
      <c r="D160" s="408" t="s">
        <v>64</v>
      </c>
      <c r="E160" s="408"/>
      <c r="F160" s="408"/>
      <c r="G160" s="19" t="s">
        <v>62</v>
      </c>
      <c r="H160" s="33">
        <v>134</v>
      </c>
      <c r="I160" s="22">
        <v>0.85</v>
      </c>
      <c r="J160" s="34">
        <v>113.9</v>
      </c>
      <c r="K160" s="26"/>
      <c r="L160" s="20"/>
      <c r="M160" s="21">
        <v>41.96</v>
      </c>
      <c r="N160" s="20"/>
      <c r="O160" s="42">
        <v>2074.96</v>
      </c>
      <c r="DI160" s="9"/>
      <c r="DJ160" s="9"/>
      <c r="DK160" s="9"/>
      <c r="DL160" s="9"/>
      <c r="DM160" s="9"/>
      <c r="DP160" s="2" t="s">
        <v>64</v>
      </c>
      <c r="DR160" s="9"/>
    </row>
    <row r="161" spans="1:123" customFormat="1" ht="15" x14ac:dyDescent="0.25">
      <c r="A161" s="15"/>
      <c r="B161" s="35"/>
      <c r="C161" s="36"/>
      <c r="D161" s="409" t="s">
        <v>65</v>
      </c>
      <c r="E161" s="409"/>
      <c r="F161" s="409"/>
      <c r="G161" s="11"/>
      <c r="H161" s="37"/>
      <c r="I161" s="37"/>
      <c r="J161" s="37"/>
      <c r="K161" s="38"/>
      <c r="L161" s="37"/>
      <c r="M161" s="39">
        <v>565.30999999999995</v>
      </c>
      <c r="N161" s="30"/>
      <c r="O161" s="40">
        <v>12045.03</v>
      </c>
      <c r="DI161" s="9"/>
      <c r="DJ161" s="9"/>
      <c r="DK161" s="9"/>
      <c r="DL161" s="9"/>
      <c r="DM161" s="9"/>
      <c r="DR161" s="9" t="s">
        <v>65</v>
      </c>
    </row>
    <row r="162" spans="1:123" customFormat="1" ht="23.25" x14ac:dyDescent="0.25">
      <c r="A162" s="10" t="s">
        <v>149</v>
      </c>
      <c r="B162" s="11" t="s">
        <v>149</v>
      </c>
      <c r="C162" s="12" t="s">
        <v>150</v>
      </c>
      <c r="D162" s="403" t="s">
        <v>151</v>
      </c>
      <c r="E162" s="403"/>
      <c r="F162" s="403"/>
      <c r="G162" s="11" t="s">
        <v>99</v>
      </c>
      <c r="H162" s="11">
        <v>7.56</v>
      </c>
      <c r="I162" s="11" t="s">
        <v>24</v>
      </c>
      <c r="J162" s="11" t="s">
        <v>152</v>
      </c>
      <c r="K162" s="13" t="s">
        <v>153</v>
      </c>
      <c r="L162" s="11" t="s">
        <v>102</v>
      </c>
      <c r="M162" s="13" t="s">
        <v>154</v>
      </c>
      <c r="N162" s="11" t="s">
        <v>104</v>
      </c>
      <c r="O162" s="14" t="s">
        <v>155</v>
      </c>
      <c r="DI162" s="9"/>
      <c r="DJ162" s="9"/>
      <c r="DK162" s="9" t="s">
        <v>151</v>
      </c>
      <c r="DL162" s="9" t="s">
        <v>5</v>
      </c>
      <c r="DM162" s="9" t="s">
        <v>5</v>
      </c>
      <c r="DR162" s="9"/>
    </row>
    <row r="163" spans="1:123" customFormat="1" ht="15" x14ac:dyDescent="0.25">
      <c r="A163" s="47"/>
      <c r="B163" s="35"/>
      <c r="C163" s="36"/>
      <c r="D163" s="408" t="s">
        <v>156</v>
      </c>
      <c r="E163" s="408"/>
      <c r="F163" s="408"/>
      <c r="G163" s="408"/>
      <c r="H163" s="408"/>
      <c r="I163" s="408"/>
      <c r="J163" s="408"/>
      <c r="K163" s="408"/>
      <c r="L163" s="408"/>
      <c r="M163" s="408"/>
      <c r="N163" s="408"/>
      <c r="O163" s="410"/>
      <c r="DI163" s="9"/>
      <c r="DJ163" s="9"/>
      <c r="DK163" s="9"/>
      <c r="DL163" s="9"/>
      <c r="DM163" s="9"/>
      <c r="DR163" s="9"/>
      <c r="DS163" s="2" t="s">
        <v>156</v>
      </c>
    </row>
    <row r="164" spans="1:123" customFormat="1" ht="15" x14ac:dyDescent="0.25">
      <c r="A164" s="15"/>
      <c r="B164" s="16"/>
      <c r="C164" s="17"/>
      <c r="D164" s="404" t="s">
        <v>107</v>
      </c>
      <c r="E164" s="404"/>
      <c r="F164" s="404"/>
      <c r="G164" s="404"/>
      <c r="H164" s="404"/>
      <c r="I164" s="404"/>
      <c r="J164" s="404"/>
      <c r="K164" s="404"/>
      <c r="L164" s="404"/>
      <c r="M164" s="404"/>
      <c r="N164" s="404"/>
      <c r="O164" s="405"/>
      <c r="DI164" s="9"/>
      <c r="DJ164" s="9"/>
      <c r="DK164" s="9"/>
      <c r="DL164" s="9"/>
      <c r="DM164" s="9"/>
      <c r="DN164" s="2" t="s">
        <v>107</v>
      </c>
      <c r="DR164" s="9"/>
    </row>
    <row r="165" spans="1:123" customFormat="1" ht="15" x14ac:dyDescent="0.25">
      <c r="A165" s="15"/>
      <c r="B165" s="35"/>
      <c r="C165" s="36"/>
      <c r="D165" s="409" t="s">
        <v>65</v>
      </c>
      <c r="E165" s="409"/>
      <c r="F165" s="409"/>
      <c r="G165" s="11"/>
      <c r="H165" s="37"/>
      <c r="I165" s="37"/>
      <c r="J165" s="37"/>
      <c r="K165" s="38"/>
      <c r="L165" s="37"/>
      <c r="M165" s="48">
        <v>3664.69</v>
      </c>
      <c r="N165" s="30"/>
      <c r="O165" s="40">
        <v>33421.97</v>
      </c>
      <c r="DI165" s="9"/>
      <c r="DJ165" s="9"/>
      <c r="DK165" s="9"/>
      <c r="DL165" s="9"/>
      <c r="DM165" s="9"/>
      <c r="DR165" s="9" t="s">
        <v>65</v>
      </c>
    </row>
    <row r="166" spans="1:123" customFormat="1" ht="15" x14ac:dyDescent="0.25">
      <c r="A166" s="400" t="s">
        <v>157</v>
      </c>
      <c r="B166" s="401"/>
      <c r="C166" s="401"/>
      <c r="D166" s="401"/>
      <c r="E166" s="401"/>
      <c r="F166" s="401"/>
      <c r="G166" s="401"/>
      <c r="H166" s="401"/>
      <c r="I166" s="401"/>
      <c r="J166" s="401"/>
      <c r="K166" s="401"/>
      <c r="L166" s="401"/>
      <c r="M166" s="401"/>
      <c r="N166" s="401"/>
      <c r="O166" s="402"/>
      <c r="DI166" s="9"/>
      <c r="DJ166" s="9" t="s">
        <v>157</v>
      </c>
      <c r="DK166" s="9"/>
      <c r="DL166" s="9"/>
      <c r="DM166" s="9"/>
      <c r="DR166" s="9"/>
    </row>
    <row r="167" spans="1:123" customFormat="1" ht="68.25" x14ac:dyDescent="0.25">
      <c r="A167" s="10" t="s">
        <v>158</v>
      </c>
      <c r="B167" s="11" t="s">
        <v>158</v>
      </c>
      <c r="C167" s="12" t="s">
        <v>159</v>
      </c>
      <c r="D167" s="403" t="s">
        <v>160</v>
      </c>
      <c r="E167" s="403"/>
      <c r="F167" s="403"/>
      <c r="G167" s="11" t="s">
        <v>125</v>
      </c>
      <c r="H167" s="11">
        <v>5.0000000000000001E-3</v>
      </c>
      <c r="I167" s="11" t="s">
        <v>24</v>
      </c>
      <c r="J167" s="11" t="s">
        <v>126</v>
      </c>
      <c r="K167" s="13"/>
      <c r="L167" s="11"/>
      <c r="M167" s="13"/>
      <c r="N167" s="11"/>
      <c r="O167" s="14"/>
      <c r="DI167" s="9"/>
      <c r="DJ167" s="9"/>
      <c r="DK167" s="9" t="s">
        <v>160</v>
      </c>
      <c r="DL167" s="9" t="s">
        <v>5</v>
      </c>
      <c r="DM167" s="9" t="s">
        <v>5</v>
      </c>
      <c r="DR167" s="9"/>
    </row>
    <row r="168" spans="1:123" customFormat="1" ht="57" x14ac:dyDescent="0.25">
      <c r="A168" s="15"/>
      <c r="B168" s="16"/>
      <c r="C168" s="17" t="s">
        <v>48</v>
      </c>
      <c r="D168" s="404" t="s">
        <v>49</v>
      </c>
      <c r="E168" s="404"/>
      <c r="F168" s="404"/>
      <c r="G168" s="404"/>
      <c r="H168" s="404"/>
      <c r="I168" s="404"/>
      <c r="J168" s="404"/>
      <c r="K168" s="404"/>
      <c r="L168" s="404"/>
      <c r="M168" s="404"/>
      <c r="N168" s="404"/>
      <c r="O168" s="405"/>
      <c r="DI168" s="9"/>
      <c r="DJ168" s="9"/>
      <c r="DK168" s="9"/>
      <c r="DL168" s="9"/>
      <c r="DM168" s="9"/>
      <c r="DN168" s="2" t="s">
        <v>49</v>
      </c>
      <c r="DR168" s="9"/>
    </row>
    <row r="169" spans="1:123" customFormat="1" ht="23.25" x14ac:dyDescent="0.25">
      <c r="A169" s="15"/>
      <c r="B169" s="16"/>
      <c r="C169" s="17" t="s">
        <v>69</v>
      </c>
      <c r="D169" s="404" t="s">
        <v>70</v>
      </c>
      <c r="E169" s="404"/>
      <c r="F169" s="404"/>
      <c r="G169" s="404"/>
      <c r="H169" s="404"/>
      <c r="I169" s="404"/>
      <c r="J169" s="404"/>
      <c r="K169" s="404"/>
      <c r="L169" s="404"/>
      <c r="M169" s="404"/>
      <c r="N169" s="404"/>
      <c r="O169" s="405"/>
      <c r="DI169" s="9"/>
      <c r="DJ169" s="9"/>
      <c r="DK169" s="9"/>
      <c r="DL169" s="9"/>
      <c r="DM169" s="9"/>
      <c r="DN169" s="2" t="s">
        <v>70</v>
      </c>
      <c r="DR169" s="9"/>
    </row>
    <row r="170" spans="1:123" customFormat="1" ht="15" x14ac:dyDescent="0.25">
      <c r="A170" s="15"/>
      <c r="B170" s="18"/>
      <c r="C170" s="17" t="s">
        <v>24</v>
      </c>
      <c r="D170" s="408" t="s">
        <v>50</v>
      </c>
      <c r="E170" s="408"/>
      <c r="F170" s="408"/>
      <c r="G170" s="19"/>
      <c r="H170" s="20"/>
      <c r="I170" s="20"/>
      <c r="J170" s="20"/>
      <c r="K170" s="45">
        <v>9639.6</v>
      </c>
      <c r="L170" s="41">
        <v>1.3225</v>
      </c>
      <c r="M170" s="21">
        <v>63.74</v>
      </c>
      <c r="N170" s="22">
        <v>49.45</v>
      </c>
      <c r="O170" s="42">
        <v>3151.94</v>
      </c>
      <c r="DI170" s="9"/>
      <c r="DJ170" s="9"/>
      <c r="DK170" s="9"/>
      <c r="DL170" s="9"/>
      <c r="DM170" s="9"/>
      <c r="DO170" s="2" t="s">
        <v>50</v>
      </c>
      <c r="DR170" s="9"/>
    </row>
    <row r="171" spans="1:123" customFormat="1" ht="15" x14ac:dyDescent="0.25">
      <c r="A171" s="15"/>
      <c r="B171" s="18"/>
      <c r="C171" s="17" t="s">
        <v>51</v>
      </c>
      <c r="D171" s="408" t="s">
        <v>52</v>
      </c>
      <c r="E171" s="408"/>
      <c r="F171" s="408"/>
      <c r="G171" s="19"/>
      <c r="H171" s="20"/>
      <c r="I171" s="20"/>
      <c r="J171" s="20"/>
      <c r="K171" s="45">
        <v>23560.16</v>
      </c>
      <c r="L171" s="41">
        <v>1.4375</v>
      </c>
      <c r="M171" s="21">
        <v>169.34</v>
      </c>
      <c r="N171" s="22">
        <v>14.53</v>
      </c>
      <c r="O171" s="42">
        <v>2460.5100000000002</v>
      </c>
      <c r="DI171" s="9"/>
      <c r="DJ171" s="9"/>
      <c r="DK171" s="9"/>
      <c r="DL171" s="9"/>
      <c r="DM171" s="9"/>
      <c r="DO171" s="2" t="s">
        <v>52</v>
      </c>
      <c r="DR171" s="9"/>
    </row>
    <row r="172" spans="1:123" customFormat="1" ht="15" x14ac:dyDescent="0.25">
      <c r="A172" s="15"/>
      <c r="B172" s="18"/>
      <c r="C172" s="17" t="s">
        <v>53</v>
      </c>
      <c r="D172" s="408" t="s">
        <v>54</v>
      </c>
      <c r="E172" s="408"/>
      <c r="F172" s="408"/>
      <c r="G172" s="19"/>
      <c r="H172" s="20"/>
      <c r="I172" s="20"/>
      <c r="J172" s="20"/>
      <c r="K172" s="45">
        <v>1283.78</v>
      </c>
      <c r="L172" s="41">
        <v>1.4375</v>
      </c>
      <c r="M172" s="21">
        <v>9.23</v>
      </c>
      <c r="N172" s="22">
        <v>49.45</v>
      </c>
      <c r="O172" s="23">
        <v>456.42</v>
      </c>
      <c r="DI172" s="9"/>
      <c r="DJ172" s="9"/>
      <c r="DK172" s="9"/>
      <c r="DL172" s="9"/>
      <c r="DM172" s="9"/>
      <c r="DO172" s="2" t="s">
        <v>54</v>
      </c>
      <c r="DR172" s="9"/>
    </row>
    <row r="173" spans="1:123" customFormat="1" ht="15" x14ac:dyDescent="0.25">
      <c r="A173" s="15"/>
      <c r="B173" s="18"/>
      <c r="C173" s="17" t="s">
        <v>79</v>
      </c>
      <c r="D173" s="408" t="s">
        <v>80</v>
      </c>
      <c r="E173" s="408"/>
      <c r="F173" s="408"/>
      <c r="G173" s="19"/>
      <c r="H173" s="20"/>
      <c r="I173" s="20"/>
      <c r="J173" s="20"/>
      <c r="K173" s="45">
        <v>1731974.32</v>
      </c>
      <c r="L173" s="20"/>
      <c r="M173" s="45">
        <v>8659.8700000000008</v>
      </c>
      <c r="N173" s="22">
        <v>9.1199999999999992</v>
      </c>
      <c r="O173" s="42">
        <v>78978.009999999995</v>
      </c>
      <c r="DI173" s="9"/>
      <c r="DJ173" s="9"/>
      <c r="DK173" s="9"/>
      <c r="DL173" s="9"/>
      <c r="DM173" s="9"/>
      <c r="DO173" s="2" t="s">
        <v>80</v>
      </c>
      <c r="DR173" s="9"/>
    </row>
    <row r="174" spans="1:123" customFormat="1" ht="15" x14ac:dyDescent="0.25">
      <c r="A174" s="24"/>
      <c r="B174" s="18"/>
      <c r="C174" s="17"/>
      <c r="D174" s="408" t="s">
        <v>55</v>
      </c>
      <c r="E174" s="408"/>
      <c r="F174" s="408"/>
      <c r="G174" s="19" t="s">
        <v>56</v>
      </c>
      <c r="H174" s="33">
        <v>1160</v>
      </c>
      <c r="I174" s="41">
        <v>1.3225</v>
      </c>
      <c r="J174" s="41">
        <v>7.6704999999999997</v>
      </c>
      <c r="K174" s="26"/>
      <c r="L174" s="20"/>
      <c r="M174" s="26"/>
      <c r="N174" s="20"/>
      <c r="O174" s="27"/>
      <c r="DI174" s="9"/>
      <c r="DJ174" s="9"/>
      <c r="DK174" s="9"/>
      <c r="DL174" s="9"/>
      <c r="DM174" s="9"/>
      <c r="DP174" s="2" t="s">
        <v>55</v>
      </c>
      <c r="DR174" s="9"/>
    </row>
    <row r="175" spans="1:123" customFormat="1" ht="15" x14ac:dyDescent="0.25">
      <c r="A175" s="24"/>
      <c r="B175" s="18"/>
      <c r="C175" s="17"/>
      <c r="D175" s="408" t="s">
        <v>57</v>
      </c>
      <c r="E175" s="408"/>
      <c r="F175" s="408"/>
      <c r="G175" s="19" t="s">
        <v>56</v>
      </c>
      <c r="H175" s="34">
        <v>105.2</v>
      </c>
      <c r="I175" s="41">
        <v>1.4375</v>
      </c>
      <c r="J175" s="43">
        <v>0.75612500000000005</v>
      </c>
      <c r="K175" s="26"/>
      <c r="L175" s="20"/>
      <c r="M175" s="26"/>
      <c r="N175" s="20"/>
      <c r="O175" s="27"/>
      <c r="DI175" s="9"/>
      <c r="DJ175" s="9"/>
      <c r="DK175" s="9"/>
      <c r="DL175" s="9"/>
      <c r="DM175" s="9"/>
      <c r="DP175" s="2" t="s">
        <v>57</v>
      </c>
      <c r="DR175" s="9"/>
    </row>
    <row r="176" spans="1:123" customFormat="1" ht="15" x14ac:dyDescent="0.25">
      <c r="A176" s="28"/>
      <c r="B176" s="19"/>
      <c r="C176" s="17"/>
      <c r="D176" s="407" t="s">
        <v>58</v>
      </c>
      <c r="E176" s="407"/>
      <c r="F176" s="407"/>
      <c r="G176" s="29"/>
      <c r="H176" s="30"/>
      <c r="I176" s="30"/>
      <c r="J176" s="30"/>
      <c r="K176" s="46">
        <v>1765174.08</v>
      </c>
      <c r="L176" s="30"/>
      <c r="M176" s="46">
        <v>8892.9500000000007</v>
      </c>
      <c r="N176" s="30"/>
      <c r="O176" s="44">
        <v>84590.46</v>
      </c>
      <c r="DI176" s="9"/>
      <c r="DJ176" s="9"/>
      <c r="DK176" s="9"/>
      <c r="DL176" s="9"/>
      <c r="DM176" s="9"/>
      <c r="DQ176" s="2" t="s">
        <v>58</v>
      </c>
      <c r="DR176" s="9"/>
    </row>
    <row r="177" spans="1:122" customFormat="1" ht="15" x14ac:dyDescent="0.25">
      <c r="A177" s="24"/>
      <c r="B177" s="18"/>
      <c r="C177" s="17"/>
      <c r="D177" s="408" t="s">
        <v>59</v>
      </c>
      <c r="E177" s="408"/>
      <c r="F177" s="408"/>
      <c r="G177" s="19"/>
      <c r="H177" s="20"/>
      <c r="I177" s="20"/>
      <c r="J177" s="20"/>
      <c r="K177" s="26"/>
      <c r="L177" s="20"/>
      <c r="M177" s="21">
        <v>72.97</v>
      </c>
      <c r="N177" s="20"/>
      <c r="O177" s="42">
        <v>3608.36</v>
      </c>
      <c r="DI177" s="9"/>
      <c r="DJ177" s="9"/>
      <c r="DK177" s="9"/>
      <c r="DL177" s="9"/>
      <c r="DM177" s="9"/>
      <c r="DP177" s="2" t="s">
        <v>59</v>
      </c>
      <c r="DR177" s="9"/>
    </row>
    <row r="178" spans="1:122" customFormat="1" ht="15" x14ac:dyDescent="0.25">
      <c r="A178" s="24"/>
      <c r="B178" s="18"/>
      <c r="C178" s="17" t="s">
        <v>127</v>
      </c>
      <c r="D178" s="408" t="s">
        <v>128</v>
      </c>
      <c r="E178" s="408"/>
      <c r="F178" s="408"/>
      <c r="G178" s="19" t="s">
        <v>62</v>
      </c>
      <c r="H178" s="33">
        <v>109</v>
      </c>
      <c r="I178" s="20"/>
      <c r="J178" s="33">
        <v>109</v>
      </c>
      <c r="K178" s="26"/>
      <c r="L178" s="20"/>
      <c r="M178" s="21">
        <v>79.540000000000006</v>
      </c>
      <c r="N178" s="20"/>
      <c r="O178" s="42">
        <v>3933.11</v>
      </c>
      <c r="DI178" s="9"/>
      <c r="DJ178" s="9"/>
      <c r="DK178" s="9"/>
      <c r="DL178" s="9"/>
      <c r="DM178" s="9"/>
      <c r="DP178" s="2" t="s">
        <v>128</v>
      </c>
      <c r="DR178" s="9"/>
    </row>
    <row r="179" spans="1:122" customFormat="1" ht="33.75" x14ac:dyDescent="0.25">
      <c r="A179" s="24"/>
      <c r="B179" s="18"/>
      <c r="C179" s="17" t="s">
        <v>129</v>
      </c>
      <c r="D179" s="408" t="s">
        <v>130</v>
      </c>
      <c r="E179" s="408"/>
      <c r="F179" s="408"/>
      <c r="G179" s="19" t="s">
        <v>62</v>
      </c>
      <c r="H179" s="33">
        <v>65</v>
      </c>
      <c r="I179" s="22">
        <v>0.85</v>
      </c>
      <c r="J179" s="22">
        <v>55.25</v>
      </c>
      <c r="K179" s="26"/>
      <c r="L179" s="20"/>
      <c r="M179" s="21">
        <v>40.32</v>
      </c>
      <c r="N179" s="20"/>
      <c r="O179" s="42">
        <v>1993.62</v>
      </c>
      <c r="DI179" s="9"/>
      <c r="DJ179" s="9"/>
      <c r="DK179" s="9"/>
      <c r="DL179" s="9"/>
      <c r="DM179" s="9"/>
      <c r="DP179" s="2" t="s">
        <v>130</v>
      </c>
      <c r="DR179" s="9"/>
    </row>
    <row r="180" spans="1:122" customFormat="1" ht="15" x14ac:dyDescent="0.25">
      <c r="A180" s="15"/>
      <c r="B180" s="35"/>
      <c r="C180" s="36"/>
      <c r="D180" s="409" t="s">
        <v>65</v>
      </c>
      <c r="E180" s="409"/>
      <c r="F180" s="409"/>
      <c r="G180" s="11"/>
      <c r="H180" s="37"/>
      <c r="I180" s="37"/>
      <c r="J180" s="37"/>
      <c r="K180" s="38"/>
      <c r="L180" s="37"/>
      <c r="M180" s="48">
        <v>9012.81</v>
      </c>
      <c r="N180" s="30"/>
      <c r="O180" s="40">
        <v>90517.19</v>
      </c>
      <c r="DI180" s="9"/>
      <c r="DJ180" s="9"/>
      <c r="DK180" s="9"/>
      <c r="DL180" s="9"/>
      <c r="DM180" s="9"/>
      <c r="DR180" s="9" t="s">
        <v>65</v>
      </c>
    </row>
    <row r="181" spans="1:122" customFormat="1" ht="23.25" x14ac:dyDescent="0.25">
      <c r="A181" s="10" t="s">
        <v>161</v>
      </c>
      <c r="B181" s="11" t="s">
        <v>161</v>
      </c>
      <c r="C181" s="12" t="s">
        <v>162</v>
      </c>
      <c r="D181" s="403" t="s">
        <v>163</v>
      </c>
      <c r="E181" s="403"/>
      <c r="F181" s="403"/>
      <c r="G181" s="11" t="s">
        <v>164</v>
      </c>
      <c r="H181" s="11">
        <v>-1.84E-2</v>
      </c>
      <c r="I181" s="11" t="s">
        <v>24</v>
      </c>
      <c r="J181" s="11" t="s">
        <v>165</v>
      </c>
      <c r="K181" s="13" t="s">
        <v>166</v>
      </c>
      <c r="L181" s="11"/>
      <c r="M181" s="13" t="s">
        <v>167</v>
      </c>
      <c r="N181" s="11" t="s">
        <v>104</v>
      </c>
      <c r="O181" s="14" t="s">
        <v>168</v>
      </c>
      <c r="DI181" s="9"/>
      <c r="DJ181" s="9"/>
      <c r="DK181" s="9" t="s">
        <v>163</v>
      </c>
      <c r="DL181" s="9" t="s">
        <v>5</v>
      </c>
      <c r="DM181" s="9" t="s">
        <v>5</v>
      </c>
      <c r="DR181" s="9"/>
    </row>
    <row r="182" spans="1:122" customFormat="1" ht="15" x14ac:dyDescent="0.25">
      <c r="A182" s="15"/>
      <c r="B182" s="35"/>
      <c r="C182" s="36"/>
      <c r="D182" s="409" t="s">
        <v>65</v>
      </c>
      <c r="E182" s="409"/>
      <c r="F182" s="409"/>
      <c r="G182" s="11"/>
      <c r="H182" s="37"/>
      <c r="I182" s="37"/>
      <c r="J182" s="37"/>
      <c r="K182" s="38"/>
      <c r="L182" s="37"/>
      <c r="M182" s="39">
        <v>-29.82</v>
      </c>
      <c r="N182" s="30"/>
      <c r="O182" s="51">
        <v>-271.95999999999998</v>
      </c>
      <c r="DI182" s="9"/>
      <c r="DJ182" s="9"/>
      <c r="DK182" s="9"/>
      <c r="DL182" s="9"/>
      <c r="DM182" s="9"/>
      <c r="DR182" s="9" t="s">
        <v>65</v>
      </c>
    </row>
    <row r="183" spans="1:122" customFormat="1" ht="23.25" x14ac:dyDescent="0.25">
      <c r="A183" s="10" t="s">
        <v>169</v>
      </c>
      <c r="B183" s="11" t="s">
        <v>169</v>
      </c>
      <c r="C183" s="12" t="s">
        <v>170</v>
      </c>
      <c r="D183" s="403" t="s">
        <v>171</v>
      </c>
      <c r="E183" s="403"/>
      <c r="F183" s="403"/>
      <c r="G183" s="11" t="s">
        <v>172</v>
      </c>
      <c r="H183" s="11">
        <v>-3.5E-4</v>
      </c>
      <c r="I183" s="11" t="s">
        <v>24</v>
      </c>
      <c r="J183" s="11" t="s">
        <v>173</v>
      </c>
      <c r="K183" s="13" t="s">
        <v>174</v>
      </c>
      <c r="L183" s="11"/>
      <c r="M183" s="13" t="s">
        <v>175</v>
      </c>
      <c r="N183" s="11" t="s">
        <v>104</v>
      </c>
      <c r="O183" s="14" t="s">
        <v>176</v>
      </c>
      <c r="DI183" s="9"/>
      <c r="DJ183" s="9"/>
      <c r="DK183" s="9" t="s">
        <v>171</v>
      </c>
      <c r="DL183" s="9" t="s">
        <v>5</v>
      </c>
      <c r="DM183" s="9" t="s">
        <v>5</v>
      </c>
      <c r="DR183" s="9"/>
    </row>
    <row r="184" spans="1:122" customFormat="1" ht="15" x14ac:dyDescent="0.25">
      <c r="A184" s="15"/>
      <c r="B184" s="35"/>
      <c r="C184" s="36"/>
      <c r="D184" s="409" t="s">
        <v>65</v>
      </c>
      <c r="E184" s="409"/>
      <c r="F184" s="409"/>
      <c r="G184" s="11"/>
      <c r="H184" s="37"/>
      <c r="I184" s="37"/>
      <c r="J184" s="37"/>
      <c r="K184" s="38"/>
      <c r="L184" s="37"/>
      <c r="M184" s="39">
        <v>-4.0199999999999996</v>
      </c>
      <c r="N184" s="30"/>
      <c r="O184" s="51">
        <v>-36.659999999999997</v>
      </c>
      <c r="DI184" s="9"/>
      <c r="DJ184" s="9"/>
      <c r="DK184" s="9"/>
      <c r="DL184" s="9"/>
      <c r="DM184" s="9"/>
      <c r="DR184" s="9" t="s">
        <v>65</v>
      </c>
    </row>
    <row r="185" spans="1:122" customFormat="1" ht="34.5" x14ac:dyDescent="0.25">
      <c r="A185" s="10" t="s">
        <v>177</v>
      </c>
      <c r="B185" s="11" t="s">
        <v>177</v>
      </c>
      <c r="C185" s="12" t="s">
        <v>178</v>
      </c>
      <c r="D185" s="403" t="s">
        <v>179</v>
      </c>
      <c r="E185" s="403"/>
      <c r="F185" s="403"/>
      <c r="G185" s="11" t="s">
        <v>172</v>
      </c>
      <c r="H185" s="11">
        <v>-3.3E-3</v>
      </c>
      <c r="I185" s="11" t="s">
        <v>24</v>
      </c>
      <c r="J185" s="11" t="s">
        <v>180</v>
      </c>
      <c r="K185" s="13" t="s">
        <v>181</v>
      </c>
      <c r="L185" s="11"/>
      <c r="M185" s="13" t="s">
        <v>182</v>
      </c>
      <c r="N185" s="11" t="s">
        <v>104</v>
      </c>
      <c r="O185" s="14" t="s">
        <v>183</v>
      </c>
      <c r="DI185" s="9"/>
      <c r="DJ185" s="9"/>
      <c r="DK185" s="9" t="s">
        <v>179</v>
      </c>
      <c r="DL185" s="9" t="s">
        <v>5</v>
      </c>
      <c r="DM185" s="9" t="s">
        <v>5</v>
      </c>
      <c r="DR185" s="9"/>
    </row>
    <row r="186" spans="1:122" customFormat="1" ht="15" x14ac:dyDescent="0.25">
      <c r="A186" s="15"/>
      <c r="B186" s="35"/>
      <c r="C186" s="36"/>
      <c r="D186" s="409" t="s">
        <v>65</v>
      </c>
      <c r="E186" s="409"/>
      <c r="F186" s="409"/>
      <c r="G186" s="11"/>
      <c r="H186" s="37"/>
      <c r="I186" s="37"/>
      <c r="J186" s="37"/>
      <c r="K186" s="38"/>
      <c r="L186" s="37"/>
      <c r="M186" s="39">
        <v>-34.4</v>
      </c>
      <c r="N186" s="30"/>
      <c r="O186" s="51">
        <v>-313.73</v>
      </c>
      <c r="DI186" s="9"/>
      <c r="DJ186" s="9"/>
      <c r="DK186" s="9"/>
      <c r="DL186" s="9"/>
      <c r="DM186" s="9"/>
      <c r="DR186" s="9" t="s">
        <v>65</v>
      </c>
    </row>
    <row r="187" spans="1:122" customFormat="1" ht="23.25" x14ac:dyDescent="0.25">
      <c r="A187" s="10" t="s">
        <v>184</v>
      </c>
      <c r="B187" s="11" t="s">
        <v>184</v>
      </c>
      <c r="C187" s="12" t="s">
        <v>185</v>
      </c>
      <c r="D187" s="403" t="s">
        <v>186</v>
      </c>
      <c r="E187" s="403"/>
      <c r="F187" s="403"/>
      <c r="G187" s="11" t="s">
        <v>187</v>
      </c>
      <c r="H187" s="11">
        <v>-9.1999999999999993</v>
      </c>
      <c r="I187" s="11" t="s">
        <v>24</v>
      </c>
      <c r="J187" s="11" t="s">
        <v>188</v>
      </c>
      <c r="K187" s="13" t="s">
        <v>189</v>
      </c>
      <c r="L187" s="11"/>
      <c r="M187" s="13" t="s">
        <v>190</v>
      </c>
      <c r="N187" s="11" t="s">
        <v>104</v>
      </c>
      <c r="O187" s="14" t="s">
        <v>191</v>
      </c>
      <c r="DI187" s="9"/>
      <c r="DJ187" s="9"/>
      <c r="DK187" s="9" t="s">
        <v>186</v>
      </c>
      <c r="DL187" s="9" t="s">
        <v>5</v>
      </c>
      <c r="DM187" s="9" t="s">
        <v>5</v>
      </c>
      <c r="DR187" s="9"/>
    </row>
    <row r="188" spans="1:122" customFormat="1" ht="15" x14ac:dyDescent="0.25">
      <c r="A188" s="15"/>
      <c r="B188" s="35"/>
      <c r="C188" s="36"/>
      <c r="D188" s="409" t="s">
        <v>65</v>
      </c>
      <c r="E188" s="409"/>
      <c r="F188" s="409"/>
      <c r="G188" s="11"/>
      <c r="H188" s="37"/>
      <c r="I188" s="37"/>
      <c r="J188" s="37"/>
      <c r="K188" s="38"/>
      <c r="L188" s="37"/>
      <c r="M188" s="48">
        <v>-2645.92</v>
      </c>
      <c r="N188" s="30"/>
      <c r="O188" s="40">
        <v>-24130.79</v>
      </c>
      <c r="DI188" s="9"/>
      <c r="DJ188" s="9"/>
      <c r="DK188" s="9"/>
      <c r="DL188" s="9"/>
      <c r="DM188" s="9"/>
      <c r="DR188" s="9" t="s">
        <v>65</v>
      </c>
    </row>
    <row r="189" spans="1:122" customFormat="1" ht="15" x14ac:dyDescent="0.25">
      <c r="A189" s="10" t="s">
        <v>192</v>
      </c>
      <c r="B189" s="11" t="s">
        <v>192</v>
      </c>
      <c r="C189" s="12" t="s">
        <v>193</v>
      </c>
      <c r="D189" s="403" t="s">
        <v>194</v>
      </c>
      <c r="E189" s="403"/>
      <c r="F189" s="403"/>
      <c r="G189" s="11" t="s">
        <v>187</v>
      </c>
      <c r="H189" s="11">
        <v>-36.799999999999997</v>
      </c>
      <c r="I189" s="11" t="s">
        <v>24</v>
      </c>
      <c r="J189" s="11" t="s">
        <v>195</v>
      </c>
      <c r="K189" s="13" t="s">
        <v>196</v>
      </c>
      <c r="L189" s="11"/>
      <c r="M189" s="13" t="s">
        <v>197</v>
      </c>
      <c r="N189" s="11" t="s">
        <v>104</v>
      </c>
      <c r="O189" s="14" t="s">
        <v>198</v>
      </c>
      <c r="DI189" s="9"/>
      <c r="DJ189" s="9"/>
      <c r="DK189" s="9" t="s">
        <v>194</v>
      </c>
      <c r="DL189" s="9" t="s">
        <v>5</v>
      </c>
      <c r="DM189" s="9" t="s">
        <v>5</v>
      </c>
      <c r="DR189" s="9"/>
    </row>
    <row r="190" spans="1:122" customFormat="1" ht="15" x14ac:dyDescent="0.25">
      <c r="A190" s="15"/>
      <c r="B190" s="35"/>
      <c r="C190" s="36"/>
      <c r="D190" s="409" t="s">
        <v>65</v>
      </c>
      <c r="E190" s="409"/>
      <c r="F190" s="409"/>
      <c r="G190" s="11"/>
      <c r="H190" s="37"/>
      <c r="I190" s="37"/>
      <c r="J190" s="37"/>
      <c r="K190" s="38"/>
      <c r="L190" s="37"/>
      <c r="M190" s="39">
        <v>-117.76</v>
      </c>
      <c r="N190" s="30"/>
      <c r="O190" s="40">
        <v>-1073.97</v>
      </c>
      <c r="DI190" s="9"/>
      <c r="DJ190" s="9"/>
      <c r="DK190" s="9"/>
      <c r="DL190" s="9"/>
      <c r="DM190" s="9"/>
      <c r="DR190" s="9" t="s">
        <v>65</v>
      </c>
    </row>
    <row r="191" spans="1:122" customFormat="1" ht="15" x14ac:dyDescent="0.25">
      <c r="A191" s="10" t="s">
        <v>199</v>
      </c>
      <c r="B191" s="11" t="s">
        <v>199</v>
      </c>
      <c r="C191" s="12" t="s">
        <v>200</v>
      </c>
      <c r="D191" s="403" t="s">
        <v>201</v>
      </c>
      <c r="E191" s="403"/>
      <c r="F191" s="403"/>
      <c r="G191" s="11" t="s">
        <v>172</v>
      </c>
      <c r="H191" s="11">
        <v>-4.45E-3</v>
      </c>
      <c r="I191" s="11" t="s">
        <v>24</v>
      </c>
      <c r="J191" s="11" t="s">
        <v>202</v>
      </c>
      <c r="K191" s="13" t="s">
        <v>203</v>
      </c>
      <c r="L191" s="11"/>
      <c r="M191" s="13" t="s">
        <v>204</v>
      </c>
      <c r="N191" s="11" t="s">
        <v>104</v>
      </c>
      <c r="O191" s="14" t="s">
        <v>205</v>
      </c>
      <c r="DI191" s="9"/>
      <c r="DJ191" s="9"/>
      <c r="DK191" s="9" t="s">
        <v>201</v>
      </c>
      <c r="DL191" s="9" t="s">
        <v>5</v>
      </c>
      <c r="DM191" s="9" t="s">
        <v>5</v>
      </c>
      <c r="DR191" s="9"/>
    </row>
    <row r="192" spans="1:122" customFormat="1" ht="15" x14ac:dyDescent="0.25">
      <c r="A192" s="15"/>
      <c r="B192" s="35"/>
      <c r="C192" s="36"/>
      <c r="D192" s="409" t="s">
        <v>65</v>
      </c>
      <c r="E192" s="409"/>
      <c r="F192" s="409"/>
      <c r="G192" s="11"/>
      <c r="H192" s="37"/>
      <c r="I192" s="37"/>
      <c r="J192" s="37"/>
      <c r="K192" s="38"/>
      <c r="L192" s="37"/>
      <c r="M192" s="39">
        <v>-64.12</v>
      </c>
      <c r="N192" s="30"/>
      <c r="O192" s="51">
        <v>-584.77</v>
      </c>
      <c r="DI192" s="9"/>
      <c r="DJ192" s="9"/>
      <c r="DK192" s="9"/>
      <c r="DL192" s="9"/>
      <c r="DM192" s="9"/>
      <c r="DR192" s="9" t="s">
        <v>65</v>
      </c>
    </row>
    <row r="193" spans="1:122" customFormat="1" ht="34.5" x14ac:dyDescent="0.25">
      <c r="A193" s="10" t="s">
        <v>141</v>
      </c>
      <c r="B193" s="11" t="s">
        <v>141</v>
      </c>
      <c r="C193" s="12" t="s">
        <v>206</v>
      </c>
      <c r="D193" s="403" t="s">
        <v>207</v>
      </c>
      <c r="E193" s="403"/>
      <c r="F193" s="403"/>
      <c r="G193" s="11" t="s">
        <v>172</v>
      </c>
      <c r="H193" s="11">
        <v>-1.72E-2</v>
      </c>
      <c r="I193" s="11" t="s">
        <v>24</v>
      </c>
      <c r="J193" s="11" t="s">
        <v>208</v>
      </c>
      <c r="K193" s="13" t="s">
        <v>209</v>
      </c>
      <c r="L193" s="11"/>
      <c r="M193" s="13" t="s">
        <v>210</v>
      </c>
      <c r="N193" s="11" t="s">
        <v>104</v>
      </c>
      <c r="O193" s="14" t="s">
        <v>211</v>
      </c>
      <c r="DI193" s="9"/>
      <c r="DJ193" s="9"/>
      <c r="DK193" s="9" t="s">
        <v>207</v>
      </c>
      <c r="DL193" s="9" t="s">
        <v>5</v>
      </c>
      <c r="DM193" s="9" t="s">
        <v>5</v>
      </c>
      <c r="DR193" s="9"/>
    </row>
    <row r="194" spans="1:122" customFormat="1" ht="15" x14ac:dyDescent="0.25">
      <c r="A194" s="15"/>
      <c r="B194" s="35"/>
      <c r="C194" s="36"/>
      <c r="D194" s="409" t="s">
        <v>65</v>
      </c>
      <c r="E194" s="409"/>
      <c r="F194" s="409"/>
      <c r="G194" s="11"/>
      <c r="H194" s="37"/>
      <c r="I194" s="37"/>
      <c r="J194" s="37"/>
      <c r="K194" s="38"/>
      <c r="L194" s="37"/>
      <c r="M194" s="39">
        <v>-203.97</v>
      </c>
      <c r="N194" s="30"/>
      <c r="O194" s="40">
        <v>-1860.21</v>
      </c>
      <c r="DI194" s="9"/>
      <c r="DJ194" s="9"/>
      <c r="DK194" s="9"/>
      <c r="DL194" s="9"/>
      <c r="DM194" s="9"/>
      <c r="DR194" s="9" t="s">
        <v>65</v>
      </c>
    </row>
    <row r="195" spans="1:122" customFormat="1" ht="15" x14ac:dyDescent="0.25">
      <c r="A195" s="10" t="s">
        <v>212</v>
      </c>
      <c r="B195" s="11" t="s">
        <v>212</v>
      </c>
      <c r="C195" s="12" t="s">
        <v>213</v>
      </c>
      <c r="D195" s="403" t="s">
        <v>214</v>
      </c>
      <c r="E195" s="403"/>
      <c r="F195" s="403"/>
      <c r="G195" s="11" t="s">
        <v>172</v>
      </c>
      <c r="H195" s="11">
        <v>-4.1450000000000001E-2</v>
      </c>
      <c r="I195" s="11" t="s">
        <v>24</v>
      </c>
      <c r="J195" s="11" t="s">
        <v>215</v>
      </c>
      <c r="K195" s="13" t="s">
        <v>216</v>
      </c>
      <c r="L195" s="11"/>
      <c r="M195" s="13" t="s">
        <v>217</v>
      </c>
      <c r="N195" s="11" t="s">
        <v>104</v>
      </c>
      <c r="O195" s="14" t="s">
        <v>218</v>
      </c>
      <c r="DI195" s="9"/>
      <c r="DJ195" s="9"/>
      <c r="DK195" s="9" t="s">
        <v>214</v>
      </c>
      <c r="DL195" s="9" t="s">
        <v>5</v>
      </c>
      <c r="DM195" s="9" t="s">
        <v>5</v>
      </c>
      <c r="DR195" s="9"/>
    </row>
    <row r="196" spans="1:122" customFormat="1" ht="15" x14ac:dyDescent="0.25">
      <c r="A196" s="15"/>
      <c r="B196" s="35"/>
      <c r="C196" s="36"/>
      <c r="D196" s="409" t="s">
        <v>65</v>
      </c>
      <c r="E196" s="409"/>
      <c r="F196" s="409"/>
      <c r="G196" s="11"/>
      <c r="H196" s="37"/>
      <c r="I196" s="37"/>
      <c r="J196" s="37"/>
      <c r="K196" s="38"/>
      <c r="L196" s="37"/>
      <c r="M196" s="39">
        <v>-491.43</v>
      </c>
      <c r="N196" s="30"/>
      <c r="O196" s="40">
        <v>-4481.84</v>
      </c>
      <c r="DI196" s="9"/>
      <c r="DJ196" s="9"/>
      <c r="DK196" s="9"/>
      <c r="DL196" s="9"/>
      <c r="DM196" s="9"/>
      <c r="DR196" s="9" t="s">
        <v>65</v>
      </c>
    </row>
    <row r="197" spans="1:122" customFormat="1" ht="23.25" x14ac:dyDescent="0.25">
      <c r="A197" s="10" t="s">
        <v>219</v>
      </c>
      <c r="B197" s="11" t="s">
        <v>219</v>
      </c>
      <c r="C197" s="12" t="s">
        <v>220</v>
      </c>
      <c r="D197" s="403" t="s">
        <v>221</v>
      </c>
      <c r="E197" s="403"/>
      <c r="F197" s="403"/>
      <c r="G197" s="11" t="s">
        <v>187</v>
      </c>
      <c r="H197" s="11">
        <v>-1.6</v>
      </c>
      <c r="I197" s="11" t="s">
        <v>24</v>
      </c>
      <c r="J197" s="11" t="s">
        <v>222</v>
      </c>
      <c r="K197" s="13" t="s">
        <v>223</v>
      </c>
      <c r="L197" s="11"/>
      <c r="M197" s="13" t="s">
        <v>224</v>
      </c>
      <c r="N197" s="11" t="s">
        <v>104</v>
      </c>
      <c r="O197" s="14" t="s">
        <v>225</v>
      </c>
      <c r="DI197" s="9"/>
      <c r="DJ197" s="9"/>
      <c r="DK197" s="9" t="s">
        <v>221</v>
      </c>
      <c r="DL197" s="9" t="s">
        <v>5</v>
      </c>
      <c r="DM197" s="9" t="s">
        <v>5</v>
      </c>
      <c r="DR197" s="9"/>
    </row>
    <row r="198" spans="1:122" customFormat="1" ht="15" x14ac:dyDescent="0.25">
      <c r="A198" s="15"/>
      <c r="B198" s="35"/>
      <c r="C198" s="36"/>
      <c r="D198" s="409" t="s">
        <v>65</v>
      </c>
      <c r="E198" s="409"/>
      <c r="F198" s="409"/>
      <c r="G198" s="11"/>
      <c r="H198" s="37"/>
      <c r="I198" s="37"/>
      <c r="J198" s="37"/>
      <c r="K198" s="38"/>
      <c r="L198" s="37"/>
      <c r="M198" s="39">
        <v>-232.48</v>
      </c>
      <c r="N198" s="30"/>
      <c r="O198" s="40">
        <v>-2120.2199999999998</v>
      </c>
      <c r="DI198" s="9"/>
      <c r="DJ198" s="9"/>
      <c r="DK198" s="9"/>
      <c r="DL198" s="9"/>
      <c r="DM198" s="9"/>
      <c r="DR198" s="9" t="s">
        <v>65</v>
      </c>
    </row>
    <row r="199" spans="1:122" customFormat="1" ht="23.25" x14ac:dyDescent="0.25">
      <c r="A199" s="10" t="s">
        <v>226</v>
      </c>
      <c r="B199" s="11" t="s">
        <v>226</v>
      </c>
      <c r="C199" s="12" t="s">
        <v>227</v>
      </c>
      <c r="D199" s="403" t="s">
        <v>228</v>
      </c>
      <c r="E199" s="403"/>
      <c r="F199" s="403"/>
      <c r="G199" s="11" t="s">
        <v>187</v>
      </c>
      <c r="H199" s="11">
        <v>-18.399999999999999</v>
      </c>
      <c r="I199" s="11" t="s">
        <v>24</v>
      </c>
      <c r="J199" s="11" t="s">
        <v>229</v>
      </c>
      <c r="K199" s="13" t="s">
        <v>230</v>
      </c>
      <c r="L199" s="11"/>
      <c r="M199" s="13" t="s">
        <v>231</v>
      </c>
      <c r="N199" s="11" t="s">
        <v>104</v>
      </c>
      <c r="O199" s="14" t="s">
        <v>232</v>
      </c>
      <c r="DI199" s="9"/>
      <c r="DJ199" s="9"/>
      <c r="DK199" s="9" t="s">
        <v>228</v>
      </c>
      <c r="DL199" s="9" t="s">
        <v>5</v>
      </c>
      <c r="DM199" s="9" t="s">
        <v>5</v>
      </c>
      <c r="DR199" s="9"/>
    </row>
    <row r="200" spans="1:122" customFormat="1" ht="15" x14ac:dyDescent="0.25">
      <c r="A200" s="15"/>
      <c r="B200" s="35"/>
      <c r="C200" s="36"/>
      <c r="D200" s="409" t="s">
        <v>65</v>
      </c>
      <c r="E200" s="409"/>
      <c r="F200" s="409"/>
      <c r="G200" s="11"/>
      <c r="H200" s="37"/>
      <c r="I200" s="37"/>
      <c r="J200" s="37"/>
      <c r="K200" s="38"/>
      <c r="L200" s="37"/>
      <c r="M200" s="48">
        <v>-1221.76</v>
      </c>
      <c r="N200" s="30"/>
      <c r="O200" s="40">
        <v>-11142.45</v>
      </c>
      <c r="DI200" s="9"/>
      <c r="DJ200" s="9"/>
      <c r="DK200" s="9"/>
      <c r="DL200" s="9"/>
      <c r="DM200" s="9"/>
      <c r="DR200" s="9" t="s">
        <v>65</v>
      </c>
    </row>
    <row r="201" spans="1:122" customFormat="1" ht="23.25" x14ac:dyDescent="0.25">
      <c r="A201" s="10" t="s">
        <v>233</v>
      </c>
      <c r="B201" s="11" t="s">
        <v>233</v>
      </c>
      <c r="C201" s="12" t="s">
        <v>234</v>
      </c>
      <c r="D201" s="403" t="s">
        <v>235</v>
      </c>
      <c r="E201" s="403"/>
      <c r="F201" s="403"/>
      <c r="G201" s="11" t="s">
        <v>236</v>
      </c>
      <c r="H201" s="11">
        <v>-10</v>
      </c>
      <c r="I201" s="11" t="s">
        <v>24</v>
      </c>
      <c r="J201" s="11" t="s">
        <v>237</v>
      </c>
      <c r="K201" s="13" t="s">
        <v>238</v>
      </c>
      <c r="L201" s="11"/>
      <c r="M201" s="13" t="s">
        <v>239</v>
      </c>
      <c r="N201" s="11" t="s">
        <v>104</v>
      </c>
      <c r="O201" s="14" t="s">
        <v>240</v>
      </c>
      <c r="DI201" s="9"/>
      <c r="DJ201" s="9"/>
      <c r="DK201" s="9" t="s">
        <v>235</v>
      </c>
      <c r="DL201" s="9" t="s">
        <v>5</v>
      </c>
      <c r="DM201" s="9" t="s">
        <v>5</v>
      </c>
      <c r="DR201" s="9"/>
    </row>
    <row r="202" spans="1:122" customFormat="1" ht="15" x14ac:dyDescent="0.25">
      <c r="A202" s="15"/>
      <c r="B202" s="35"/>
      <c r="C202" s="36"/>
      <c r="D202" s="409" t="s">
        <v>65</v>
      </c>
      <c r="E202" s="409"/>
      <c r="F202" s="409"/>
      <c r="G202" s="11"/>
      <c r="H202" s="37"/>
      <c r="I202" s="37"/>
      <c r="J202" s="37"/>
      <c r="K202" s="38"/>
      <c r="L202" s="37"/>
      <c r="M202" s="48">
        <v>-3512</v>
      </c>
      <c r="N202" s="30"/>
      <c r="O202" s="40">
        <v>-32029.439999999999</v>
      </c>
      <c r="DI202" s="9"/>
      <c r="DJ202" s="9"/>
      <c r="DK202" s="9"/>
      <c r="DL202" s="9"/>
      <c r="DM202" s="9"/>
      <c r="DR202" s="9" t="s">
        <v>65</v>
      </c>
    </row>
    <row r="203" spans="1:122" customFormat="1" ht="23.25" x14ac:dyDescent="0.25">
      <c r="A203" s="10" t="s">
        <v>241</v>
      </c>
      <c r="B203" s="11" t="s">
        <v>241</v>
      </c>
      <c r="C203" s="12" t="s">
        <v>242</v>
      </c>
      <c r="D203" s="403" t="s">
        <v>243</v>
      </c>
      <c r="E203" s="403"/>
      <c r="F203" s="403"/>
      <c r="G203" s="11" t="s">
        <v>187</v>
      </c>
      <c r="H203" s="11">
        <v>-18.399999999999999</v>
      </c>
      <c r="I203" s="11" t="s">
        <v>24</v>
      </c>
      <c r="J203" s="11" t="s">
        <v>229</v>
      </c>
      <c r="K203" s="13" t="s">
        <v>244</v>
      </c>
      <c r="L203" s="11"/>
      <c r="M203" s="13" t="s">
        <v>245</v>
      </c>
      <c r="N203" s="11" t="s">
        <v>104</v>
      </c>
      <c r="O203" s="14" t="s">
        <v>246</v>
      </c>
      <c r="DI203" s="9"/>
      <c r="DJ203" s="9"/>
      <c r="DK203" s="9" t="s">
        <v>243</v>
      </c>
      <c r="DL203" s="9" t="s">
        <v>5</v>
      </c>
      <c r="DM203" s="9" t="s">
        <v>5</v>
      </c>
      <c r="DR203" s="9"/>
    </row>
    <row r="204" spans="1:122" customFormat="1" ht="15" x14ac:dyDescent="0.25">
      <c r="A204" s="15"/>
      <c r="B204" s="35"/>
      <c r="C204" s="36"/>
      <c r="D204" s="409" t="s">
        <v>65</v>
      </c>
      <c r="E204" s="409"/>
      <c r="F204" s="409"/>
      <c r="G204" s="11"/>
      <c r="H204" s="37"/>
      <c r="I204" s="37"/>
      <c r="J204" s="37"/>
      <c r="K204" s="38"/>
      <c r="L204" s="37"/>
      <c r="M204" s="39">
        <v>-101.2</v>
      </c>
      <c r="N204" s="30"/>
      <c r="O204" s="51">
        <v>-922.94</v>
      </c>
      <c r="DI204" s="9"/>
      <c r="DJ204" s="9"/>
      <c r="DK204" s="9"/>
      <c r="DL204" s="9"/>
      <c r="DM204" s="9"/>
      <c r="DR204" s="9" t="s">
        <v>65</v>
      </c>
    </row>
    <row r="205" spans="1:122" customFormat="1" ht="15" x14ac:dyDescent="0.25">
      <c r="A205" s="400" t="s">
        <v>247</v>
      </c>
      <c r="B205" s="401"/>
      <c r="C205" s="401"/>
      <c r="D205" s="401"/>
      <c r="E205" s="401"/>
      <c r="F205" s="401"/>
      <c r="G205" s="401"/>
      <c r="H205" s="401"/>
      <c r="I205" s="401"/>
      <c r="J205" s="401"/>
      <c r="K205" s="401"/>
      <c r="L205" s="401"/>
      <c r="M205" s="401"/>
      <c r="N205" s="401"/>
      <c r="O205" s="402"/>
      <c r="DI205" s="9"/>
      <c r="DJ205" s="9" t="s">
        <v>247</v>
      </c>
      <c r="DK205" s="9"/>
      <c r="DL205" s="9"/>
      <c r="DM205" s="9"/>
      <c r="DR205" s="9"/>
    </row>
    <row r="206" spans="1:122" customFormat="1" ht="34.5" x14ac:dyDescent="0.25">
      <c r="A206" s="10" t="s">
        <v>248</v>
      </c>
      <c r="B206" s="11" t="s">
        <v>248</v>
      </c>
      <c r="C206" s="12" t="s">
        <v>249</v>
      </c>
      <c r="D206" s="403" t="s">
        <v>250</v>
      </c>
      <c r="E206" s="403"/>
      <c r="F206" s="403"/>
      <c r="G206" s="11" t="s">
        <v>77</v>
      </c>
      <c r="H206" s="11">
        <v>2.0100000000000001E-3</v>
      </c>
      <c r="I206" s="11" t="s">
        <v>24</v>
      </c>
      <c r="J206" s="11" t="s">
        <v>251</v>
      </c>
      <c r="K206" s="13"/>
      <c r="L206" s="11"/>
      <c r="M206" s="13"/>
      <c r="N206" s="11"/>
      <c r="O206" s="14"/>
      <c r="DI206" s="9"/>
      <c r="DJ206" s="9"/>
      <c r="DK206" s="9" t="s">
        <v>250</v>
      </c>
      <c r="DL206" s="9" t="s">
        <v>5</v>
      </c>
      <c r="DM206" s="9" t="s">
        <v>5</v>
      </c>
      <c r="DR206" s="9"/>
    </row>
    <row r="207" spans="1:122" customFormat="1" ht="57" x14ac:dyDescent="0.25">
      <c r="A207" s="15"/>
      <c r="B207" s="16"/>
      <c r="C207" s="17" t="s">
        <v>48</v>
      </c>
      <c r="D207" s="404" t="s">
        <v>49</v>
      </c>
      <c r="E207" s="404"/>
      <c r="F207" s="404"/>
      <c r="G207" s="404"/>
      <c r="H207" s="404"/>
      <c r="I207" s="404"/>
      <c r="J207" s="404"/>
      <c r="K207" s="404"/>
      <c r="L207" s="404"/>
      <c r="M207" s="404"/>
      <c r="N207" s="404"/>
      <c r="O207" s="405"/>
      <c r="DI207" s="9"/>
      <c r="DJ207" s="9"/>
      <c r="DK207" s="9"/>
      <c r="DL207" s="9"/>
      <c r="DM207" s="9"/>
      <c r="DN207" s="2" t="s">
        <v>49</v>
      </c>
      <c r="DR207" s="9"/>
    </row>
    <row r="208" spans="1:122" customFormat="1" ht="23.25" x14ac:dyDescent="0.25">
      <c r="A208" s="15"/>
      <c r="B208" s="16"/>
      <c r="C208" s="17" t="s">
        <v>69</v>
      </c>
      <c r="D208" s="404" t="s">
        <v>70</v>
      </c>
      <c r="E208" s="404"/>
      <c r="F208" s="404"/>
      <c r="G208" s="404"/>
      <c r="H208" s="404"/>
      <c r="I208" s="404"/>
      <c r="J208" s="404"/>
      <c r="K208" s="404"/>
      <c r="L208" s="404"/>
      <c r="M208" s="404"/>
      <c r="N208" s="404"/>
      <c r="O208" s="405"/>
      <c r="DI208" s="9"/>
      <c r="DJ208" s="9"/>
      <c r="DK208" s="9"/>
      <c r="DL208" s="9"/>
      <c r="DM208" s="9"/>
      <c r="DN208" s="2" t="s">
        <v>70</v>
      </c>
      <c r="DR208" s="9"/>
    </row>
    <row r="209" spans="1:123" customFormat="1" ht="15" x14ac:dyDescent="0.25">
      <c r="A209" s="15"/>
      <c r="B209" s="18"/>
      <c r="C209" s="17" t="s">
        <v>24</v>
      </c>
      <c r="D209" s="408" t="s">
        <v>50</v>
      </c>
      <c r="E209" s="408"/>
      <c r="F209" s="408"/>
      <c r="G209" s="19"/>
      <c r="H209" s="20"/>
      <c r="I209" s="20"/>
      <c r="J209" s="20"/>
      <c r="K209" s="45">
        <v>1107.95</v>
      </c>
      <c r="L209" s="41">
        <v>1.3225</v>
      </c>
      <c r="M209" s="21">
        <v>2.95</v>
      </c>
      <c r="N209" s="22">
        <v>49.45</v>
      </c>
      <c r="O209" s="23">
        <v>145.88</v>
      </c>
      <c r="DI209" s="9"/>
      <c r="DJ209" s="9"/>
      <c r="DK209" s="9"/>
      <c r="DL209" s="9"/>
      <c r="DM209" s="9"/>
      <c r="DO209" s="2" t="s">
        <v>50</v>
      </c>
      <c r="DR209" s="9"/>
    </row>
    <row r="210" spans="1:123" customFormat="1" ht="15" x14ac:dyDescent="0.25">
      <c r="A210" s="15"/>
      <c r="B210" s="18"/>
      <c r="C210" s="17" t="s">
        <v>51</v>
      </c>
      <c r="D210" s="408" t="s">
        <v>52</v>
      </c>
      <c r="E210" s="408"/>
      <c r="F210" s="408"/>
      <c r="G210" s="19"/>
      <c r="H210" s="20"/>
      <c r="I210" s="20"/>
      <c r="J210" s="20"/>
      <c r="K210" s="45">
        <v>12533.99</v>
      </c>
      <c r="L210" s="41">
        <v>1.4375</v>
      </c>
      <c r="M210" s="21">
        <v>36.22</v>
      </c>
      <c r="N210" s="22">
        <v>14.53</v>
      </c>
      <c r="O210" s="23">
        <v>526.28</v>
      </c>
      <c r="DI210" s="9"/>
      <c r="DJ210" s="9"/>
      <c r="DK210" s="9"/>
      <c r="DL210" s="9"/>
      <c r="DM210" s="9"/>
      <c r="DO210" s="2" t="s">
        <v>52</v>
      </c>
      <c r="DR210" s="9"/>
    </row>
    <row r="211" spans="1:123" customFormat="1" ht="15" x14ac:dyDescent="0.25">
      <c r="A211" s="15"/>
      <c r="B211" s="18"/>
      <c r="C211" s="17" t="s">
        <v>53</v>
      </c>
      <c r="D211" s="408" t="s">
        <v>54</v>
      </c>
      <c r="E211" s="408"/>
      <c r="F211" s="408"/>
      <c r="G211" s="19"/>
      <c r="H211" s="20"/>
      <c r="I211" s="20"/>
      <c r="J211" s="20"/>
      <c r="K211" s="21">
        <v>820.22</v>
      </c>
      <c r="L211" s="41">
        <v>1.4375</v>
      </c>
      <c r="M211" s="21">
        <v>2.37</v>
      </c>
      <c r="N211" s="22">
        <v>49.45</v>
      </c>
      <c r="O211" s="23">
        <v>117.2</v>
      </c>
      <c r="DI211" s="9"/>
      <c r="DJ211" s="9"/>
      <c r="DK211" s="9"/>
      <c r="DL211" s="9"/>
      <c r="DM211" s="9"/>
      <c r="DO211" s="2" t="s">
        <v>54</v>
      </c>
      <c r="DR211" s="9"/>
    </row>
    <row r="212" spans="1:123" customFormat="1" ht="15" x14ac:dyDescent="0.25">
      <c r="A212" s="15"/>
      <c r="B212" s="18"/>
      <c r="C212" s="17" t="s">
        <v>79</v>
      </c>
      <c r="D212" s="408" t="s">
        <v>80</v>
      </c>
      <c r="E212" s="408"/>
      <c r="F212" s="408"/>
      <c r="G212" s="19"/>
      <c r="H212" s="20"/>
      <c r="I212" s="20"/>
      <c r="J212" s="20"/>
      <c r="K212" s="45">
        <v>230267.7</v>
      </c>
      <c r="L212" s="20"/>
      <c r="M212" s="21">
        <v>462.84</v>
      </c>
      <c r="N212" s="22">
        <v>9.1199999999999992</v>
      </c>
      <c r="O212" s="42">
        <v>4221.1000000000004</v>
      </c>
      <c r="DI212" s="9"/>
      <c r="DJ212" s="9"/>
      <c r="DK212" s="9"/>
      <c r="DL212" s="9"/>
      <c r="DM212" s="9"/>
      <c r="DO212" s="2" t="s">
        <v>80</v>
      </c>
      <c r="DR212" s="9"/>
    </row>
    <row r="213" spans="1:123" customFormat="1" ht="15" x14ac:dyDescent="0.25">
      <c r="A213" s="24"/>
      <c r="B213" s="18"/>
      <c r="C213" s="17"/>
      <c r="D213" s="408" t="s">
        <v>55</v>
      </c>
      <c r="E213" s="408"/>
      <c r="F213" s="408"/>
      <c r="G213" s="19" t="s">
        <v>56</v>
      </c>
      <c r="H213" s="22">
        <v>134.46</v>
      </c>
      <c r="I213" s="41">
        <v>1.3225</v>
      </c>
      <c r="J213" s="25">
        <v>0.35742489999999999</v>
      </c>
      <c r="K213" s="26"/>
      <c r="L213" s="20"/>
      <c r="M213" s="26"/>
      <c r="N213" s="20"/>
      <c r="O213" s="27"/>
      <c r="DI213" s="9"/>
      <c r="DJ213" s="9"/>
      <c r="DK213" s="9"/>
      <c r="DL213" s="9"/>
      <c r="DM213" s="9"/>
      <c r="DP213" s="2" t="s">
        <v>55</v>
      </c>
      <c r="DR213" s="9"/>
    </row>
    <row r="214" spans="1:123" customFormat="1" ht="15" x14ac:dyDescent="0.25">
      <c r="A214" s="24"/>
      <c r="B214" s="18"/>
      <c r="C214" s="17"/>
      <c r="D214" s="408" t="s">
        <v>57</v>
      </c>
      <c r="E214" s="408"/>
      <c r="F214" s="408"/>
      <c r="G214" s="19" t="s">
        <v>56</v>
      </c>
      <c r="H214" s="22">
        <v>54.89</v>
      </c>
      <c r="I214" s="41">
        <v>1.4375</v>
      </c>
      <c r="J214" s="25">
        <v>0.15859780000000001</v>
      </c>
      <c r="K214" s="26"/>
      <c r="L214" s="20"/>
      <c r="M214" s="26"/>
      <c r="N214" s="20"/>
      <c r="O214" s="27"/>
      <c r="DI214" s="9"/>
      <c r="DJ214" s="9"/>
      <c r="DK214" s="9"/>
      <c r="DL214" s="9"/>
      <c r="DM214" s="9"/>
      <c r="DP214" s="2" t="s">
        <v>57</v>
      </c>
      <c r="DR214" s="9"/>
    </row>
    <row r="215" spans="1:123" customFormat="1" ht="15" x14ac:dyDescent="0.25">
      <c r="A215" s="28"/>
      <c r="B215" s="19"/>
      <c r="C215" s="17"/>
      <c r="D215" s="407" t="s">
        <v>58</v>
      </c>
      <c r="E215" s="407"/>
      <c r="F215" s="407"/>
      <c r="G215" s="29"/>
      <c r="H215" s="30"/>
      <c r="I215" s="30"/>
      <c r="J215" s="30"/>
      <c r="K215" s="46">
        <v>243909.64</v>
      </c>
      <c r="L215" s="30"/>
      <c r="M215" s="31">
        <v>502.01</v>
      </c>
      <c r="N215" s="30"/>
      <c r="O215" s="44">
        <v>4893.26</v>
      </c>
      <c r="DI215" s="9"/>
      <c r="DJ215" s="9"/>
      <c r="DK215" s="9"/>
      <c r="DL215" s="9"/>
      <c r="DM215" s="9"/>
      <c r="DQ215" s="2" t="s">
        <v>58</v>
      </c>
      <c r="DR215" s="9"/>
    </row>
    <row r="216" spans="1:123" customFormat="1" ht="15" x14ac:dyDescent="0.25">
      <c r="A216" s="24"/>
      <c r="B216" s="18"/>
      <c r="C216" s="17"/>
      <c r="D216" s="408" t="s">
        <v>59</v>
      </c>
      <c r="E216" s="408"/>
      <c r="F216" s="408"/>
      <c r="G216" s="19"/>
      <c r="H216" s="20"/>
      <c r="I216" s="20"/>
      <c r="J216" s="20"/>
      <c r="K216" s="26"/>
      <c r="L216" s="20"/>
      <c r="M216" s="21">
        <v>5.32</v>
      </c>
      <c r="N216" s="20"/>
      <c r="O216" s="23">
        <v>263.08</v>
      </c>
      <c r="DI216" s="9"/>
      <c r="DJ216" s="9"/>
      <c r="DK216" s="9"/>
      <c r="DL216" s="9"/>
      <c r="DM216" s="9"/>
      <c r="DP216" s="2" t="s">
        <v>59</v>
      </c>
      <c r="DR216" s="9"/>
    </row>
    <row r="217" spans="1:123" customFormat="1" ht="15" x14ac:dyDescent="0.25">
      <c r="A217" s="24"/>
      <c r="B217" s="18"/>
      <c r="C217" s="17" t="s">
        <v>127</v>
      </c>
      <c r="D217" s="408" t="s">
        <v>128</v>
      </c>
      <c r="E217" s="408"/>
      <c r="F217" s="408"/>
      <c r="G217" s="19" t="s">
        <v>62</v>
      </c>
      <c r="H217" s="33">
        <v>109</v>
      </c>
      <c r="I217" s="20"/>
      <c r="J217" s="33">
        <v>109</v>
      </c>
      <c r="K217" s="26"/>
      <c r="L217" s="20"/>
      <c r="M217" s="21">
        <v>5.8</v>
      </c>
      <c r="N217" s="20"/>
      <c r="O217" s="23">
        <v>286.76</v>
      </c>
      <c r="DI217" s="9"/>
      <c r="DJ217" s="9"/>
      <c r="DK217" s="9"/>
      <c r="DL217" s="9"/>
      <c r="DM217" s="9"/>
      <c r="DP217" s="2" t="s">
        <v>128</v>
      </c>
      <c r="DR217" s="9"/>
    </row>
    <row r="218" spans="1:123" customFormat="1" ht="33.75" x14ac:dyDescent="0.25">
      <c r="A218" s="24"/>
      <c r="B218" s="18"/>
      <c r="C218" s="17" t="s">
        <v>129</v>
      </c>
      <c r="D218" s="408" t="s">
        <v>130</v>
      </c>
      <c r="E218" s="408"/>
      <c r="F218" s="408"/>
      <c r="G218" s="19" t="s">
        <v>62</v>
      </c>
      <c r="H218" s="33">
        <v>65</v>
      </c>
      <c r="I218" s="22">
        <v>0.85</v>
      </c>
      <c r="J218" s="22">
        <v>55.25</v>
      </c>
      <c r="K218" s="26"/>
      <c r="L218" s="20"/>
      <c r="M218" s="21">
        <v>2.94</v>
      </c>
      <c r="N218" s="20"/>
      <c r="O218" s="23">
        <v>145.35</v>
      </c>
      <c r="DI218" s="9"/>
      <c r="DJ218" s="9"/>
      <c r="DK218" s="9"/>
      <c r="DL218" s="9"/>
      <c r="DM218" s="9"/>
      <c r="DP218" s="2" t="s">
        <v>130</v>
      </c>
      <c r="DR218" s="9"/>
    </row>
    <row r="219" spans="1:123" customFormat="1" ht="15" x14ac:dyDescent="0.25">
      <c r="A219" s="15"/>
      <c r="B219" s="35"/>
      <c r="C219" s="36"/>
      <c r="D219" s="409" t="s">
        <v>65</v>
      </c>
      <c r="E219" s="409"/>
      <c r="F219" s="409"/>
      <c r="G219" s="11"/>
      <c r="H219" s="37"/>
      <c r="I219" s="37"/>
      <c r="J219" s="37"/>
      <c r="K219" s="38"/>
      <c r="L219" s="37"/>
      <c r="M219" s="39">
        <v>510.75</v>
      </c>
      <c r="N219" s="30"/>
      <c r="O219" s="40">
        <v>5325.37</v>
      </c>
      <c r="DI219" s="9"/>
      <c r="DJ219" s="9"/>
      <c r="DK219" s="9"/>
      <c r="DL219" s="9"/>
      <c r="DM219" s="9"/>
      <c r="DR219" s="9" t="s">
        <v>65</v>
      </c>
    </row>
    <row r="220" spans="1:123" customFormat="1" ht="45.75" x14ac:dyDescent="0.25">
      <c r="A220" s="10" t="s">
        <v>252</v>
      </c>
      <c r="B220" s="11" t="s">
        <v>252</v>
      </c>
      <c r="C220" s="12" t="s">
        <v>253</v>
      </c>
      <c r="D220" s="403" t="s">
        <v>254</v>
      </c>
      <c r="E220" s="403"/>
      <c r="F220" s="403"/>
      <c r="G220" s="11" t="s">
        <v>99</v>
      </c>
      <c r="H220" s="11">
        <v>-2.35</v>
      </c>
      <c r="I220" s="11" t="s">
        <v>24</v>
      </c>
      <c r="J220" s="11" t="s">
        <v>255</v>
      </c>
      <c r="K220" s="13" t="s">
        <v>256</v>
      </c>
      <c r="L220" s="11"/>
      <c r="M220" s="13" t="s">
        <v>257</v>
      </c>
      <c r="N220" s="11" t="s">
        <v>104</v>
      </c>
      <c r="O220" s="14" t="s">
        <v>258</v>
      </c>
      <c r="DI220" s="9"/>
      <c r="DJ220" s="9"/>
      <c r="DK220" s="9" t="s">
        <v>254</v>
      </c>
      <c r="DL220" s="9" t="s">
        <v>5</v>
      </c>
      <c r="DM220" s="9" t="s">
        <v>5</v>
      </c>
      <c r="DR220" s="9"/>
    </row>
    <row r="221" spans="1:123" customFormat="1" ht="15" x14ac:dyDescent="0.25">
      <c r="A221" s="15"/>
      <c r="B221" s="35"/>
      <c r="C221" s="36"/>
      <c r="D221" s="409" t="s">
        <v>65</v>
      </c>
      <c r="E221" s="409"/>
      <c r="F221" s="409"/>
      <c r="G221" s="11"/>
      <c r="H221" s="37"/>
      <c r="I221" s="37"/>
      <c r="J221" s="37"/>
      <c r="K221" s="38"/>
      <c r="L221" s="37"/>
      <c r="M221" s="39">
        <v>-462.5</v>
      </c>
      <c r="N221" s="30"/>
      <c r="O221" s="40">
        <v>-4218</v>
      </c>
      <c r="DI221" s="9"/>
      <c r="DJ221" s="9"/>
      <c r="DK221" s="9"/>
      <c r="DL221" s="9"/>
      <c r="DM221" s="9"/>
      <c r="DR221" s="9" t="s">
        <v>65</v>
      </c>
    </row>
    <row r="222" spans="1:123" customFormat="1" ht="23.25" x14ac:dyDescent="0.25">
      <c r="A222" s="10" t="s">
        <v>259</v>
      </c>
      <c r="B222" s="11" t="s">
        <v>259</v>
      </c>
      <c r="C222" s="12" t="s">
        <v>150</v>
      </c>
      <c r="D222" s="403" t="s">
        <v>151</v>
      </c>
      <c r="E222" s="403"/>
      <c r="F222" s="403"/>
      <c r="G222" s="11" t="s">
        <v>99</v>
      </c>
      <c r="H222" s="11">
        <v>2.35</v>
      </c>
      <c r="I222" s="11" t="s">
        <v>24</v>
      </c>
      <c r="J222" s="11" t="s">
        <v>260</v>
      </c>
      <c r="K222" s="13" t="s">
        <v>153</v>
      </c>
      <c r="L222" s="11" t="s">
        <v>102</v>
      </c>
      <c r="M222" s="13" t="s">
        <v>261</v>
      </c>
      <c r="N222" s="11" t="s">
        <v>104</v>
      </c>
      <c r="O222" s="14" t="s">
        <v>262</v>
      </c>
      <c r="DI222" s="9"/>
      <c r="DJ222" s="9"/>
      <c r="DK222" s="9" t="s">
        <v>151</v>
      </c>
      <c r="DL222" s="9" t="s">
        <v>5</v>
      </c>
      <c r="DM222" s="9" t="s">
        <v>5</v>
      </c>
      <c r="DR222" s="9"/>
    </row>
    <row r="223" spans="1:123" customFormat="1" ht="15" x14ac:dyDescent="0.25">
      <c r="A223" s="47"/>
      <c r="B223" s="35"/>
      <c r="C223" s="36"/>
      <c r="D223" s="408" t="s">
        <v>156</v>
      </c>
      <c r="E223" s="408"/>
      <c r="F223" s="408"/>
      <c r="G223" s="408"/>
      <c r="H223" s="408"/>
      <c r="I223" s="408"/>
      <c r="J223" s="408"/>
      <c r="K223" s="408"/>
      <c r="L223" s="408"/>
      <c r="M223" s="408"/>
      <c r="N223" s="408"/>
      <c r="O223" s="410"/>
      <c r="DI223" s="9"/>
      <c r="DJ223" s="9"/>
      <c r="DK223" s="9"/>
      <c r="DL223" s="9"/>
      <c r="DM223" s="9"/>
      <c r="DR223" s="9"/>
      <c r="DS223" s="2" t="s">
        <v>156</v>
      </c>
    </row>
    <row r="224" spans="1:123" customFormat="1" ht="15" x14ac:dyDescent="0.25">
      <c r="A224" s="15"/>
      <c r="B224" s="16"/>
      <c r="C224" s="17"/>
      <c r="D224" s="404" t="s">
        <v>107</v>
      </c>
      <c r="E224" s="404"/>
      <c r="F224" s="404"/>
      <c r="G224" s="404"/>
      <c r="H224" s="404"/>
      <c r="I224" s="404"/>
      <c r="J224" s="404"/>
      <c r="K224" s="404"/>
      <c r="L224" s="404"/>
      <c r="M224" s="404"/>
      <c r="N224" s="404"/>
      <c r="O224" s="405"/>
      <c r="DI224" s="9"/>
      <c r="DJ224" s="9"/>
      <c r="DK224" s="9"/>
      <c r="DL224" s="9"/>
      <c r="DM224" s="9"/>
      <c r="DN224" s="2" t="s">
        <v>107</v>
      </c>
      <c r="DR224" s="9"/>
    </row>
    <row r="225" spans="1:123" customFormat="1" ht="15" x14ac:dyDescent="0.25">
      <c r="A225" s="15"/>
      <c r="B225" s="35"/>
      <c r="C225" s="36"/>
      <c r="D225" s="409" t="s">
        <v>65</v>
      </c>
      <c r="E225" s="409"/>
      <c r="F225" s="409"/>
      <c r="G225" s="11"/>
      <c r="H225" s="37"/>
      <c r="I225" s="37"/>
      <c r="J225" s="37"/>
      <c r="K225" s="38"/>
      <c r="L225" s="37"/>
      <c r="M225" s="48">
        <v>1139.1600000000001</v>
      </c>
      <c r="N225" s="30"/>
      <c r="O225" s="40">
        <v>10389.14</v>
      </c>
      <c r="DI225" s="9"/>
      <c r="DJ225" s="9"/>
      <c r="DK225" s="9"/>
      <c r="DL225" s="9"/>
      <c r="DM225" s="9"/>
      <c r="DR225" s="9" t="s">
        <v>65</v>
      </c>
    </row>
    <row r="226" spans="1:123" customFormat="1" ht="45.75" x14ac:dyDescent="0.25">
      <c r="A226" s="10" t="s">
        <v>263</v>
      </c>
      <c r="B226" s="11" t="s">
        <v>263</v>
      </c>
      <c r="C226" s="12" t="s">
        <v>264</v>
      </c>
      <c r="D226" s="403" t="s">
        <v>265</v>
      </c>
      <c r="E226" s="403"/>
      <c r="F226" s="403"/>
      <c r="G226" s="11" t="s">
        <v>125</v>
      </c>
      <c r="H226" s="11">
        <v>1.2999999999999999E-2</v>
      </c>
      <c r="I226" s="11" t="s">
        <v>24</v>
      </c>
      <c r="J226" s="11" t="s">
        <v>266</v>
      </c>
      <c r="K226" s="13"/>
      <c r="L226" s="11"/>
      <c r="M226" s="13"/>
      <c r="N226" s="11"/>
      <c r="O226" s="14"/>
      <c r="DI226" s="9"/>
      <c r="DJ226" s="9"/>
      <c r="DK226" s="9" t="s">
        <v>265</v>
      </c>
      <c r="DL226" s="9" t="s">
        <v>5</v>
      </c>
      <c r="DM226" s="9" t="s">
        <v>5</v>
      </c>
      <c r="DR226" s="9"/>
    </row>
    <row r="227" spans="1:123" customFormat="1" ht="57" x14ac:dyDescent="0.25">
      <c r="A227" s="15"/>
      <c r="B227" s="16"/>
      <c r="C227" s="17" t="s">
        <v>48</v>
      </c>
      <c r="D227" s="404" t="s">
        <v>49</v>
      </c>
      <c r="E227" s="404"/>
      <c r="F227" s="404"/>
      <c r="G227" s="404"/>
      <c r="H227" s="404"/>
      <c r="I227" s="404"/>
      <c r="J227" s="404"/>
      <c r="K227" s="404"/>
      <c r="L227" s="404"/>
      <c r="M227" s="404"/>
      <c r="N227" s="404"/>
      <c r="O227" s="405"/>
      <c r="DI227" s="9"/>
      <c r="DJ227" s="9"/>
      <c r="DK227" s="9"/>
      <c r="DL227" s="9"/>
      <c r="DM227" s="9"/>
      <c r="DN227" s="2" t="s">
        <v>49</v>
      </c>
      <c r="DR227" s="9"/>
    </row>
    <row r="228" spans="1:123" customFormat="1" ht="23.25" x14ac:dyDescent="0.25">
      <c r="A228" s="15"/>
      <c r="B228" s="16"/>
      <c r="C228" s="17" t="s">
        <v>69</v>
      </c>
      <c r="D228" s="404" t="s">
        <v>70</v>
      </c>
      <c r="E228" s="404"/>
      <c r="F228" s="404"/>
      <c r="G228" s="404"/>
      <c r="H228" s="404"/>
      <c r="I228" s="404"/>
      <c r="J228" s="404"/>
      <c r="K228" s="404"/>
      <c r="L228" s="404"/>
      <c r="M228" s="404"/>
      <c r="N228" s="404"/>
      <c r="O228" s="405"/>
      <c r="DI228" s="9"/>
      <c r="DJ228" s="9"/>
      <c r="DK228" s="9"/>
      <c r="DL228" s="9"/>
      <c r="DM228" s="9"/>
      <c r="DN228" s="2" t="s">
        <v>70</v>
      </c>
      <c r="DR228" s="9"/>
    </row>
    <row r="229" spans="1:123" customFormat="1" ht="15" x14ac:dyDescent="0.25">
      <c r="A229" s="15"/>
      <c r="B229" s="18"/>
      <c r="C229" s="17" t="s">
        <v>24</v>
      </c>
      <c r="D229" s="408" t="s">
        <v>50</v>
      </c>
      <c r="E229" s="408"/>
      <c r="F229" s="408"/>
      <c r="G229" s="19"/>
      <c r="H229" s="20"/>
      <c r="I229" s="20"/>
      <c r="J229" s="20"/>
      <c r="K229" s="45">
        <v>1575.16</v>
      </c>
      <c r="L229" s="41">
        <v>1.3225</v>
      </c>
      <c r="M229" s="21">
        <v>27.08</v>
      </c>
      <c r="N229" s="22">
        <v>49.45</v>
      </c>
      <c r="O229" s="42">
        <v>1339.11</v>
      </c>
      <c r="DI229" s="9"/>
      <c r="DJ229" s="9"/>
      <c r="DK229" s="9"/>
      <c r="DL229" s="9"/>
      <c r="DM229" s="9"/>
      <c r="DO229" s="2" t="s">
        <v>50</v>
      </c>
      <c r="DR229" s="9"/>
    </row>
    <row r="230" spans="1:123" customFormat="1" ht="15" x14ac:dyDescent="0.25">
      <c r="A230" s="15"/>
      <c r="B230" s="18"/>
      <c r="C230" s="17" t="s">
        <v>51</v>
      </c>
      <c r="D230" s="408" t="s">
        <v>52</v>
      </c>
      <c r="E230" s="408"/>
      <c r="F230" s="408"/>
      <c r="G230" s="19"/>
      <c r="H230" s="20"/>
      <c r="I230" s="20"/>
      <c r="J230" s="20"/>
      <c r="K230" s="45">
        <v>9688.57</v>
      </c>
      <c r="L230" s="41">
        <v>1.4375</v>
      </c>
      <c r="M230" s="21">
        <v>181.06</v>
      </c>
      <c r="N230" s="22">
        <v>14.53</v>
      </c>
      <c r="O230" s="42">
        <v>2630.8</v>
      </c>
      <c r="DI230" s="9"/>
      <c r="DJ230" s="9"/>
      <c r="DK230" s="9"/>
      <c r="DL230" s="9"/>
      <c r="DM230" s="9"/>
      <c r="DO230" s="2" t="s">
        <v>52</v>
      </c>
      <c r="DR230" s="9"/>
    </row>
    <row r="231" spans="1:123" customFormat="1" ht="15" x14ac:dyDescent="0.25">
      <c r="A231" s="15"/>
      <c r="B231" s="18"/>
      <c r="C231" s="17" t="s">
        <v>53</v>
      </c>
      <c r="D231" s="408" t="s">
        <v>54</v>
      </c>
      <c r="E231" s="408"/>
      <c r="F231" s="408"/>
      <c r="G231" s="19"/>
      <c r="H231" s="20"/>
      <c r="I231" s="20"/>
      <c r="J231" s="20"/>
      <c r="K231" s="21">
        <v>545.44000000000005</v>
      </c>
      <c r="L231" s="41">
        <v>1.4375</v>
      </c>
      <c r="M231" s="21">
        <v>10.19</v>
      </c>
      <c r="N231" s="22">
        <v>49.45</v>
      </c>
      <c r="O231" s="23">
        <v>503.9</v>
      </c>
      <c r="DI231" s="9"/>
      <c r="DJ231" s="9"/>
      <c r="DK231" s="9"/>
      <c r="DL231" s="9"/>
      <c r="DM231" s="9"/>
      <c r="DO231" s="2" t="s">
        <v>54</v>
      </c>
      <c r="DR231" s="9"/>
    </row>
    <row r="232" spans="1:123" customFormat="1" ht="15" x14ac:dyDescent="0.25">
      <c r="A232" s="24"/>
      <c r="B232" s="18"/>
      <c r="C232" s="17"/>
      <c r="D232" s="408" t="s">
        <v>55</v>
      </c>
      <c r="E232" s="408"/>
      <c r="F232" s="408"/>
      <c r="G232" s="19" t="s">
        <v>56</v>
      </c>
      <c r="H232" s="22">
        <v>189.55</v>
      </c>
      <c r="I232" s="41">
        <v>1.3225</v>
      </c>
      <c r="J232" s="25">
        <v>3.2588384000000001</v>
      </c>
      <c r="K232" s="26"/>
      <c r="L232" s="20"/>
      <c r="M232" s="26"/>
      <c r="N232" s="20"/>
      <c r="O232" s="27"/>
      <c r="DI232" s="9"/>
      <c r="DJ232" s="9"/>
      <c r="DK232" s="9"/>
      <c r="DL232" s="9"/>
      <c r="DM232" s="9"/>
      <c r="DP232" s="2" t="s">
        <v>55</v>
      </c>
      <c r="DR232" s="9"/>
    </row>
    <row r="233" spans="1:123" customFormat="1" ht="15" x14ac:dyDescent="0.25">
      <c r="A233" s="24"/>
      <c r="B233" s="18"/>
      <c r="C233" s="17"/>
      <c r="D233" s="408" t="s">
        <v>57</v>
      </c>
      <c r="E233" s="408"/>
      <c r="F233" s="408"/>
      <c r="G233" s="19" t="s">
        <v>56</v>
      </c>
      <c r="H233" s="22">
        <v>38.450000000000003</v>
      </c>
      <c r="I233" s="41">
        <v>1.4375</v>
      </c>
      <c r="J233" s="25">
        <v>0.71853440000000002</v>
      </c>
      <c r="K233" s="26"/>
      <c r="L233" s="20"/>
      <c r="M233" s="26"/>
      <c r="N233" s="20"/>
      <c r="O233" s="27"/>
      <c r="DI233" s="9"/>
      <c r="DJ233" s="9"/>
      <c r="DK233" s="9"/>
      <c r="DL233" s="9"/>
      <c r="DM233" s="9"/>
      <c r="DP233" s="2" t="s">
        <v>57</v>
      </c>
      <c r="DR233" s="9"/>
    </row>
    <row r="234" spans="1:123" customFormat="1" ht="15" x14ac:dyDescent="0.25">
      <c r="A234" s="28"/>
      <c r="B234" s="19"/>
      <c r="C234" s="17"/>
      <c r="D234" s="407" t="s">
        <v>58</v>
      </c>
      <c r="E234" s="407"/>
      <c r="F234" s="407"/>
      <c r="G234" s="29"/>
      <c r="H234" s="30"/>
      <c r="I234" s="30"/>
      <c r="J234" s="30"/>
      <c r="K234" s="46">
        <v>11263.73</v>
      </c>
      <c r="L234" s="30"/>
      <c r="M234" s="31">
        <v>208.14</v>
      </c>
      <c r="N234" s="30"/>
      <c r="O234" s="44">
        <v>3969.91</v>
      </c>
      <c r="DI234" s="9"/>
      <c r="DJ234" s="9"/>
      <c r="DK234" s="9"/>
      <c r="DL234" s="9"/>
      <c r="DM234" s="9"/>
      <c r="DQ234" s="2" t="s">
        <v>58</v>
      </c>
      <c r="DR234" s="9"/>
    </row>
    <row r="235" spans="1:123" customFormat="1" ht="15" x14ac:dyDescent="0.25">
      <c r="A235" s="24"/>
      <c r="B235" s="18"/>
      <c r="C235" s="17"/>
      <c r="D235" s="408" t="s">
        <v>59</v>
      </c>
      <c r="E235" s="408"/>
      <c r="F235" s="408"/>
      <c r="G235" s="19"/>
      <c r="H235" s="20"/>
      <c r="I235" s="20"/>
      <c r="J235" s="20"/>
      <c r="K235" s="26"/>
      <c r="L235" s="20"/>
      <c r="M235" s="21">
        <v>37.270000000000003</v>
      </c>
      <c r="N235" s="20"/>
      <c r="O235" s="42">
        <v>1843.01</v>
      </c>
      <c r="DI235" s="9"/>
      <c r="DJ235" s="9"/>
      <c r="DK235" s="9"/>
      <c r="DL235" s="9"/>
      <c r="DM235" s="9"/>
      <c r="DP235" s="2" t="s">
        <v>59</v>
      </c>
      <c r="DR235" s="9"/>
    </row>
    <row r="236" spans="1:123" customFormat="1" ht="15" x14ac:dyDescent="0.25">
      <c r="A236" s="24"/>
      <c r="B236" s="18"/>
      <c r="C236" s="17" t="s">
        <v>127</v>
      </c>
      <c r="D236" s="408" t="s">
        <v>128</v>
      </c>
      <c r="E236" s="408"/>
      <c r="F236" s="408"/>
      <c r="G236" s="19" t="s">
        <v>62</v>
      </c>
      <c r="H236" s="33">
        <v>109</v>
      </c>
      <c r="I236" s="20"/>
      <c r="J236" s="33">
        <v>109</v>
      </c>
      <c r="K236" s="26"/>
      <c r="L236" s="20"/>
      <c r="M236" s="21">
        <v>40.619999999999997</v>
      </c>
      <c r="N236" s="20"/>
      <c r="O236" s="42">
        <v>2008.88</v>
      </c>
      <c r="DI236" s="9"/>
      <c r="DJ236" s="9"/>
      <c r="DK236" s="9"/>
      <c r="DL236" s="9"/>
      <c r="DM236" s="9"/>
      <c r="DP236" s="2" t="s">
        <v>128</v>
      </c>
      <c r="DR236" s="9"/>
    </row>
    <row r="237" spans="1:123" customFormat="1" ht="33.75" x14ac:dyDescent="0.25">
      <c r="A237" s="24"/>
      <c r="B237" s="18"/>
      <c r="C237" s="17" t="s">
        <v>129</v>
      </c>
      <c r="D237" s="408" t="s">
        <v>130</v>
      </c>
      <c r="E237" s="408"/>
      <c r="F237" s="408"/>
      <c r="G237" s="19" t="s">
        <v>62</v>
      </c>
      <c r="H237" s="33">
        <v>65</v>
      </c>
      <c r="I237" s="22">
        <v>0.85</v>
      </c>
      <c r="J237" s="22">
        <v>55.25</v>
      </c>
      <c r="K237" s="26"/>
      <c r="L237" s="20"/>
      <c r="M237" s="21">
        <v>20.59</v>
      </c>
      <c r="N237" s="20"/>
      <c r="O237" s="42">
        <v>1018.26</v>
      </c>
      <c r="DI237" s="9"/>
      <c r="DJ237" s="9"/>
      <c r="DK237" s="9"/>
      <c r="DL237" s="9"/>
      <c r="DM237" s="9"/>
      <c r="DP237" s="2" t="s">
        <v>130</v>
      </c>
      <c r="DR237" s="9"/>
    </row>
    <row r="238" spans="1:123" customFormat="1" ht="15" x14ac:dyDescent="0.25">
      <c r="A238" s="15"/>
      <c r="B238" s="35"/>
      <c r="C238" s="36"/>
      <c r="D238" s="409" t="s">
        <v>65</v>
      </c>
      <c r="E238" s="409"/>
      <c r="F238" s="409"/>
      <c r="G238" s="11"/>
      <c r="H238" s="37"/>
      <c r="I238" s="37"/>
      <c r="J238" s="37"/>
      <c r="K238" s="38"/>
      <c r="L238" s="37"/>
      <c r="M238" s="39">
        <v>269.35000000000002</v>
      </c>
      <c r="N238" s="30"/>
      <c r="O238" s="40">
        <v>6997.05</v>
      </c>
      <c r="DI238" s="9"/>
      <c r="DJ238" s="9"/>
      <c r="DK238" s="9"/>
      <c r="DL238" s="9"/>
      <c r="DM238" s="9"/>
      <c r="DR238" s="9" t="s">
        <v>65</v>
      </c>
    </row>
    <row r="239" spans="1:123" customFormat="1" ht="23.25" x14ac:dyDescent="0.25">
      <c r="A239" s="10" t="s">
        <v>267</v>
      </c>
      <c r="B239" s="11" t="s">
        <v>267</v>
      </c>
      <c r="C239" s="12" t="s">
        <v>150</v>
      </c>
      <c r="D239" s="403" t="s">
        <v>151</v>
      </c>
      <c r="E239" s="403"/>
      <c r="F239" s="403"/>
      <c r="G239" s="11" t="s">
        <v>99</v>
      </c>
      <c r="H239" s="11">
        <v>0.5</v>
      </c>
      <c r="I239" s="11" t="s">
        <v>24</v>
      </c>
      <c r="J239" s="11" t="s">
        <v>268</v>
      </c>
      <c r="K239" s="13" t="s">
        <v>153</v>
      </c>
      <c r="L239" s="11" t="s">
        <v>102</v>
      </c>
      <c r="M239" s="13" t="s">
        <v>269</v>
      </c>
      <c r="N239" s="11" t="s">
        <v>104</v>
      </c>
      <c r="O239" s="14" t="s">
        <v>270</v>
      </c>
      <c r="DI239" s="9"/>
      <c r="DJ239" s="9"/>
      <c r="DK239" s="9" t="s">
        <v>151</v>
      </c>
      <c r="DL239" s="9" t="s">
        <v>5</v>
      </c>
      <c r="DM239" s="9" t="s">
        <v>5</v>
      </c>
      <c r="DR239" s="9"/>
    </row>
    <row r="240" spans="1:123" customFormat="1" ht="15" x14ac:dyDescent="0.25">
      <c r="A240" s="47"/>
      <c r="B240" s="35"/>
      <c r="C240" s="36"/>
      <c r="D240" s="408" t="s">
        <v>156</v>
      </c>
      <c r="E240" s="408"/>
      <c r="F240" s="408"/>
      <c r="G240" s="408"/>
      <c r="H240" s="408"/>
      <c r="I240" s="408"/>
      <c r="J240" s="408"/>
      <c r="K240" s="408"/>
      <c r="L240" s="408"/>
      <c r="M240" s="408"/>
      <c r="N240" s="408"/>
      <c r="O240" s="410"/>
      <c r="DI240" s="9"/>
      <c r="DJ240" s="9"/>
      <c r="DK240" s="9"/>
      <c r="DL240" s="9"/>
      <c r="DM240" s="9"/>
      <c r="DR240" s="9"/>
      <c r="DS240" s="2" t="s">
        <v>156</v>
      </c>
    </row>
    <row r="241" spans="1:126" customFormat="1" ht="15" x14ac:dyDescent="0.25">
      <c r="A241" s="15"/>
      <c r="B241" s="16"/>
      <c r="C241" s="17"/>
      <c r="D241" s="404" t="s">
        <v>107</v>
      </c>
      <c r="E241" s="404"/>
      <c r="F241" s="404"/>
      <c r="G241" s="404"/>
      <c r="H241" s="404"/>
      <c r="I241" s="404"/>
      <c r="J241" s="404"/>
      <c r="K241" s="404"/>
      <c r="L241" s="404"/>
      <c r="M241" s="404"/>
      <c r="N241" s="404"/>
      <c r="O241" s="405"/>
      <c r="DI241" s="9"/>
      <c r="DJ241" s="9"/>
      <c r="DK241" s="9"/>
      <c r="DL241" s="9"/>
      <c r="DM241" s="9"/>
      <c r="DN241" s="2" t="s">
        <v>107</v>
      </c>
      <c r="DR241" s="9"/>
    </row>
    <row r="242" spans="1:126" customFormat="1" ht="15" x14ac:dyDescent="0.25">
      <c r="A242" s="15"/>
      <c r="B242" s="35"/>
      <c r="C242" s="36"/>
      <c r="D242" s="409" t="s">
        <v>65</v>
      </c>
      <c r="E242" s="409"/>
      <c r="F242" s="409"/>
      <c r="G242" s="11"/>
      <c r="H242" s="37"/>
      <c r="I242" s="37"/>
      <c r="J242" s="37"/>
      <c r="K242" s="38"/>
      <c r="L242" s="37"/>
      <c r="M242" s="39">
        <v>242.37</v>
      </c>
      <c r="N242" s="30"/>
      <c r="O242" s="40">
        <v>2210.41</v>
      </c>
      <c r="DI242" s="9"/>
      <c r="DJ242" s="9"/>
      <c r="DK242" s="9"/>
      <c r="DL242" s="9"/>
      <c r="DM242" s="9"/>
      <c r="DR242" s="9" t="s">
        <v>65</v>
      </c>
    </row>
    <row r="243" spans="1:126" customFormat="1" ht="15" x14ac:dyDescent="0.25">
      <c r="A243" s="52"/>
      <c r="B243" s="4"/>
      <c r="C243" s="13"/>
      <c r="D243" s="409" t="s">
        <v>271</v>
      </c>
      <c r="E243" s="409"/>
      <c r="F243" s="409"/>
      <c r="G243" s="409"/>
      <c r="H243" s="409"/>
      <c r="I243" s="409"/>
      <c r="J243" s="409"/>
      <c r="K243" s="409"/>
      <c r="L243" s="409"/>
      <c r="M243" s="53">
        <v>14156.45</v>
      </c>
      <c r="N243" s="54"/>
      <c r="O243" s="55"/>
      <c r="DI243" s="9"/>
      <c r="DJ243" s="9"/>
      <c r="DK243" s="9"/>
      <c r="DL243" s="9"/>
      <c r="DM243" s="9"/>
      <c r="DR243" s="9"/>
      <c r="DT243" s="9" t="s">
        <v>271</v>
      </c>
    </row>
    <row r="244" spans="1:126" customFormat="1" ht="15" x14ac:dyDescent="0.25">
      <c r="A244" s="52"/>
      <c r="B244" s="4"/>
      <c r="C244" s="13"/>
      <c r="D244" s="409" t="s">
        <v>272</v>
      </c>
      <c r="E244" s="409"/>
      <c r="F244" s="409"/>
      <c r="G244" s="409"/>
      <c r="H244" s="409"/>
      <c r="I244" s="409"/>
      <c r="J244" s="409"/>
      <c r="K244" s="409"/>
      <c r="L244" s="409"/>
      <c r="M244" s="56"/>
      <c r="N244" s="54"/>
      <c r="O244" s="55"/>
      <c r="DU244" s="9" t="s">
        <v>272</v>
      </c>
    </row>
    <row r="245" spans="1:126" customFormat="1" ht="15" x14ac:dyDescent="0.25">
      <c r="A245" s="15"/>
      <c r="B245" s="3"/>
      <c r="C245" s="17"/>
      <c r="D245" s="408" t="s">
        <v>273</v>
      </c>
      <c r="E245" s="408"/>
      <c r="F245" s="408"/>
      <c r="G245" s="408"/>
      <c r="H245" s="408"/>
      <c r="I245" s="408"/>
      <c r="J245" s="408"/>
      <c r="K245" s="408"/>
      <c r="L245" s="408"/>
      <c r="M245" s="57">
        <v>13160.71</v>
      </c>
      <c r="N245" s="58"/>
      <c r="O245" s="59">
        <v>151845.51999999999</v>
      </c>
      <c r="DU245" s="9"/>
      <c r="DV245" s="2" t="s">
        <v>273</v>
      </c>
    </row>
    <row r="246" spans="1:126" customFormat="1" ht="15" x14ac:dyDescent="0.25">
      <c r="A246" s="15"/>
      <c r="B246" s="3"/>
      <c r="C246" s="17"/>
      <c r="D246" s="408" t="s">
        <v>274</v>
      </c>
      <c r="E246" s="408"/>
      <c r="F246" s="408"/>
      <c r="G246" s="408"/>
      <c r="H246" s="408"/>
      <c r="I246" s="408"/>
      <c r="J246" s="408"/>
      <c r="K246" s="408"/>
      <c r="L246" s="408"/>
      <c r="M246" s="60"/>
      <c r="N246" s="58"/>
      <c r="O246" s="61"/>
      <c r="DU246" s="9"/>
      <c r="DV246" s="2" t="s">
        <v>274</v>
      </c>
    </row>
    <row r="247" spans="1:126" customFormat="1" ht="15" x14ac:dyDescent="0.25">
      <c r="A247" s="15"/>
      <c r="B247" s="3"/>
      <c r="C247" s="17"/>
      <c r="D247" s="408" t="s">
        <v>275</v>
      </c>
      <c r="E247" s="408"/>
      <c r="F247" s="408"/>
      <c r="G247" s="408"/>
      <c r="H247" s="408"/>
      <c r="I247" s="408"/>
      <c r="J247" s="408"/>
      <c r="K247" s="408"/>
      <c r="L247" s="408"/>
      <c r="M247" s="62">
        <v>408.9</v>
      </c>
      <c r="N247" s="58"/>
      <c r="O247" s="59">
        <v>20220.12</v>
      </c>
      <c r="DU247" s="9"/>
      <c r="DV247" s="2" t="s">
        <v>275</v>
      </c>
    </row>
    <row r="248" spans="1:126" customFormat="1" ht="15" x14ac:dyDescent="0.25">
      <c r="A248" s="15"/>
      <c r="B248" s="3"/>
      <c r="C248" s="17"/>
      <c r="D248" s="408" t="s">
        <v>276</v>
      </c>
      <c r="E248" s="408"/>
      <c r="F248" s="408"/>
      <c r="G248" s="408"/>
      <c r="H248" s="408"/>
      <c r="I248" s="408"/>
      <c r="J248" s="408"/>
      <c r="K248" s="408"/>
      <c r="L248" s="408"/>
      <c r="M248" s="57">
        <v>2645.29</v>
      </c>
      <c r="N248" s="58"/>
      <c r="O248" s="59">
        <v>38436.07</v>
      </c>
      <c r="DU248" s="9"/>
      <c r="DV248" s="2" t="s">
        <v>276</v>
      </c>
    </row>
    <row r="249" spans="1:126" customFormat="1" ht="15" x14ac:dyDescent="0.25">
      <c r="A249" s="15"/>
      <c r="B249" s="3"/>
      <c r="C249" s="17"/>
      <c r="D249" s="408" t="s">
        <v>277</v>
      </c>
      <c r="E249" s="408"/>
      <c r="F249" s="408"/>
      <c r="G249" s="408"/>
      <c r="H249" s="408"/>
      <c r="I249" s="408"/>
      <c r="J249" s="408"/>
      <c r="K249" s="408"/>
      <c r="L249" s="408"/>
      <c r="M249" s="62">
        <v>255.29</v>
      </c>
      <c r="N249" s="58"/>
      <c r="O249" s="59">
        <v>12624.09</v>
      </c>
      <c r="DU249" s="9"/>
      <c r="DV249" s="2" t="s">
        <v>277</v>
      </c>
    </row>
    <row r="250" spans="1:126" customFormat="1" ht="15" x14ac:dyDescent="0.25">
      <c r="A250" s="15"/>
      <c r="B250" s="3"/>
      <c r="C250" s="17"/>
      <c r="D250" s="408" t="s">
        <v>278</v>
      </c>
      <c r="E250" s="408"/>
      <c r="F250" s="408"/>
      <c r="G250" s="408"/>
      <c r="H250" s="408"/>
      <c r="I250" s="408"/>
      <c r="J250" s="408"/>
      <c r="K250" s="408"/>
      <c r="L250" s="408"/>
      <c r="M250" s="57">
        <v>9942.08</v>
      </c>
      <c r="N250" s="58"/>
      <c r="O250" s="59">
        <v>90671.75</v>
      </c>
      <c r="DU250" s="9"/>
      <c r="DV250" s="2" t="s">
        <v>278</v>
      </c>
    </row>
    <row r="251" spans="1:126" customFormat="1" ht="15" x14ac:dyDescent="0.25">
      <c r="A251" s="15"/>
      <c r="B251" s="3"/>
      <c r="C251" s="17"/>
      <c r="D251" s="408" t="s">
        <v>279</v>
      </c>
      <c r="E251" s="408"/>
      <c r="F251" s="408"/>
      <c r="G251" s="408"/>
      <c r="H251" s="408"/>
      <c r="I251" s="408"/>
      <c r="J251" s="408"/>
      <c r="K251" s="408"/>
      <c r="L251" s="408"/>
      <c r="M251" s="62">
        <v>164.44</v>
      </c>
      <c r="N251" s="58"/>
      <c r="O251" s="59">
        <v>2517.58</v>
      </c>
      <c r="DU251" s="9"/>
      <c r="DV251" s="2" t="s">
        <v>279</v>
      </c>
    </row>
    <row r="252" spans="1:126" customFormat="1" ht="15" x14ac:dyDescent="0.25">
      <c r="A252" s="15"/>
      <c r="B252" s="3"/>
      <c r="C252" s="17"/>
      <c r="D252" s="408" t="s">
        <v>280</v>
      </c>
      <c r="E252" s="408"/>
      <c r="F252" s="408"/>
      <c r="G252" s="408"/>
      <c r="H252" s="408"/>
      <c r="I252" s="408"/>
      <c r="J252" s="408"/>
      <c r="K252" s="408"/>
      <c r="L252" s="408"/>
      <c r="M252" s="57">
        <v>14156.45</v>
      </c>
      <c r="N252" s="58"/>
      <c r="O252" s="59">
        <v>201084.05</v>
      </c>
      <c r="DU252" s="9"/>
      <c r="DV252" s="2" t="s">
        <v>280</v>
      </c>
    </row>
    <row r="253" spans="1:126" customFormat="1" ht="15" x14ac:dyDescent="0.25">
      <c r="A253" s="15"/>
      <c r="B253" s="3"/>
      <c r="C253" s="17"/>
      <c r="D253" s="408" t="s">
        <v>281</v>
      </c>
      <c r="E253" s="408"/>
      <c r="F253" s="408"/>
      <c r="G253" s="408"/>
      <c r="H253" s="408"/>
      <c r="I253" s="408"/>
      <c r="J253" s="408"/>
      <c r="K253" s="408"/>
      <c r="L253" s="408"/>
      <c r="M253" s="57">
        <v>13992.01</v>
      </c>
      <c r="N253" s="58"/>
      <c r="O253" s="59">
        <v>198566.47</v>
      </c>
      <c r="DU253" s="9"/>
      <c r="DV253" s="2" t="s">
        <v>281</v>
      </c>
    </row>
    <row r="254" spans="1:126" customFormat="1" ht="15" x14ac:dyDescent="0.25">
      <c r="A254" s="15"/>
      <c r="B254" s="3"/>
      <c r="C254" s="17"/>
      <c r="D254" s="408" t="s">
        <v>282</v>
      </c>
      <c r="E254" s="408"/>
      <c r="F254" s="408"/>
      <c r="G254" s="408"/>
      <c r="H254" s="408"/>
      <c r="I254" s="408"/>
      <c r="J254" s="408"/>
      <c r="K254" s="408"/>
      <c r="L254" s="408"/>
      <c r="M254" s="60"/>
      <c r="N254" s="58"/>
      <c r="O254" s="61"/>
      <c r="DU254" s="9"/>
      <c r="DV254" s="2" t="s">
        <v>282</v>
      </c>
    </row>
    <row r="255" spans="1:126" customFormat="1" ht="15" x14ac:dyDescent="0.25">
      <c r="A255" s="15"/>
      <c r="B255" s="3"/>
      <c r="C255" s="17"/>
      <c r="D255" s="408" t="s">
        <v>283</v>
      </c>
      <c r="E255" s="408"/>
      <c r="F255" s="408"/>
      <c r="G255" s="408"/>
      <c r="H255" s="408"/>
      <c r="I255" s="408"/>
      <c r="J255" s="408"/>
      <c r="K255" s="408"/>
      <c r="L255" s="408"/>
      <c r="M255" s="62">
        <v>408.9</v>
      </c>
      <c r="N255" s="58"/>
      <c r="O255" s="59">
        <v>20220.12</v>
      </c>
      <c r="DU255" s="9"/>
      <c r="DV255" s="2" t="s">
        <v>283</v>
      </c>
    </row>
    <row r="256" spans="1:126" customFormat="1" ht="15" x14ac:dyDescent="0.25">
      <c r="A256" s="15"/>
      <c r="B256" s="3"/>
      <c r="C256" s="17"/>
      <c r="D256" s="408" t="s">
        <v>284</v>
      </c>
      <c r="E256" s="408"/>
      <c r="F256" s="408"/>
      <c r="G256" s="408"/>
      <c r="H256" s="408"/>
      <c r="I256" s="408"/>
      <c r="J256" s="408"/>
      <c r="K256" s="408"/>
      <c r="L256" s="408"/>
      <c r="M256" s="57">
        <v>2645.29</v>
      </c>
      <c r="N256" s="58"/>
      <c r="O256" s="59">
        <v>38436.07</v>
      </c>
      <c r="DU256" s="9"/>
      <c r="DV256" s="2" t="s">
        <v>284</v>
      </c>
    </row>
    <row r="257" spans="1:128" customFormat="1" ht="15" x14ac:dyDescent="0.25">
      <c r="A257" s="15"/>
      <c r="B257" s="3"/>
      <c r="C257" s="17"/>
      <c r="D257" s="408" t="s">
        <v>285</v>
      </c>
      <c r="E257" s="408"/>
      <c r="F257" s="408"/>
      <c r="G257" s="408"/>
      <c r="H257" s="408"/>
      <c r="I257" s="408"/>
      <c r="J257" s="408"/>
      <c r="K257" s="408"/>
      <c r="L257" s="408"/>
      <c r="M257" s="62">
        <v>255.29</v>
      </c>
      <c r="N257" s="58"/>
      <c r="O257" s="59">
        <v>12624.09</v>
      </c>
      <c r="DU257" s="9"/>
      <c r="DV257" s="2" t="s">
        <v>285</v>
      </c>
    </row>
    <row r="258" spans="1:128" customFormat="1" ht="15" x14ac:dyDescent="0.25">
      <c r="A258" s="15"/>
      <c r="B258" s="3"/>
      <c r="C258" s="17"/>
      <c r="D258" s="408" t="s">
        <v>286</v>
      </c>
      <c r="E258" s="408"/>
      <c r="F258" s="408"/>
      <c r="G258" s="408"/>
      <c r="H258" s="408"/>
      <c r="I258" s="408"/>
      <c r="J258" s="408"/>
      <c r="K258" s="408"/>
      <c r="L258" s="408"/>
      <c r="M258" s="57">
        <v>9942.08</v>
      </c>
      <c r="N258" s="58"/>
      <c r="O258" s="59">
        <v>90671.75</v>
      </c>
      <c r="DU258" s="9"/>
      <c r="DV258" s="2" t="s">
        <v>286</v>
      </c>
    </row>
    <row r="259" spans="1:128" customFormat="1" ht="15" x14ac:dyDescent="0.25">
      <c r="A259" s="15"/>
      <c r="B259" s="3"/>
      <c r="C259" s="17"/>
      <c r="D259" s="408" t="s">
        <v>287</v>
      </c>
      <c r="E259" s="408"/>
      <c r="F259" s="408"/>
      <c r="G259" s="408"/>
      <c r="H259" s="408"/>
      <c r="I259" s="408"/>
      <c r="J259" s="408"/>
      <c r="K259" s="408"/>
      <c r="L259" s="408"/>
      <c r="M259" s="62">
        <v>669.72</v>
      </c>
      <c r="N259" s="58"/>
      <c r="O259" s="59">
        <v>33116.99</v>
      </c>
      <c r="DU259" s="9"/>
      <c r="DV259" s="2" t="s">
        <v>287</v>
      </c>
    </row>
    <row r="260" spans="1:128" customFormat="1" ht="15" x14ac:dyDescent="0.25">
      <c r="A260" s="15"/>
      <c r="B260" s="3"/>
      <c r="C260" s="17"/>
      <c r="D260" s="408" t="s">
        <v>288</v>
      </c>
      <c r="E260" s="408"/>
      <c r="F260" s="408"/>
      <c r="G260" s="408"/>
      <c r="H260" s="408"/>
      <c r="I260" s="408"/>
      <c r="J260" s="408"/>
      <c r="K260" s="408"/>
      <c r="L260" s="408"/>
      <c r="M260" s="62">
        <v>326.02</v>
      </c>
      <c r="N260" s="58"/>
      <c r="O260" s="59">
        <v>16121.54</v>
      </c>
      <c r="DU260" s="9"/>
      <c r="DV260" s="2" t="s">
        <v>288</v>
      </c>
    </row>
    <row r="261" spans="1:128" customFormat="1" ht="15" x14ac:dyDescent="0.25">
      <c r="A261" s="15"/>
      <c r="B261" s="3"/>
      <c r="C261" s="17"/>
      <c r="D261" s="408" t="s">
        <v>289</v>
      </c>
      <c r="E261" s="408"/>
      <c r="F261" s="408"/>
      <c r="G261" s="408"/>
      <c r="H261" s="408"/>
      <c r="I261" s="408"/>
      <c r="J261" s="408"/>
      <c r="K261" s="408"/>
      <c r="L261" s="408"/>
      <c r="M261" s="62">
        <v>164.44</v>
      </c>
      <c r="N261" s="58"/>
      <c r="O261" s="59">
        <v>2517.58</v>
      </c>
      <c r="DU261" s="9"/>
      <c r="DV261" s="2" t="s">
        <v>289</v>
      </c>
    </row>
    <row r="262" spans="1:128" customFormat="1" ht="15" x14ac:dyDescent="0.25">
      <c r="A262" s="15"/>
      <c r="B262" s="3"/>
      <c r="C262" s="17"/>
      <c r="D262" s="408" t="s">
        <v>290</v>
      </c>
      <c r="E262" s="408"/>
      <c r="F262" s="408"/>
      <c r="G262" s="408"/>
      <c r="H262" s="408"/>
      <c r="I262" s="408"/>
      <c r="J262" s="408"/>
      <c r="K262" s="408"/>
      <c r="L262" s="408"/>
      <c r="M262" s="62">
        <v>664.19</v>
      </c>
      <c r="N262" s="58"/>
      <c r="O262" s="59">
        <v>32844.21</v>
      </c>
      <c r="DU262" s="9"/>
      <c r="DV262" s="2" t="s">
        <v>290</v>
      </c>
    </row>
    <row r="263" spans="1:128" customFormat="1" ht="15" x14ac:dyDescent="0.25">
      <c r="A263" s="15"/>
      <c r="B263" s="3"/>
      <c r="C263" s="17"/>
      <c r="D263" s="408" t="s">
        <v>291</v>
      </c>
      <c r="E263" s="408"/>
      <c r="F263" s="408"/>
      <c r="G263" s="408"/>
      <c r="H263" s="408"/>
      <c r="I263" s="408"/>
      <c r="J263" s="408"/>
      <c r="K263" s="408"/>
      <c r="L263" s="408"/>
      <c r="M263" s="62">
        <v>669.72</v>
      </c>
      <c r="N263" s="58"/>
      <c r="O263" s="59">
        <v>33116.99</v>
      </c>
      <c r="DU263" s="9"/>
      <c r="DV263" s="2" t="s">
        <v>291</v>
      </c>
    </row>
    <row r="264" spans="1:128" customFormat="1" ht="15" x14ac:dyDescent="0.25">
      <c r="A264" s="15"/>
      <c r="B264" s="3"/>
      <c r="C264" s="17"/>
      <c r="D264" s="408" t="s">
        <v>292</v>
      </c>
      <c r="E264" s="408"/>
      <c r="F264" s="408"/>
      <c r="G264" s="408"/>
      <c r="H264" s="408"/>
      <c r="I264" s="408"/>
      <c r="J264" s="408"/>
      <c r="K264" s="408"/>
      <c r="L264" s="408"/>
      <c r="M264" s="62">
        <v>326.02</v>
      </c>
      <c r="N264" s="58"/>
      <c r="O264" s="59">
        <v>16121.54</v>
      </c>
      <c r="DU264" s="9"/>
      <c r="DV264" s="2" t="s">
        <v>292</v>
      </c>
    </row>
    <row r="265" spans="1:128" customFormat="1" ht="15" x14ac:dyDescent="0.25">
      <c r="A265" s="15"/>
      <c r="B265" s="3"/>
      <c r="C265" s="63"/>
      <c r="D265" s="398" t="s">
        <v>293</v>
      </c>
      <c r="E265" s="398"/>
      <c r="F265" s="398"/>
      <c r="G265" s="398"/>
      <c r="H265" s="398"/>
      <c r="I265" s="398"/>
      <c r="J265" s="398"/>
      <c r="K265" s="398"/>
      <c r="L265" s="398"/>
      <c r="M265" s="64">
        <f>M252</f>
        <v>14156.45</v>
      </c>
      <c r="N265" s="65"/>
      <c r="O265" s="66">
        <f>O252</f>
        <v>201084.05</v>
      </c>
      <c r="DU265" s="9"/>
      <c r="DX265" s="9" t="s">
        <v>293</v>
      </c>
    </row>
    <row r="266" spans="1:128" s="264" customFormat="1" ht="15" x14ac:dyDescent="0.25">
      <c r="A266" s="327"/>
      <c r="B266" s="263"/>
      <c r="C266" s="328"/>
      <c r="D266" s="414" t="s">
        <v>483</v>
      </c>
      <c r="E266" s="414"/>
      <c r="F266" s="414"/>
      <c r="G266" s="414"/>
      <c r="H266" s="414"/>
      <c r="I266" s="414"/>
      <c r="J266" s="414"/>
      <c r="K266" s="414"/>
      <c r="L266" s="414"/>
      <c r="M266" s="329">
        <f>M265*P266</f>
        <v>11749.853499999999</v>
      </c>
      <c r="N266" s="330"/>
      <c r="O266" s="331">
        <f>ROUND(O265*P266,2)</f>
        <v>166899.76</v>
      </c>
      <c r="P266" s="264">
        <v>0.83</v>
      </c>
      <c r="AS266" s="332"/>
      <c r="AU266" s="332" t="s">
        <v>484</v>
      </c>
    </row>
    <row r="267" spans="1:128" s="264" customFormat="1" ht="15" x14ac:dyDescent="0.25">
      <c r="A267" s="333"/>
      <c r="B267" s="334"/>
      <c r="C267" s="335"/>
      <c r="D267" s="415" t="s">
        <v>293</v>
      </c>
      <c r="E267" s="415"/>
      <c r="F267" s="415"/>
      <c r="G267" s="415"/>
      <c r="H267" s="415"/>
      <c r="I267" s="415"/>
      <c r="J267" s="415"/>
      <c r="K267" s="415"/>
      <c r="L267" s="415"/>
      <c r="M267" s="336">
        <f>M266</f>
        <v>11749.853499999999</v>
      </c>
      <c r="N267" s="337"/>
      <c r="O267" s="338">
        <f>O266</f>
        <v>166899.76</v>
      </c>
      <c r="AS267" s="332"/>
      <c r="AU267" s="332"/>
      <c r="AV267" s="332" t="s">
        <v>293</v>
      </c>
    </row>
    <row r="268" spans="1:128" customFormat="1" ht="29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28" s="279" customFormat="1" ht="15" x14ac:dyDescent="0.25">
      <c r="A269" s="264"/>
      <c r="B269" s="278" t="s">
        <v>294</v>
      </c>
      <c r="C269" s="412" t="s">
        <v>481</v>
      </c>
      <c r="D269" s="412"/>
      <c r="E269" s="412"/>
      <c r="F269" s="412"/>
      <c r="G269" s="412"/>
      <c r="H269" s="412"/>
      <c r="I269" s="413" t="s">
        <v>482</v>
      </c>
      <c r="J269" s="413"/>
      <c r="K269" s="413"/>
      <c r="L269" s="413"/>
      <c r="M269" s="413"/>
      <c r="N269" s="413"/>
      <c r="O269" s="264"/>
      <c r="P269" s="264"/>
      <c r="Q269" s="264"/>
      <c r="R269" s="264"/>
      <c r="S269" s="264"/>
      <c r="T269" s="273"/>
      <c r="U269" s="273"/>
      <c r="V269" s="273"/>
      <c r="W269" s="273"/>
      <c r="X269" s="273"/>
      <c r="Y269" s="273"/>
      <c r="Z269" s="273"/>
      <c r="AA269" s="273"/>
      <c r="AB269" s="273"/>
      <c r="AC269" s="273"/>
      <c r="AD269" s="273"/>
      <c r="AE269" s="273"/>
      <c r="AF269" s="273"/>
      <c r="AG269" s="273"/>
      <c r="AH269" s="273"/>
      <c r="AI269" s="273"/>
      <c r="AJ269" s="273"/>
      <c r="AK269" s="273"/>
      <c r="AL269" s="273"/>
      <c r="AM269" s="273"/>
      <c r="AN269" s="273"/>
      <c r="AO269" s="273"/>
      <c r="AP269" s="273"/>
      <c r="AQ269" s="273"/>
      <c r="AR269" s="273"/>
      <c r="AS269" s="273"/>
      <c r="AT269" s="273"/>
      <c r="AU269" s="273"/>
      <c r="AV269" s="273"/>
      <c r="AW269" s="273" t="s">
        <v>5</v>
      </c>
      <c r="AX269" s="273" t="s">
        <v>295</v>
      </c>
      <c r="AY269" s="273"/>
      <c r="AZ269" s="273"/>
    </row>
    <row r="270" spans="1:128" s="280" customFormat="1" ht="41.25" customHeight="1" x14ac:dyDescent="0.25">
      <c r="B270" s="278"/>
      <c r="C270" s="411" t="s">
        <v>296</v>
      </c>
      <c r="D270" s="411"/>
      <c r="E270" s="411"/>
      <c r="F270" s="411"/>
      <c r="G270" s="411"/>
      <c r="H270" s="411"/>
      <c r="I270" s="411"/>
      <c r="J270" s="411"/>
      <c r="K270" s="411"/>
      <c r="L270" s="411"/>
      <c r="M270" s="411"/>
      <c r="N270" s="411"/>
      <c r="T270" s="281"/>
      <c r="U270" s="281"/>
      <c r="V270" s="281"/>
      <c r="W270" s="281"/>
      <c r="X270" s="281"/>
      <c r="Y270" s="281"/>
      <c r="Z270" s="281"/>
      <c r="AA270" s="281"/>
      <c r="AB270" s="281"/>
      <c r="AC270" s="281"/>
      <c r="AD270" s="281"/>
      <c r="AE270" s="281"/>
      <c r="AF270" s="281"/>
      <c r="AG270" s="281"/>
      <c r="AH270" s="281"/>
      <c r="AI270" s="281"/>
      <c r="AJ270" s="281"/>
      <c r="AK270" s="281"/>
      <c r="AL270" s="281"/>
      <c r="AM270" s="281"/>
      <c r="AN270" s="281"/>
      <c r="AO270" s="281"/>
      <c r="AP270" s="281"/>
      <c r="AQ270" s="281"/>
      <c r="AR270" s="281"/>
      <c r="AS270" s="281"/>
      <c r="AT270" s="281"/>
      <c r="AU270" s="281"/>
      <c r="AV270" s="281"/>
      <c r="AW270" s="281"/>
      <c r="AX270" s="281"/>
      <c r="AY270" s="281"/>
      <c r="AZ270" s="281"/>
    </row>
    <row r="271" spans="1:128" s="279" customFormat="1" ht="15" x14ac:dyDescent="0.25">
      <c r="A271" s="264"/>
      <c r="B271" s="278" t="s">
        <v>297</v>
      </c>
      <c r="C271" s="412" t="s">
        <v>440</v>
      </c>
      <c r="D271" s="412"/>
      <c r="E271" s="412"/>
      <c r="F271" s="412"/>
      <c r="G271" s="412"/>
      <c r="H271" s="412"/>
      <c r="I271" s="413" t="s">
        <v>441</v>
      </c>
      <c r="J271" s="413"/>
      <c r="K271" s="413"/>
      <c r="L271" s="413"/>
      <c r="M271" s="413"/>
      <c r="N271" s="413"/>
      <c r="O271" s="264"/>
      <c r="P271" s="264"/>
      <c r="Q271" s="264"/>
      <c r="R271" s="264"/>
      <c r="S271" s="264"/>
      <c r="T271" s="273"/>
      <c r="U271" s="273"/>
      <c r="V271" s="273"/>
      <c r="W271" s="273"/>
      <c r="X271" s="273"/>
      <c r="Y271" s="273"/>
      <c r="Z271" s="273"/>
      <c r="AA271" s="273"/>
      <c r="AB271" s="273"/>
      <c r="AC271" s="273"/>
      <c r="AD271" s="273"/>
      <c r="AE271" s="273"/>
      <c r="AF271" s="273"/>
      <c r="AG271" s="273"/>
      <c r="AH271" s="273"/>
      <c r="AI271" s="273"/>
      <c r="AJ271" s="273"/>
      <c r="AK271" s="273"/>
      <c r="AL271" s="273"/>
      <c r="AM271" s="273"/>
      <c r="AN271" s="273"/>
      <c r="AO271" s="273"/>
      <c r="AP271" s="273"/>
      <c r="AQ271" s="273"/>
      <c r="AR271" s="273"/>
      <c r="AS271" s="273"/>
      <c r="AT271" s="273"/>
      <c r="AU271" s="273"/>
      <c r="AV271" s="273"/>
      <c r="AW271" s="273"/>
      <c r="AX271" s="273"/>
      <c r="AY271" s="273" t="s">
        <v>5</v>
      </c>
      <c r="AZ271" s="273" t="s">
        <v>295</v>
      </c>
    </row>
    <row r="272" spans="1:128" s="280" customFormat="1" ht="18.75" customHeight="1" x14ac:dyDescent="0.25">
      <c r="B272" s="282"/>
      <c r="C272" s="411" t="s">
        <v>296</v>
      </c>
      <c r="D272" s="411"/>
      <c r="E272" s="411"/>
      <c r="F272" s="411"/>
      <c r="G272" s="411"/>
      <c r="H272" s="411"/>
      <c r="I272" s="411"/>
      <c r="J272" s="411"/>
      <c r="K272" s="411"/>
      <c r="L272" s="411"/>
      <c r="M272" s="411"/>
      <c r="N272" s="411"/>
      <c r="O272" s="282"/>
      <c r="T272" s="281"/>
      <c r="U272" s="281"/>
      <c r="V272" s="281"/>
      <c r="W272" s="281"/>
      <c r="X272" s="281"/>
      <c r="Y272" s="281"/>
      <c r="Z272" s="281"/>
      <c r="AA272" s="281"/>
      <c r="AB272" s="281"/>
      <c r="AC272" s="281"/>
      <c r="AD272" s="281"/>
      <c r="AE272" s="281"/>
      <c r="AF272" s="281"/>
      <c r="AG272" s="281"/>
      <c r="AH272" s="281"/>
      <c r="AI272" s="281"/>
      <c r="AJ272" s="281"/>
      <c r="AK272" s="281"/>
      <c r="AL272" s="281"/>
      <c r="AM272" s="281"/>
      <c r="AN272" s="281"/>
      <c r="AO272" s="281"/>
      <c r="AP272" s="281"/>
      <c r="AQ272" s="281"/>
      <c r="AR272" s="281"/>
      <c r="AS272" s="281"/>
      <c r="AT272" s="281"/>
      <c r="AU272" s="281"/>
      <c r="AV272" s="281"/>
      <c r="AW272" s="281"/>
      <c r="AX272" s="281"/>
      <c r="AY272" s="281"/>
      <c r="AZ272" s="281"/>
    </row>
    <row r="273" spans="1:15" customFormat="1" ht="15" x14ac:dyDescent="0.25">
      <c r="A273" s="263"/>
      <c r="B273" s="263"/>
      <c r="C273" s="263"/>
      <c r="D273" s="263"/>
      <c r="E273" s="263"/>
      <c r="F273" s="263"/>
      <c r="G273" s="263"/>
      <c r="H273" s="263"/>
      <c r="I273" s="263"/>
      <c r="J273" s="263"/>
      <c r="K273" s="263"/>
      <c r="L273" s="263"/>
      <c r="M273" s="263"/>
      <c r="N273" s="263"/>
      <c r="O273" s="263"/>
    </row>
    <row r="274" spans="1:15" customFormat="1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customFormat="1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customFormat="1" ht="15" x14ac:dyDescent="0.25">
      <c r="A276" s="3"/>
      <c r="B276" s="3"/>
    </row>
  </sheetData>
  <mergeCells count="278">
    <mergeCell ref="C270:N270"/>
    <mergeCell ref="C271:H271"/>
    <mergeCell ref="I271:N271"/>
    <mergeCell ref="C272:N272"/>
    <mergeCell ref="D263:L263"/>
    <mergeCell ref="D264:L264"/>
    <mergeCell ref="D266:L266"/>
    <mergeCell ref="D267:L267"/>
    <mergeCell ref="C269:H269"/>
    <mergeCell ref="I269:N269"/>
    <mergeCell ref="D258:L258"/>
    <mergeCell ref="D259:L259"/>
    <mergeCell ref="D260:L260"/>
    <mergeCell ref="D261:L261"/>
    <mergeCell ref="D262:L262"/>
    <mergeCell ref="D253:L253"/>
    <mergeCell ref="D254:L254"/>
    <mergeCell ref="D255:L255"/>
    <mergeCell ref="D256:L256"/>
    <mergeCell ref="D257:L257"/>
    <mergeCell ref="D248:L248"/>
    <mergeCell ref="D249:L249"/>
    <mergeCell ref="D250:L250"/>
    <mergeCell ref="D251:L251"/>
    <mergeCell ref="D252:L252"/>
    <mergeCell ref="D243:L243"/>
    <mergeCell ref="D244:L244"/>
    <mergeCell ref="D245:L245"/>
    <mergeCell ref="D246:L246"/>
    <mergeCell ref="D247:L247"/>
    <mergeCell ref="D238:F238"/>
    <mergeCell ref="D239:F239"/>
    <mergeCell ref="D240:O240"/>
    <mergeCell ref="D241:O241"/>
    <mergeCell ref="D242:F242"/>
    <mergeCell ref="D233:F233"/>
    <mergeCell ref="D234:F234"/>
    <mergeCell ref="D235:F235"/>
    <mergeCell ref="D236:F236"/>
    <mergeCell ref="D237:F237"/>
    <mergeCell ref="D228:O228"/>
    <mergeCell ref="D229:F229"/>
    <mergeCell ref="D230:F230"/>
    <mergeCell ref="D231:F231"/>
    <mergeCell ref="D232:F232"/>
    <mergeCell ref="D223:O223"/>
    <mergeCell ref="D224:O224"/>
    <mergeCell ref="D225:F225"/>
    <mergeCell ref="D226:F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O208"/>
    <mergeCell ref="D209:F209"/>
    <mergeCell ref="D210:F210"/>
    <mergeCell ref="D211:F211"/>
    <mergeCell ref="D212:F212"/>
    <mergeCell ref="D203:F203"/>
    <mergeCell ref="D204:F204"/>
    <mergeCell ref="A205:O205"/>
    <mergeCell ref="D206:F206"/>
    <mergeCell ref="D207:O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63:O163"/>
    <mergeCell ref="D164:O164"/>
    <mergeCell ref="D165:F165"/>
    <mergeCell ref="A166:O166"/>
    <mergeCell ref="D167:F167"/>
    <mergeCell ref="D158:F158"/>
    <mergeCell ref="D159:F159"/>
    <mergeCell ref="D160:F160"/>
    <mergeCell ref="D161:F161"/>
    <mergeCell ref="D162:F162"/>
    <mergeCell ref="D153:F153"/>
    <mergeCell ref="D154:F154"/>
    <mergeCell ref="D155:F155"/>
    <mergeCell ref="D156:F156"/>
    <mergeCell ref="D157:F157"/>
    <mergeCell ref="D148:F148"/>
    <mergeCell ref="D149:O149"/>
    <mergeCell ref="D150:O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O133"/>
    <mergeCell ref="D134:O134"/>
    <mergeCell ref="D135:F135"/>
    <mergeCell ref="D136:F136"/>
    <mergeCell ref="D137:F137"/>
    <mergeCell ref="D128:F128"/>
    <mergeCell ref="D129:F129"/>
    <mergeCell ref="D130:F130"/>
    <mergeCell ref="A131:O131"/>
    <mergeCell ref="D132:F132"/>
    <mergeCell ref="D123:F123"/>
    <mergeCell ref="D124:F124"/>
    <mergeCell ref="D125:F125"/>
    <mergeCell ref="D126:F126"/>
    <mergeCell ref="D127:F127"/>
    <mergeCell ref="A118:O118"/>
    <mergeCell ref="D119:F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O105"/>
    <mergeCell ref="D106:F106"/>
    <mergeCell ref="D107:F107"/>
    <mergeCell ref="D98:F98"/>
    <mergeCell ref="D99:F99"/>
    <mergeCell ref="D100:F100"/>
    <mergeCell ref="D101:O101"/>
    <mergeCell ref="D102:O102"/>
    <mergeCell ref="D93:F93"/>
    <mergeCell ref="D94:F94"/>
    <mergeCell ref="D95:F95"/>
    <mergeCell ref="D96:F96"/>
    <mergeCell ref="D97:F97"/>
    <mergeCell ref="D88:F88"/>
    <mergeCell ref="D89:F89"/>
    <mergeCell ref="D90:O90"/>
    <mergeCell ref="D91:O91"/>
    <mergeCell ref="D92:F92"/>
    <mergeCell ref="D83:F83"/>
    <mergeCell ref="D84:F84"/>
    <mergeCell ref="D85:F85"/>
    <mergeCell ref="D86:F86"/>
    <mergeCell ref="D87:F87"/>
    <mergeCell ref="D78:F78"/>
    <mergeCell ref="D79:O79"/>
    <mergeCell ref="D80:O80"/>
    <mergeCell ref="D81:F81"/>
    <mergeCell ref="D82:F82"/>
    <mergeCell ref="D73:F73"/>
    <mergeCell ref="D74:F74"/>
    <mergeCell ref="D75:F75"/>
    <mergeCell ref="D76:F76"/>
    <mergeCell ref="D77:F77"/>
    <mergeCell ref="D68:O68"/>
    <mergeCell ref="D69:O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O54"/>
    <mergeCell ref="D55:O55"/>
    <mergeCell ref="D56:F56"/>
    <mergeCell ref="D57:F57"/>
    <mergeCell ref="D35:F35"/>
    <mergeCell ref="D36:F36"/>
    <mergeCell ref="D37:F37"/>
    <mergeCell ref="D48:F48"/>
    <mergeCell ref="D49:F49"/>
    <mergeCell ref="D50:F50"/>
    <mergeCell ref="D51:F51"/>
    <mergeCell ref="D52:F52"/>
    <mergeCell ref="D43:F43"/>
    <mergeCell ref="D44:O44"/>
    <mergeCell ref="D45:O45"/>
    <mergeCell ref="D46:F46"/>
    <mergeCell ref="D47:F47"/>
    <mergeCell ref="L19:L20"/>
    <mergeCell ref="M19:M20"/>
    <mergeCell ref="N19:O19"/>
    <mergeCell ref="D265:L265"/>
    <mergeCell ref="D28:F28"/>
    <mergeCell ref="A29:O29"/>
    <mergeCell ref="A30:O30"/>
    <mergeCell ref="D31:F31"/>
    <mergeCell ref="D32:O32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F33"/>
    <mergeCell ref="D34:F34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28C6-9414-4FAF-8F21-80DD2EC31ACF}">
  <sheetPr>
    <pageSetUpPr fitToPage="1"/>
  </sheetPr>
  <dimension ref="A1:EV161"/>
  <sheetViews>
    <sheetView topLeftCell="A134" workbookViewId="0">
      <selection activeCell="O152" sqref="O152"/>
    </sheetView>
  </sheetViews>
  <sheetFormatPr defaultColWidth="9.140625" defaultRowHeight="11.25" customHeight="1" x14ac:dyDescent="0.2"/>
  <cols>
    <col min="1" max="2" width="6.710937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28515625" style="126" customWidth="1"/>
    <col min="8" max="8" width="12.7109375" style="126" customWidth="1"/>
    <col min="9" max="10" width="12.85546875" style="126" customWidth="1"/>
    <col min="11" max="11" width="11" style="126" customWidth="1"/>
    <col min="12" max="13" width="12.85546875" style="126" customWidth="1"/>
    <col min="14" max="14" width="11" style="126" customWidth="1"/>
    <col min="15" max="15" width="16.7109375" style="126" customWidth="1"/>
    <col min="16" max="18" width="9.140625" style="126"/>
    <col min="19" max="27" width="102.5703125" style="68" hidden="1" customWidth="1"/>
    <col min="28" max="30" width="40.5703125" style="68" hidden="1" customWidth="1"/>
    <col min="31" max="38" width="91" style="68" hidden="1" customWidth="1"/>
    <col min="39" max="41" width="40.5703125" style="68" hidden="1" customWidth="1"/>
    <col min="42" max="49" width="91" style="68" hidden="1" customWidth="1"/>
    <col min="50" max="52" width="40.5703125" style="68" hidden="1" customWidth="1"/>
    <col min="53" max="61" width="102.5703125" style="68" hidden="1" customWidth="1"/>
    <col min="62" max="64" width="40.5703125" style="68" hidden="1" customWidth="1"/>
    <col min="65" max="73" width="102.5703125" style="68" hidden="1" customWidth="1"/>
    <col min="74" max="82" width="40.5703125" style="68" hidden="1" customWidth="1"/>
    <col min="83" max="114" width="169.42578125" style="68" hidden="1" customWidth="1"/>
    <col min="115" max="117" width="32.28515625" style="68" hidden="1" customWidth="1"/>
    <col min="118" max="118" width="144.42578125" style="68" hidden="1" customWidth="1"/>
    <col min="119" max="122" width="32.28515625" style="68" hidden="1" customWidth="1"/>
    <col min="123" max="123" width="103.85546875" style="68" hidden="1" customWidth="1"/>
    <col min="124" max="124" width="144.42578125" style="68" hidden="1" customWidth="1"/>
    <col min="125" max="128" width="103.85546875" style="68" hidden="1" customWidth="1"/>
    <col min="129" max="134" width="65.85546875" style="68" hidden="1" customWidth="1"/>
    <col min="135" max="140" width="73.42578125" style="68" hidden="1" customWidth="1"/>
    <col min="141" max="146" width="65.85546875" style="68" hidden="1" customWidth="1"/>
    <col min="147" max="152" width="73.42578125" style="68" hidden="1" customWidth="1"/>
    <col min="153" max="16384" width="9.140625" style="126"/>
  </cols>
  <sheetData>
    <row r="1" spans="1:29" s="339" customFormat="1" ht="15" x14ac:dyDescent="0.25">
      <c r="A1" s="270"/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29" s="339" customFormat="1" ht="15" x14ac:dyDescent="0.2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425" t="s">
        <v>0</v>
      </c>
      <c r="N2" s="426"/>
      <c r="O2" s="427"/>
    </row>
    <row r="3" spans="1:29" s="339" customFormat="1" ht="15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1" t="s">
        <v>1</v>
      </c>
      <c r="M3" s="425" t="s">
        <v>2</v>
      </c>
      <c r="N3" s="426"/>
      <c r="O3" s="427"/>
    </row>
    <row r="4" spans="1:29" s="339" customFormat="1" ht="15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1"/>
      <c r="M4" s="428"/>
      <c r="N4" s="429"/>
      <c r="O4" s="430"/>
    </row>
    <row r="5" spans="1:29" s="339" customFormat="1" ht="12.6" customHeight="1" x14ac:dyDescent="0.25">
      <c r="A5" s="282" t="s">
        <v>3</v>
      </c>
      <c r="B5" s="270"/>
      <c r="C5" s="431"/>
      <c r="D5" s="431"/>
      <c r="E5" s="431"/>
      <c r="F5" s="431"/>
      <c r="G5" s="431"/>
      <c r="H5" s="431"/>
      <c r="I5" s="431"/>
      <c r="J5" s="431"/>
      <c r="K5" s="431"/>
      <c r="L5" s="271" t="s">
        <v>4</v>
      </c>
      <c r="M5" s="432"/>
      <c r="N5" s="433"/>
      <c r="O5" s="434"/>
      <c r="T5" s="340" t="s">
        <v>5</v>
      </c>
      <c r="U5" s="340" t="s">
        <v>5</v>
      </c>
    </row>
    <row r="6" spans="1:29" s="339" customFormat="1" ht="15" x14ac:dyDescent="0.25">
      <c r="A6" s="270"/>
      <c r="B6" s="270"/>
      <c r="C6" s="341"/>
      <c r="D6" s="341"/>
      <c r="E6" s="341"/>
      <c r="F6" s="342" t="s">
        <v>6</v>
      </c>
      <c r="G6" s="341"/>
      <c r="H6" s="341"/>
      <c r="I6" s="341"/>
      <c r="J6" s="341"/>
      <c r="K6" s="341"/>
      <c r="L6" s="271"/>
      <c r="M6" s="428"/>
      <c r="N6" s="429"/>
      <c r="O6" s="430"/>
    </row>
    <row r="7" spans="1:29" s="339" customFormat="1" ht="14.45" customHeight="1" x14ac:dyDescent="0.25">
      <c r="A7" s="282" t="s">
        <v>468</v>
      </c>
      <c r="B7" s="270"/>
      <c r="C7" s="270"/>
      <c r="D7" s="431" t="s">
        <v>369</v>
      </c>
      <c r="E7" s="431"/>
      <c r="F7" s="431"/>
      <c r="G7" s="431"/>
      <c r="H7" s="431"/>
      <c r="I7" s="431"/>
      <c r="J7" s="431"/>
      <c r="K7" s="431"/>
      <c r="L7" s="271" t="s">
        <v>4</v>
      </c>
      <c r="M7" s="432" t="s">
        <v>436</v>
      </c>
      <c r="N7" s="433"/>
      <c r="O7" s="434"/>
      <c r="V7" s="340" t="s">
        <v>7</v>
      </c>
      <c r="W7" s="340" t="s">
        <v>5</v>
      </c>
    </row>
    <row r="8" spans="1:29" s="339" customFormat="1" ht="15" x14ac:dyDescent="0.25">
      <c r="A8" s="270"/>
      <c r="B8" s="270"/>
      <c r="C8" s="270"/>
      <c r="D8" s="341"/>
      <c r="E8" s="341"/>
      <c r="F8" s="342" t="s">
        <v>6</v>
      </c>
      <c r="G8" s="341"/>
      <c r="H8" s="341"/>
      <c r="I8" s="341"/>
      <c r="J8" s="341"/>
      <c r="K8" s="341"/>
      <c r="L8" s="271"/>
      <c r="M8" s="428"/>
      <c r="N8" s="429"/>
      <c r="O8" s="430"/>
    </row>
    <row r="9" spans="1:29" s="339" customFormat="1" ht="26.25" customHeight="1" x14ac:dyDescent="0.25">
      <c r="A9" s="282" t="s">
        <v>469</v>
      </c>
      <c r="B9" s="270"/>
      <c r="C9" s="270"/>
      <c r="D9" s="431" t="s">
        <v>470</v>
      </c>
      <c r="E9" s="431"/>
      <c r="F9" s="431"/>
      <c r="G9" s="431"/>
      <c r="H9" s="431"/>
      <c r="I9" s="431"/>
      <c r="J9" s="431"/>
      <c r="K9" s="431"/>
      <c r="L9" s="271" t="s">
        <v>4</v>
      </c>
      <c r="M9" s="432" t="s">
        <v>478</v>
      </c>
      <c r="N9" s="433"/>
      <c r="O9" s="434"/>
      <c r="X9" s="340" t="s">
        <v>5</v>
      </c>
      <c r="Y9" s="340" t="s">
        <v>5</v>
      </c>
    </row>
    <row r="10" spans="1:29" s="339" customFormat="1" ht="10.9" customHeight="1" x14ac:dyDescent="0.25">
      <c r="A10" s="270"/>
      <c r="B10" s="270"/>
      <c r="C10" s="270"/>
      <c r="D10" s="341"/>
      <c r="E10" s="341"/>
      <c r="F10" s="342" t="s">
        <v>6</v>
      </c>
      <c r="G10" s="341"/>
      <c r="H10" s="341"/>
      <c r="I10" s="341"/>
      <c r="J10" s="341"/>
      <c r="K10" s="341"/>
      <c r="L10" s="270"/>
      <c r="M10" s="428"/>
      <c r="N10" s="429"/>
      <c r="O10" s="430"/>
    </row>
    <row r="11" spans="1:29" s="339" customFormat="1" ht="29.25" customHeight="1" x14ac:dyDescent="0.25">
      <c r="A11" s="282" t="s">
        <v>8</v>
      </c>
      <c r="B11" s="270"/>
      <c r="C11" s="43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37"/>
      <c r="E11" s="437"/>
      <c r="F11" s="437"/>
      <c r="G11" s="437"/>
      <c r="H11" s="437"/>
      <c r="I11" s="437"/>
      <c r="J11" s="437"/>
      <c r="K11" s="437"/>
      <c r="L11" s="270"/>
      <c r="M11" s="432"/>
      <c r="N11" s="433"/>
      <c r="O11" s="434"/>
      <c r="Z11" s="340" t="s">
        <v>9</v>
      </c>
    </row>
    <row r="12" spans="1:29" s="339" customFormat="1" ht="15" x14ac:dyDescent="0.25">
      <c r="A12" s="270"/>
      <c r="B12" s="270"/>
      <c r="C12" s="341"/>
      <c r="D12" s="341"/>
      <c r="E12" s="341"/>
      <c r="F12" s="342" t="s">
        <v>10</v>
      </c>
      <c r="G12" s="341"/>
      <c r="H12" s="343"/>
      <c r="I12" s="341"/>
      <c r="J12" s="341"/>
      <c r="K12" s="341"/>
      <c r="L12" s="270"/>
      <c r="M12" s="428"/>
      <c r="N12" s="429"/>
      <c r="O12" s="430"/>
    </row>
    <row r="13" spans="1:29" s="339" customFormat="1" ht="15" x14ac:dyDescent="0.25">
      <c r="A13" s="282" t="s">
        <v>11</v>
      </c>
      <c r="B13" s="270"/>
      <c r="C13" s="438" t="s">
        <v>460</v>
      </c>
      <c r="D13" s="438"/>
      <c r="E13" s="438"/>
      <c r="F13" s="438"/>
      <c r="G13" s="438"/>
      <c r="H13" s="438"/>
      <c r="I13" s="438"/>
      <c r="J13" s="438"/>
      <c r="K13" s="438"/>
      <c r="L13" s="270"/>
      <c r="M13" s="432"/>
      <c r="N13" s="433"/>
      <c r="O13" s="434"/>
      <c r="AA13" s="340" t="s">
        <v>437</v>
      </c>
    </row>
    <row r="14" spans="1:29" s="339" customFormat="1" ht="15" x14ac:dyDescent="0.25">
      <c r="A14" s="270"/>
      <c r="B14" s="270"/>
      <c r="C14" s="341"/>
      <c r="D14" s="341"/>
      <c r="E14" s="341"/>
      <c r="F14" s="342" t="s">
        <v>12</v>
      </c>
      <c r="G14" s="341"/>
      <c r="H14" s="343"/>
      <c r="I14" s="341"/>
      <c r="J14" s="341"/>
      <c r="K14" s="341"/>
      <c r="L14" s="271" t="s">
        <v>13</v>
      </c>
      <c r="M14" s="425"/>
      <c r="N14" s="426"/>
      <c r="O14" s="427"/>
    </row>
    <row r="15" spans="1:29" s="339" customFormat="1" ht="15" customHeight="1" x14ac:dyDescent="0.25">
      <c r="A15" s="270"/>
      <c r="B15" s="270"/>
      <c r="C15" s="270"/>
      <c r="D15" s="270"/>
      <c r="E15" s="270"/>
      <c r="F15" s="270"/>
      <c r="G15" s="270"/>
      <c r="H15" s="326"/>
      <c r="I15" s="270"/>
      <c r="J15" s="270"/>
      <c r="K15" s="271" t="s">
        <v>14</v>
      </c>
      <c r="L15" s="272" t="s">
        <v>15</v>
      </c>
      <c r="M15" s="439" t="s">
        <v>480</v>
      </c>
      <c r="N15" s="440"/>
      <c r="O15" s="441"/>
      <c r="AB15" s="340" t="s">
        <v>5</v>
      </c>
    </row>
    <row r="16" spans="1:29" s="339" customFormat="1" ht="15" x14ac:dyDescent="0.25">
      <c r="A16" s="270"/>
      <c r="B16" s="270"/>
      <c r="C16" s="270"/>
      <c r="D16" s="270"/>
      <c r="E16" s="270"/>
      <c r="F16" s="270"/>
      <c r="G16" s="270"/>
      <c r="H16" s="326"/>
      <c r="I16" s="270"/>
      <c r="J16" s="270"/>
      <c r="K16" s="270"/>
      <c r="L16" s="272" t="s">
        <v>16</v>
      </c>
      <c r="M16" s="439" t="s">
        <v>479</v>
      </c>
      <c r="N16" s="440"/>
      <c r="O16" s="441"/>
      <c r="AC16" s="340" t="s">
        <v>5</v>
      </c>
    </row>
    <row r="17" spans="1:118" s="339" customFormat="1" ht="15" x14ac:dyDescent="0.25">
      <c r="A17" s="270"/>
      <c r="B17" s="270"/>
      <c r="C17" s="270"/>
      <c r="D17" s="270"/>
      <c r="E17" s="270"/>
      <c r="F17" s="270"/>
      <c r="G17" s="270"/>
      <c r="H17" s="326"/>
      <c r="I17" s="270"/>
      <c r="J17" s="270"/>
      <c r="K17" s="270"/>
      <c r="L17" s="271" t="s">
        <v>17</v>
      </c>
      <c r="M17" s="425"/>
      <c r="N17" s="426"/>
      <c r="O17" s="427"/>
    </row>
    <row r="18" spans="1:118" customFormat="1" ht="15" x14ac:dyDescent="0.25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1"/>
      <c r="L18" s="312"/>
      <c r="M18" s="312"/>
      <c r="N18" s="312"/>
      <c r="O18" s="263"/>
    </row>
    <row r="19" spans="1:118" customFormat="1" ht="11.25" customHeight="1" x14ac:dyDescent="0.2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1"/>
      <c r="L19" s="396" t="s">
        <v>18</v>
      </c>
      <c r="M19" s="396" t="s">
        <v>19</v>
      </c>
      <c r="N19" s="397" t="s">
        <v>20</v>
      </c>
      <c r="O19" s="397"/>
    </row>
    <row r="20" spans="1:118" customFormat="1" ht="15" x14ac:dyDescent="0.25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1"/>
      <c r="L20" s="396"/>
      <c r="M20" s="396"/>
      <c r="N20" s="313" t="s">
        <v>21</v>
      </c>
      <c r="O20" s="313" t="s">
        <v>22</v>
      </c>
    </row>
    <row r="21" spans="1:118" customFormat="1" ht="15" x14ac:dyDescent="0.25">
      <c r="A21" s="270"/>
      <c r="B21" s="270"/>
      <c r="C21" s="270"/>
      <c r="D21" s="270"/>
      <c r="E21" s="270"/>
      <c r="F21" s="270"/>
      <c r="G21" s="270"/>
      <c r="H21" s="276" t="s">
        <v>23</v>
      </c>
      <c r="I21" s="270"/>
      <c r="J21" s="270"/>
      <c r="K21" s="271"/>
      <c r="L21" s="277" t="s">
        <v>51</v>
      </c>
      <c r="M21" s="277" t="str">
        <f>O21</f>
        <v>09.12.2024</v>
      </c>
      <c r="N21" s="277" t="s">
        <v>439</v>
      </c>
      <c r="O21" s="277" t="s">
        <v>25</v>
      </c>
    </row>
    <row r="22" spans="1:118" customFormat="1" ht="15" x14ac:dyDescent="0.25">
      <c r="A22" s="270"/>
      <c r="B22" s="270"/>
      <c r="C22" s="270"/>
      <c r="D22" s="270"/>
      <c r="E22" s="270"/>
      <c r="F22" s="270"/>
      <c r="G22" s="270"/>
      <c r="H22" s="276" t="s">
        <v>26</v>
      </c>
      <c r="I22" s="270"/>
      <c r="J22" s="270"/>
      <c r="K22" s="271"/>
      <c r="L22" s="312"/>
      <c r="M22" s="312"/>
      <c r="N22" s="312"/>
      <c r="O22" s="263"/>
    </row>
    <row r="23" spans="1:118" s="264" customFormat="1" ht="15" x14ac:dyDescent="0.25">
      <c r="A23" s="270"/>
      <c r="B23" s="270"/>
      <c r="C23" s="270"/>
      <c r="D23" s="270"/>
      <c r="E23" s="270"/>
      <c r="F23" s="270"/>
      <c r="G23" s="270"/>
      <c r="H23" s="270" t="s">
        <v>438</v>
      </c>
      <c r="I23" s="270"/>
      <c r="J23" s="270"/>
      <c r="K23" s="271"/>
      <c r="L23" s="312"/>
      <c r="M23" s="312"/>
      <c r="N23" s="312"/>
      <c r="O23" s="263"/>
    </row>
    <row r="24" spans="1:118" customFormat="1" ht="15" x14ac:dyDescent="0.25">
      <c r="A24" s="70"/>
      <c r="B24" s="67"/>
    </row>
    <row r="25" spans="1:118" customFormat="1" ht="36" customHeight="1" x14ac:dyDescent="0.25">
      <c r="A25" s="416" t="s">
        <v>28</v>
      </c>
      <c r="B25" s="416"/>
      <c r="C25" s="417" t="s">
        <v>29</v>
      </c>
      <c r="D25" s="417" t="s">
        <v>30</v>
      </c>
      <c r="E25" s="417"/>
      <c r="F25" s="417"/>
      <c r="G25" s="417" t="s">
        <v>31</v>
      </c>
      <c r="H25" s="417" t="s">
        <v>32</v>
      </c>
      <c r="I25" s="417"/>
      <c r="J25" s="417"/>
      <c r="K25" s="417" t="s">
        <v>33</v>
      </c>
      <c r="L25" s="417"/>
      <c r="M25" s="417"/>
      <c r="N25" s="417" t="s">
        <v>34</v>
      </c>
      <c r="O25" s="417" t="s">
        <v>35</v>
      </c>
    </row>
    <row r="26" spans="1:118" customFormat="1" ht="20.25" customHeight="1" x14ac:dyDescent="0.25">
      <c r="A26" s="416"/>
      <c r="B26" s="416"/>
      <c r="C26" s="417"/>
      <c r="D26" s="417"/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</row>
    <row r="27" spans="1:118" customFormat="1" ht="49.5" customHeight="1" x14ac:dyDescent="0.25">
      <c r="A27" s="71" t="s">
        <v>36</v>
      </c>
      <c r="B27" s="71" t="s">
        <v>37</v>
      </c>
      <c r="C27" s="417"/>
      <c r="D27" s="417"/>
      <c r="E27" s="417"/>
      <c r="F27" s="417"/>
      <c r="G27" s="417"/>
      <c r="H27" s="315" t="s">
        <v>38</v>
      </c>
      <c r="I27" s="315" t="s">
        <v>39</v>
      </c>
      <c r="J27" s="315" t="s">
        <v>40</v>
      </c>
      <c r="K27" s="315" t="s">
        <v>38</v>
      </c>
      <c r="L27" s="315" t="s">
        <v>39</v>
      </c>
      <c r="M27" s="315" t="s">
        <v>41</v>
      </c>
      <c r="N27" s="417"/>
      <c r="O27" s="417"/>
    </row>
    <row r="28" spans="1:118" customFormat="1" ht="15" x14ac:dyDescent="0.25">
      <c r="A28" s="314">
        <v>1</v>
      </c>
      <c r="B28" s="314">
        <v>2</v>
      </c>
      <c r="C28" s="314">
        <v>3</v>
      </c>
      <c r="D28" s="416">
        <v>4</v>
      </c>
      <c r="E28" s="416"/>
      <c r="F28" s="416"/>
      <c r="G28" s="314">
        <v>5</v>
      </c>
      <c r="H28" s="314">
        <v>6</v>
      </c>
      <c r="I28" s="314">
        <v>7</v>
      </c>
      <c r="J28" s="314">
        <v>8</v>
      </c>
      <c r="K28" s="314">
        <v>9</v>
      </c>
      <c r="L28" s="314">
        <v>10</v>
      </c>
      <c r="M28" s="314">
        <v>11</v>
      </c>
      <c r="N28" s="314">
        <v>12</v>
      </c>
      <c r="O28" s="314">
        <v>13</v>
      </c>
    </row>
    <row r="29" spans="1:118" customFormat="1" ht="15" x14ac:dyDescent="0.25">
      <c r="A29" s="419" t="s">
        <v>298</v>
      </c>
      <c r="B29" s="420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  <c r="N29" s="420"/>
      <c r="O29" s="421"/>
      <c r="DI29" s="72" t="s">
        <v>298</v>
      </c>
    </row>
    <row r="30" spans="1:118" customFormat="1" ht="15" x14ac:dyDescent="0.25">
      <c r="A30" s="419" t="s">
        <v>299</v>
      </c>
      <c r="B30" s="420"/>
      <c r="C30" s="420"/>
      <c r="D30" s="420"/>
      <c r="E30" s="420"/>
      <c r="F30" s="420"/>
      <c r="G30" s="420"/>
      <c r="H30" s="420"/>
      <c r="I30" s="420"/>
      <c r="J30" s="420"/>
      <c r="K30" s="420"/>
      <c r="L30" s="420"/>
      <c r="M30" s="420"/>
      <c r="N30" s="420"/>
      <c r="O30" s="421"/>
      <c r="DI30" s="72"/>
      <c r="DJ30" s="72" t="s">
        <v>299</v>
      </c>
    </row>
    <row r="31" spans="1:118" customFormat="1" ht="34.5" x14ac:dyDescent="0.25">
      <c r="A31" s="73" t="s">
        <v>24</v>
      </c>
      <c r="B31" s="74" t="s">
        <v>24</v>
      </c>
      <c r="C31" s="316" t="s">
        <v>300</v>
      </c>
      <c r="D31" s="418" t="s">
        <v>301</v>
      </c>
      <c r="E31" s="418"/>
      <c r="F31" s="418"/>
      <c r="G31" s="74" t="s">
        <v>302</v>
      </c>
      <c r="H31" s="74">
        <v>0.1827</v>
      </c>
      <c r="I31" s="74" t="s">
        <v>24</v>
      </c>
      <c r="J31" s="74" t="s">
        <v>303</v>
      </c>
      <c r="K31" s="75"/>
      <c r="L31" s="74"/>
      <c r="M31" s="75"/>
      <c r="N31" s="74"/>
      <c r="O31" s="76"/>
      <c r="DI31" s="72"/>
      <c r="DJ31" s="72"/>
      <c r="DK31" s="72" t="s">
        <v>301</v>
      </c>
      <c r="DL31" s="72" t="s">
        <v>5</v>
      </c>
      <c r="DM31" s="72" t="s">
        <v>5</v>
      </c>
    </row>
    <row r="32" spans="1:118" customFormat="1" ht="57" x14ac:dyDescent="0.25">
      <c r="A32" s="77"/>
      <c r="B32" s="78"/>
      <c r="C32" s="79" t="s">
        <v>304</v>
      </c>
      <c r="D32" s="422" t="s">
        <v>305</v>
      </c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3"/>
      <c r="DI32" s="72"/>
      <c r="DJ32" s="72"/>
      <c r="DK32" s="72"/>
      <c r="DL32" s="72"/>
      <c r="DM32" s="72"/>
      <c r="DN32" s="68" t="s">
        <v>305</v>
      </c>
    </row>
    <row r="33" spans="1:122" customFormat="1" ht="15" x14ac:dyDescent="0.25">
      <c r="A33" s="77"/>
      <c r="B33" s="80"/>
      <c r="C33" s="79" t="s">
        <v>24</v>
      </c>
      <c r="D33" s="424" t="s">
        <v>50</v>
      </c>
      <c r="E33" s="424"/>
      <c r="F33" s="424"/>
      <c r="G33" s="81"/>
      <c r="H33" s="82"/>
      <c r="I33" s="82"/>
      <c r="J33" s="82"/>
      <c r="K33" s="83">
        <v>142.34</v>
      </c>
      <c r="L33" s="84">
        <v>1.1499999999999999</v>
      </c>
      <c r="M33" s="83">
        <v>29.91</v>
      </c>
      <c r="N33" s="84">
        <v>49.45</v>
      </c>
      <c r="O33" s="85">
        <v>1479.05</v>
      </c>
      <c r="DI33" s="72"/>
      <c r="DJ33" s="72"/>
      <c r="DK33" s="72"/>
      <c r="DL33" s="72"/>
      <c r="DM33" s="72"/>
      <c r="DO33" s="68" t="s">
        <v>50</v>
      </c>
    </row>
    <row r="34" spans="1:122" customFormat="1" ht="15" x14ac:dyDescent="0.25">
      <c r="A34" s="86"/>
      <c r="B34" s="80"/>
      <c r="C34" s="79"/>
      <c r="D34" s="424" t="s">
        <v>55</v>
      </c>
      <c r="E34" s="424"/>
      <c r="F34" s="424"/>
      <c r="G34" s="81" t="s">
        <v>56</v>
      </c>
      <c r="H34" s="84">
        <v>18.68</v>
      </c>
      <c r="I34" s="84">
        <v>1.1499999999999999</v>
      </c>
      <c r="J34" s="87">
        <v>3.9247614</v>
      </c>
      <c r="K34" s="88"/>
      <c r="L34" s="82"/>
      <c r="M34" s="88"/>
      <c r="N34" s="82"/>
      <c r="O34" s="89"/>
      <c r="DI34" s="72"/>
      <c r="DJ34" s="72"/>
      <c r="DK34" s="72"/>
      <c r="DL34" s="72"/>
      <c r="DM34" s="72"/>
      <c r="DP34" s="68" t="s">
        <v>55</v>
      </c>
    </row>
    <row r="35" spans="1:122" customFormat="1" ht="15" x14ac:dyDescent="0.25">
      <c r="A35" s="90"/>
      <c r="B35" s="81"/>
      <c r="C35" s="79"/>
      <c r="D35" s="435" t="s">
        <v>58</v>
      </c>
      <c r="E35" s="435"/>
      <c r="F35" s="435"/>
      <c r="G35" s="91"/>
      <c r="H35" s="92"/>
      <c r="I35" s="92"/>
      <c r="J35" s="92"/>
      <c r="K35" s="93">
        <v>142.34</v>
      </c>
      <c r="L35" s="92"/>
      <c r="M35" s="93">
        <v>29.91</v>
      </c>
      <c r="N35" s="92"/>
      <c r="O35" s="94">
        <v>1479.05</v>
      </c>
      <c r="DI35" s="72"/>
      <c r="DJ35" s="72"/>
      <c r="DK35" s="72"/>
      <c r="DL35" s="72"/>
      <c r="DM35" s="72"/>
      <c r="DQ35" s="68" t="s">
        <v>58</v>
      </c>
    </row>
    <row r="36" spans="1:122" customFormat="1" ht="15" x14ac:dyDescent="0.25">
      <c r="A36" s="86"/>
      <c r="B36" s="80"/>
      <c r="C36" s="79"/>
      <c r="D36" s="424" t="s">
        <v>59</v>
      </c>
      <c r="E36" s="424"/>
      <c r="F36" s="424"/>
      <c r="G36" s="81"/>
      <c r="H36" s="82"/>
      <c r="I36" s="82"/>
      <c r="J36" s="82"/>
      <c r="K36" s="88"/>
      <c r="L36" s="82"/>
      <c r="M36" s="83">
        <v>29.91</v>
      </c>
      <c r="N36" s="82"/>
      <c r="O36" s="85">
        <v>1479.05</v>
      </c>
      <c r="DI36" s="72"/>
      <c r="DJ36" s="72"/>
      <c r="DK36" s="72"/>
      <c r="DL36" s="72"/>
      <c r="DM36" s="72"/>
      <c r="DP36" s="68" t="s">
        <v>59</v>
      </c>
    </row>
    <row r="37" spans="1:122" customFormat="1" ht="23.25" x14ac:dyDescent="0.25">
      <c r="A37" s="86"/>
      <c r="B37" s="80"/>
      <c r="C37" s="79" t="s">
        <v>306</v>
      </c>
      <c r="D37" s="424" t="s">
        <v>307</v>
      </c>
      <c r="E37" s="424"/>
      <c r="F37" s="424"/>
      <c r="G37" s="81" t="s">
        <v>62</v>
      </c>
      <c r="H37" s="95">
        <v>102</v>
      </c>
      <c r="I37" s="82"/>
      <c r="J37" s="95">
        <v>102</v>
      </c>
      <c r="K37" s="88"/>
      <c r="L37" s="82"/>
      <c r="M37" s="83">
        <v>30.51</v>
      </c>
      <c r="N37" s="82"/>
      <c r="O37" s="85">
        <v>1508.63</v>
      </c>
      <c r="DI37" s="72"/>
      <c r="DJ37" s="72"/>
      <c r="DK37" s="72"/>
      <c r="DL37" s="72"/>
      <c r="DM37" s="72"/>
      <c r="DP37" s="68" t="s">
        <v>307</v>
      </c>
    </row>
    <row r="38" spans="1:122" customFormat="1" ht="23.25" x14ac:dyDescent="0.25">
      <c r="A38" s="86"/>
      <c r="B38" s="80"/>
      <c r="C38" s="79" t="s">
        <v>308</v>
      </c>
      <c r="D38" s="424" t="s">
        <v>309</v>
      </c>
      <c r="E38" s="424"/>
      <c r="F38" s="424"/>
      <c r="G38" s="81" t="s">
        <v>62</v>
      </c>
      <c r="H38" s="95">
        <v>54</v>
      </c>
      <c r="I38" s="82"/>
      <c r="J38" s="95">
        <v>54</v>
      </c>
      <c r="K38" s="88"/>
      <c r="L38" s="82"/>
      <c r="M38" s="83">
        <v>16.149999999999999</v>
      </c>
      <c r="N38" s="82"/>
      <c r="O38" s="96">
        <v>798.69</v>
      </c>
      <c r="DI38" s="72"/>
      <c r="DJ38" s="72"/>
      <c r="DK38" s="72"/>
      <c r="DL38" s="72"/>
      <c r="DM38" s="72"/>
      <c r="DP38" s="68" t="s">
        <v>309</v>
      </c>
    </row>
    <row r="39" spans="1:122" customFormat="1" ht="15" x14ac:dyDescent="0.25">
      <c r="A39" s="77"/>
      <c r="B39" s="97"/>
      <c r="C39" s="317"/>
      <c r="D39" s="436" t="s">
        <v>65</v>
      </c>
      <c r="E39" s="436"/>
      <c r="F39" s="436"/>
      <c r="G39" s="74"/>
      <c r="H39" s="98"/>
      <c r="I39" s="98"/>
      <c r="J39" s="98"/>
      <c r="K39" s="99"/>
      <c r="L39" s="98"/>
      <c r="M39" s="100">
        <v>76.569999999999993</v>
      </c>
      <c r="N39" s="92"/>
      <c r="O39" s="101">
        <v>3786.37</v>
      </c>
      <c r="DI39" s="72"/>
      <c r="DJ39" s="72"/>
      <c r="DK39" s="72"/>
      <c r="DL39" s="72"/>
      <c r="DM39" s="72"/>
      <c r="DR39" s="72" t="s">
        <v>65</v>
      </c>
    </row>
    <row r="40" spans="1:122" customFormat="1" ht="23.25" x14ac:dyDescent="0.25">
      <c r="A40" s="73" t="s">
        <v>51</v>
      </c>
      <c r="B40" s="74" t="s">
        <v>51</v>
      </c>
      <c r="C40" s="316" t="s">
        <v>310</v>
      </c>
      <c r="D40" s="418" t="s">
        <v>311</v>
      </c>
      <c r="E40" s="418"/>
      <c r="F40" s="418"/>
      <c r="G40" s="74" t="s">
        <v>46</v>
      </c>
      <c r="H40" s="74">
        <v>1.0999999999999999E-2</v>
      </c>
      <c r="I40" s="74" t="s">
        <v>24</v>
      </c>
      <c r="J40" s="74" t="s">
        <v>312</v>
      </c>
      <c r="K40" s="75"/>
      <c r="L40" s="74"/>
      <c r="M40" s="75"/>
      <c r="N40" s="74"/>
      <c r="O40" s="76"/>
      <c r="DI40" s="72"/>
      <c r="DJ40" s="72"/>
      <c r="DK40" s="72" t="s">
        <v>311</v>
      </c>
      <c r="DL40" s="72" t="s">
        <v>5</v>
      </c>
      <c r="DM40" s="72" t="s">
        <v>5</v>
      </c>
      <c r="DR40" s="72"/>
    </row>
    <row r="41" spans="1:122" customFormat="1" ht="57" x14ac:dyDescent="0.25">
      <c r="A41" s="77"/>
      <c r="B41" s="78"/>
      <c r="C41" s="79" t="s">
        <v>304</v>
      </c>
      <c r="D41" s="422" t="s">
        <v>305</v>
      </c>
      <c r="E41" s="422"/>
      <c r="F41" s="422"/>
      <c r="G41" s="422"/>
      <c r="H41" s="422"/>
      <c r="I41" s="422"/>
      <c r="J41" s="422"/>
      <c r="K41" s="422"/>
      <c r="L41" s="422"/>
      <c r="M41" s="422"/>
      <c r="N41" s="422"/>
      <c r="O41" s="423"/>
      <c r="DI41" s="72"/>
      <c r="DJ41" s="72"/>
      <c r="DK41" s="72"/>
      <c r="DL41" s="72"/>
      <c r="DM41" s="72"/>
      <c r="DN41" s="68" t="s">
        <v>305</v>
      </c>
      <c r="DR41" s="72"/>
    </row>
    <row r="42" spans="1:122" customFormat="1" ht="15" x14ac:dyDescent="0.25">
      <c r="A42" s="77"/>
      <c r="B42" s="80"/>
      <c r="C42" s="79" t="s">
        <v>24</v>
      </c>
      <c r="D42" s="424" t="s">
        <v>50</v>
      </c>
      <c r="E42" s="424"/>
      <c r="F42" s="424"/>
      <c r="G42" s="81"/>
      <c r="H42" s="82"/>
      <c r="I42" s="82"/>
      <c r="J42" s="82"/>
      <c r="K42" s="102">
        <v>1494.14</v>
      </c>
      <c r="L42" s="84">
        <v>1.1499999999999999</v>
      </c>
      <c r="M42" s="83">
        <v>18.899999999999999</v>
      </c>
      <c r="N42" s="84">
        <v>49.45</v>
      </c>
      <c r="O42" s="96">
        <v>934.61</v>
      </c>
      <c r="DI42" s="72"/>
      <c r="DJ42" s="72"/>
      <c r="DK42" s="72"/>
      <c r="DL42" s="72"/>
      <c r="DM42" s="72"/>
      <c r="DO42" s="68" t="s">
        <v>50</v>
      </c>
      <c r="DR42" s="72"/>
    </row>
    <row r="43" spans="1:122" customFormat="1" ht="15" x14ac:dyDescent="0.25">
      <c r="A43" s="77"/>
      <c r="B43" s="80"/>
      <c r="C43" s="79" t="s">
        <v>51</v>
      </c>
      <c r="D43" s="424" t="s">
        <v>52</v>
      </c>
      <c r="E43" s="424"/>
      <c r="F43" s="424"/>
      <c r="G43" s="81"/>
      <c r="H43" s="82"/>
      <c r="I43" s="82"/>
      <c r="J43" s="82"/>
      <c r="K43" s="102">
        <v>4292.7299999999996</v>
      </c>
      <c r="L43" s="84">
        <v>1.1499999999999999</v>
      </c>
      <c r="M43" s="83">
        <v>54.3</v>
      </c>
      <c r="N43" s="84">
        <v>14.53</v>
      </c>
      <c r="O43" s="96">
        <v>788.98</v>
      </c>
      <c r="DI43" s="72"/>
      <c r="DJ43" s="72"/>
      <c r="DK43" s="72"/>
      <c r="DL43" s="72"/>
      <c r="DM43" s="72"/>
      <c r="DO43" s="68" t="s">
        <v>52</v>
      </c>
      <c r="DR43" s="72"/>
    </row>
    <row r="44" spans="1:122" customFormat="1" ht="15" x14ac:dyDescent="0.25">
      <c r="A44" s="77"/>
      <c r="B44" s="80"/>
      <c r="C44" s="79" t="s">
        <v>53</v>
      </c>
      <c r="D44" s="424" t="s">
        <v>54</v>
      </c>
      <c r="E44" s="424"/>
      <c r="F44" s="424"/>
      <c r="G44" s="81"/>
      <c r="H44" s="82"/>
      <c r="I44" s="82"/>
      <c r="J44" s="82"/>
      <c r="K44" s="83">
        <v>464.37</v>
      </c>
      <c r="L44" s="84">
        <v>1.1499999999999999</v>
      </c>
      <c r="M44" s="83">
        <v>5.87</v>
      </c>
      <c r="N44" s="84">
        <v>49.45</v>
      </c>
      <c r="O44" s="96">
        <v>290.27</v>
      </c>
      <c r="DI44" s="72"/>
      <c r="DJ44" s="72"/>
      <c r="DK44" s="72"/>
      <c r="DL44" s="72"/>
      <c r="DM44" s="72"/>
      <c r="DO44" s="68" t="s">
        <v>54</v>
      </c>
      <c r="DR44" s="72"/>
    </row>
    <row r="45" spans="1:122" customFormat="1" ht="15" x14ac:dyDescent="0.25">
      <c r="A45" s="86"/>
      <c r="B45" s="80"/>
      <c r="C45" s="79"/>
      <c r="D45" s="424" t="s">
        <v>55</v>
      </c>
      <c r="E45" s="424"/>
      <c r="F45" s="424"/>
      <c r="G45" s="81" t="s">
        <v>56</v>
      </c>
      <c r="H45" s="103">
        <v>179.8</v>
      </c>
      <c r="I45" s="84">
        <v>1.1499999999999999</v>
      </c>
      <c r="J45" s="104">
        <v>2.27447</v>
      </c>
      <c r="K45" s="88"/>
      <c r="L45" s="82"/>
      <c r="M45" s="88"/>
      <c r="N45" s="82"/>
      <c r="O45" s="89"/>
      <c r="DI45" s="72"/>
      <c r="DJ45" s="72"/>
      <c r="DK45" s="72"/>
      <c r="DL45" s="72"/>
      <c r="DM45" s="72"/>
      <c r="DP45" s="68" t="s">
        <v>55</v>
      </c>
      <c r="DR45" s="72"/>
    </row>
    <row r="46" spans="1:122" customFormat="1" ht="15" x14ac:dyDescent="0.25">
      <c r="A46" s="86"/>
      <c r="B46" s="80"/>
      <c r="C46" s="79"/>
      <c r="D46" s="424" t="s">
        <v>57</v>
      </c>
      <c r="E46" s="424"/>
      <c r="F46" s="424"/>
      <c r="G46" s="81" t="s">
        <v>56</v>
      </c>
      <c r="H46" s="84">
        <v>45.63</v>
      </c>
      <c r="I46" s="84">
        <v>1.1499999999999999</v>
      </c>
      <c r="J46" s="87">
        <v>0.5772195</v>
      </c>
      <c r="K46" s="88"/>
      <c r="L46" s="82"/>
      <c r="M46" s="88"/>
      <c r="N46" s="82"/>
      <c r="O46" s="89"/>
      <c r="DI46" s="72"/>
      <c r="DJ46" s="72"/>
      <c r="DK46" s="72"/>
      <c r="DL46" s="72"/>
      <c r="DM46" s="72"/>
      <c r="DP46" s="68" t="s">
        <v>57</v>
      </c>
      <c r="DR46" s="72"/>
    </row>
    <row r="47" spans="1:122" customFormat="1" ht="15" x14ac:dyDescent="0.25">
      <c r="A47" s="90"/>
      <c r="B47" s="81"/>
      <c r="C47" s="79"/>
      <c r="D47" s="435" t="s">
        <v>58</v>
      </c>
      <c r="E47" s="435"/>
      <c r="F47" s="435"/>
      <c r="G47" s="91"/>
      <c r="H47" s="92"/>
      <c r="I47" s="92"/>
      <c r="J47" s="92"/>
      <c r="K47" s="105">
        <v>5786.87</v>
      </c>
      <c r="L47" s="92"/>
      <c r="M47" s="93">
        <v>73.2</v>
      </c>
      <c r="N47" s="92"/>
      <c r="O47" s="94">
        <v>1723.59</v>
      </c>
      <c r="DI47" s="72"/>
      <c r="DJ47" s="72"/>
      <c r="DK47" s="72"/>
      <c r="DL47" s="72"/>
      <c r="DM47" s="72"/>
      <c r="DQ47" s="68" t="s">
        <v>58</v>
      </c>
      <c r="DR47" s="72"/>
    </row>
    <row r="48" spans="1:122" customFormat="1" ht="15" x14ac:dyDescent="0.25">
      <c r="A48" s="86"/>
      <c r="B48" s="80"/>
      <c r="C48" s="79"/>
      <c r="D48" s="424" t="s">
        <v>59</v>
      </c>
      <c r="E48" s="424"/>
      <c r="F48" s="424"/>
      <c r="G48" s="81"/>
      <c r="H48" s="82"/>
      <c r="I48" s="82"/>
      <c r="J48" s="82"/>
      <c r="K48" s="88"/>
      <c r="L48" s="82"/>
      <c r="M48" s="83">
        <v>24.77</v>
      </c>
      <c r="N48" s="82"/>
      <c r="O48" s="85">
        <v>1224.8800000000001</v>
      </c>
      <c r="DI48" s="72"/>
      <c r="DJ48" s="72"/>
      <c r="DK48" s="72"/>
      <c r="DL48" s="72"/>
      <c r="DM48" s="72"/>
      <c r="DP48" s="68" t="s">
        <v>59</v>
      </c>
      <c r="DR48" s="72"/>
    </row>
    <row r="49" spans="1:123" customFormat="1" ht="22.5" x14ac:dyDescent="0.25">
      <c r="A49" s="86"/>
      <c r="B49" s="80"/>
      <c r="C49" s="79" t="s">
        <v>60</v>
      </c>
      <c r="D49" s="424" t="s">
        <v>61</v>
      </c>
      <c r="E49" s="424"/>
      <c r="F49" s="424"/>
      <c r="G49" s="81" t="s">
        <v>62</v>
      </c>
      <c r="H49" s="95">
        <v>147</v>
      </c>
      <c r="I49" s="82"/>
      <c r="J49" s="95">
        <v>147</v>
      </c>
      <c r="K49" s="88"/>
      <c r="L49" s="82"/>
      <c r="M49" s="83">
        <v>36.409999999999997</v>
      </c>
      <c r="N49" s="82"/>
      <c r="O49" s="85">
        <v>1800.57</v>
      </c>
      <c r="DI49" s="72"/>
      <c r="DJ49" s="72"/>
      <c r="DK49" s="72"/>
      <c r="DL49" s="72"/>
      <c r="DM49" s="72"/>
      <c r="DP49" s="68" t="s">
        <v>61</v>
      </c>
      <c r="DR49" s="72"/>
    </row>
    <row r="50" spans="1:123" customFormat="1" ht="56.25" x14ac:dyDescent="0.25">
      <c r="A50" s="86"/>
      <c r="B50" s="80"/>
      <c r="C50" s="79" t="s">
        <v>63</v>
      </c>
      <c r="D50" s="424" t="s">
        <v>64</v>
      </c>
      <c r="E50" s="424"/>
      <c r="F50" s="424"/>
      <c r="G50" s="81" t="s">
        <v>62</v>
      </c>
      <c r="H50" s="95">
        <v>134</v>
      </c>
      <c r="I50" s="84">
        <v>0.85</v>
      </c>
      <c r="J50" s="103">
        <v>113.9</v>
      </c>
      <c r="K50" s="88"/>
      <c r="L50" s="82"/>
      <c r="M50" s="83">
        <v>28.21</v>
      </c>
      <c r="N50" s="82"/>
      <c r="O50" s="85">
        <v>1395.14</v>
      </c>
      <c r="DI50" s="72"/>
      <c r="DJ50" s="72"/>
      <c r="DK50" s="72"/>
      <c r="DL50" s="72"/>
      <c r="DM50" s="72"/>
      <c r="DP50" s="68" t="s">
        <v>64</v>
      </c>
      <c r="DR50" s="72"/>
    </row>
    <row r="51" spans="1:123" customFormat="1" ht="15" x14ac:dyDescent="0.25">
      <c r="A51" s="77"/>
      <c r="B51" s="97"/>
      <c r="C51" s="317"/>
      <c r="D51" s="436" t="s">
        <v>65</v>
      </c>
      <c r="E51" s="436"/>
      <c r="F51" s="436"/>
      <c r="G51" s="74"/>
      <c r="H51" s="98"/>
      <c r="I51" s="98"/>
      <c r="J51" s="98"/>
      <c r="K51" s="99"/>
      <c r="L51" s="98"/>
      <c r="M51" s="100">
        <v>137.82</v>
      </c>
      <c r="N51" s="92"/>
      <c r="O51" s="101">
        <v>4919.3</v>
      </c>
      <c r="DI51" s="72"/>
      <c r="DJ51" s="72"/>
      <c r="DK51" s="72"/>
      <c r="DL51" s="72"/>
      <c r="DM51" s="72"/>
      <c r="DR51" s="72" t="s">
        <v>65</v>
      </c>
    </row>
    <row r="52" spans="1:123" customFormat="1" ht="15" x14ac:dyDescent="0.25">
      <c r="A52" s="107"/>
      <c r="B52" s="69"/>
      <c r="C52" s="75"/>
      <c r="D52" s="436" t="s">
        <v>313</v>
      </c>
      <c r="E52" s="436"/>
      <c r="F52" s="436"/>
      <c r="G52" s="436"/>
      <c r="H52" s="436"/>
      <c r="I52" s="436"/>
      <c r="J52" s="436"/>
      <c r="K52" s="436"/>
      <c r="L52" s="436"/>
      <c r="M52" s="108">
        <v>214.39</v>
      </c>
      <c r="N52" s="109"/>
      <c r="O52" s="110"/>
      <c r="DI52" s="72"/>
      <c r="DJ52" s="72"/>
      <c r="DK52" s="72"/>
      <c r="DL52" s="72"/>
      <c r="DM52" s="72"/>
      <c r="DR52" s="72"/>
      <c r="DS52" s="72" t="s">
        <v>313</v>
      </c>
    </row>
    <row r="53" spans="1:123" customFormat="1" ht="15" x14ac:dyDescent="0.25">
      <c r="A53" s="419" t="s">
        <v>314</v>
      </c>
      <c r="B53" s="420"/>
      <c r="C53" s="420"/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20"/>
      <c r="O53" s="421"/>
      <c r="DI53" s="72" t="s">
        <v>314</v>
      </c>
      <c r="DJ53" s="72"/>
      <c r="DK53" s="72"/>
      <c r="DL53" s="72"/>
      <c r="DM53" s="72"/>
      <c r="DR53" s="72"/>
      <c r="DS53" s="72"/>
    </row>
    <row r="54" spans="1:123" customFormat="1" ht="15" x14ac:dyDescent="0.25">
      <c r="A54" s="419" t="s">
        <v>315</v>
      </c>
      <c r="B54" s="420"/>
      <c r="C54" s="420"/>
      <c r="D54" s="420"/>
      <c r="E54" s="420"/>
      <c r="F54" s="420"/>
      <c r="G54" s="420"/>
      <c r="H54" s="420"/>
      <c r="I54" s="420"/>
      <c r="J54" s="420"/>
      <c r="K54" s="420"/>
      <c r="L54" s="420"/>
      <c r="M54" s="420"/>
      <c r="N54" s="420"/>
      <c r="O54" s="421"/>
      <c r="DI54" s="72"/>
      <c r="DJ54" s="72" t="s">
        <v>315</v>
      </c>
      <c r="DK54" s="72"/>
      <c r="DL54" s="72"/>
      <c r="DM54" s="72"/>
      <c r="DR54" s="72"/>
      <c r="DS54" s="72"/>
    </row>
    <row r="55" spans="1:123" customFormat="1" ht="45.75" x14ac:dyDescent="0.25">
      <c r="A55" s="73" t="s">
        <v>53</v>
      </c>
      <c r="B55" s="74" t="s">
        <v>88</v>
      </c>
      <c r="C55" s="316" t="s">
        <v>316</v>
      </c>
      <c r="D55" s="418" t="s">
        <v>317</v>
      </c>
      <c r="E55" s="418"/>
      <c r="F55" s="418"/>
      <c r="G55" s="74" t="s">
        <v>318</v>
      </c>
      <c r="H55" s="74">
        <v>2.7199999999999998E-2</v>
      </c>
      <c r="I55" s="74" t="s">
        <v>24</v>
      </c>
      <c r="J55" s="74" t="s">
        <v>319</v>
      </c>
      <c r="K55" s="75"/>
      <c r="L55" s="74"/>
      <c r="M55" s="75"/>
      <c r="N55" s="74"/>
      <c r="O55" s="76"/>
      <c r="DI55" s="72"/>
      <c r="DJ55" s="72"/>
      <c r="DK55" s="72" t="s">
        <v>317</v>
      </c>
      <c r="DL55" s="72" t="s">
        <v>5</v>
      </c>
      <c r="DM55" s="72" t="s">
        <v>5</v>
      </c>
      <c r="DR55" s="72"/>
      <c r="DS55" s="72"/>
    </row>
    <row r="56" spans="1:123" customFormat="1" ht="57" x14ac:dyDescent="0.25">
      <c r="A56" s="77"/>
      <c r="B56" s="78"/>
      <c r="C56" s="79" t="s">
        <v>304</v>
      </c>
      <c r="D56" s="422" t="s">
        <v>305</v>
      </c>
      <c r="E56" s="422"/>
      <c r="F56" s="422"/>
      <c r="G56" s="422"/>
      <c r="H56" s="422"/>
      <c r="I56" s="422"/>
      <c r="J56" s="422"/>
      <c r="K56" s="422"/>
      <c r="L56" s="422"/>
      <c r="M56" s="422"/>
      <c r="N56" s="422"/>
      <c r="O56" s="423"/>
      <c r="DI56" s="72"/>
      <c r="DJ56" s="72"/>
      <c r="DK56" s="72"/>
      <c r="DL56" s="72"/>
      <c r="DM56" s="72"/>
      <c r="DN56" s="68" t="s">
        <v>305</v>
      </c>
      <c r="DR56" s="72"/>
      <c r="DS56" s="72"/>
    </row>
    <row r="57" spans="1:123" customFormat="1" ht="15" x14ac:dyDescent="0.25">
      <c r="A57" s="77"/>
      <c r="B57" s="80"/>
      <c r="C57" s="79" t="s">
        <v>24</v>
      </c>
      <c r="D57" s="424" t="s">
        <v>50</v>
      </c>
      <c r="E57" s="424"/>
      <c r="F57" s="424"/>
      <c r="G57" s="81"/>
      <c r="H57" s="82"/>
      <c r="I57" s="82"/>
      <c r="J57" s="82"/>
      <c r="K57" s="83">
        <v>525.25</v>
      </c>
      <c r="L57" s="84">
        <v>1.1499999999999999</v>
      </c>
      <c r="M57" s="83">
        <v>16.43</v>
      </c>
      <c r="N57" s="84">
        <v>49.45</v>
      </c>
      <c r="O57" s="96">
        <v>812.46</v>
      </c>
      <c r="DI57" s="72"/>
      <c r="DJ57" s="72"/>
      <c r="DK57" s="72"/>
      <c r="DL57" s="72"/>
      <c r="DM57" s="72"/>
      <c r="DO57" s="68" t="s">
        <v>50</v>
      </c>
      <c r="DR57" s="72"/>
      <c r="DS57" s="72"/>
    </row>
    <row r="58" spans="1:123" customFormat="1" ht="15" x14ac:dyDescent="0.25">
      <c r="A58" s="77"/>
      <c r="B58" s="80"/>
      <c r="C58" s="79" t="s">
        <v>51</v>
      </c>
      <c r="D58" s="424" t="s">
        <v>52</v>
      </c>
      <c r="E58" s="424"/>
      <c r="F58" s="424"/>
      <c r="G58" s="81"/>
      <c r="H58" s="82"/>
      <c r="I58" s="82"/>
      <c r="J58" s="82"/>
      <c r="K58" s="102">
        <v>5192.58</v>
      </c>
      <c r="L58" s="84">
        <v>1.1499999999999999</v>
      </c>
      <c r="M58" s="83">
        <v>162.41999999999999</v>
      </c>
      <c r="N58" s="84">
        <v>14.53</v>
      </c>
      <c r="O58" s="85">
        <v>2359.96</v>
      </c>
      <c r="DI58" s="72"/>
      <c r="DJ58" s="72"/>
      <c r="DK58" s="72"/>
      <c r="DL58" s="72"/>
      <c r="DM58" s="72"/>
      <c r="DO58" s="68" t="s">
        <v>52</v>
      </c>
      <c r="DR58" s="72"/>
      <c r="DS58" s="72"/>
    </row>
    <row r="59" spans="1:123" customFormat="1" ht="15" x14ac:dyDescent="0.25">
      <c r="A59" s="77"/>
      <c r="B59" s="80"/>
      <c r="C59" s="79" t="s">
        <v>53</v>
      </c>
      <c r="D59" s="424" t="s">
        <v>54</v>
      </c>
      <c r="E59" s="424"/>
      <c r="F59" s="424"/>
      <c r="G59" s="81"/>
      <c r="H59" s="82"/>
      <c r="I59" s="82"/>
      <c r="J59" s="82"/>
      <c r="K59" s="83">
        <v>256.7</v>
      </c>
      <c r="L59" s="84">
        <v>1.1499999999999999</v>
      </c>
      <c r="M59" s="83">
        <v>8.0299999999999994</v>
      </c>
      <c r="N59" s="84">
        <v>49.45</v>
      </c>
      <c r="O59" s="96">
        <v>397.08</v>
      </c>
      <c r="DI59" s="72"/>
      <c r="DJ59" s="72"/>
      <c r="DK59" s="72"/>
      <c r="DL59" s="72"/>
      <c r="DM59" s="72"/>
      <c r="DO59" s="68" t="s">
        <v>54</v>
      </c>
      <c r="DR59" s="72"/>
      <c r="DS59" s="72"/>
    </row>
    <row r="60" spans="1:123" customFormat="1" ht="15" x14ac:dyDescent="0.25">
      <c r="A60" s="77"/>
      <c r="B60" s="80"/>
      <c r="C60" s="79" t="s">
        <v>79</v>
      </c>
      <c r="D60" s="424" t="s">
        <v>80</v>
      </c>
      <c r="E60" s="424"/>
      <c r="F60" s="424"/>
      <c r="G60" s="81"/>
      <c r="H60" s="82"/>
      <c r="I60" s="82"/>
      <c r="J60" s="82"/>
      <c r="K60" s="83">
        <v>13.03</v>
      </c>
      <c r="L60" s="82"/>
      <c r="M60" s="83">
        <v>0.35</v>
      </c>
      <c r="N60" s="84">
        <v>9.1199999999999992</v>
      </c>
      <c r="O60" s="96">
        <v>3.19</v>
      </c>
      <c r="DI60" s="72"/>
      <c r="DJ60" s="72"/>
      <c r="DK60" s="72"/>
      <c r="DL60" s="72"/>
      <c r="DM60" s="72"/>
      <c r="DO60" s="68" t="s">
        <v>80</v>
      </c>
      <c r="DR60" s="72"/>
      <c r="DS60" s="72"/>
    </row>
    <row r="61" spans="1:123" customFormat="1" ht="15" x14ac:dyDescent="0.25">
      <c r="A61" s="86"/>
      <c r="B61" s="80"/>
      <c r="C61" s="79"/>
      <c r="D61" s="424" t="s">
        <v>55</v>
      </c>
      <c r="E61" s="424"/>
      <c r="F61" s="424"/>
      <c r="G61" s="81" t="s">
        <v>56</v>
      </c>
      <c r="H61" s="103">
        <v>54.6</v>
      </c>
      <c r="I61" s="84">
        <v>1.1499999999999999</v>
      </c>
      <c r="J61" s="111">
        <v>1.7078880000000001</v>
      </c>
      <c r="K61" s="88"/>
      <c r="L61" s="82"/>
      <c r="M61" s="88"/>
      <c r="N61" s="82"/>
      <c r="O61" s="89"/>
      <c r="DI61" s="72"/>
      <c r="DJ61" s="72"/>
      <c r="DK61" s="72"/>
      <c r="DL61" s="72"/>
      <c r="DM61" s="72"/>
      <c r="DP61" s="68" t="s">
        <v>55</v>
      </c>
      <c r="DR61" s="72"/>
      <c r="DS61" s="72"/>
    </row>
    <row r="62" spans="1:123" customFormat="1" ht="15" x14ac:dyDescent="0.25">
      <c r="A62" s="86"/>
      <c r="B62" s="80"/>
      <c r="C62" s="79"/>
      <c r="D62" s="424" t="s">
        <v>57</v>
      </c>
      <c r="E62" s="424"/>
      <c r="F62" s="424"/>
      <c r="G62" s="81" t="s">
        <v>56</v>
      </c>
      <c r="H62" s="84">
        <v>20.18</v>
      </c>
      <c r="I62" s="84">
        <v>1.1499999999999999</v>
      </c>
      <c r="J62" s="87">
        <v>0.63123039999999997</v>
      </c>
      <c r="K62" s="88"/>
      <c r="L62" s="82"/>
      <c r="M62" s="88"/>
      <c r="N62" s="82"/>
      <c r="O62" s="89"/>
      <c r="DI62" s="72"/>
      <c r="DJ62" s="72"/>
      <c r="DK62" s="72"/>
      <c r="DL62" s="72"/>
      <c r="DM62" s="72"/>
      <c r="DP62" s="68" t="s">
        <v>57</v>
      </c>
      <c r="DR62" s="72"/>
      <c r="DS62" s="72"/>
    </row>
    <row r="63" spans="1:123" customFormat="1" ht="15" x14ac:dyDescent="0.25">
      <c r="A63" s="90"/>
      <c r="B63" s="81"/>
      <c r="C63" s="79"/>
      <c r="D63" s="435" t="s">
        <v>58</v>
      </c>
      <c r="E63" s="435"/>
      <c r="F63" s="435"/>
      <c r="G63" s="91"/>
      <c r="H63" s="92"/>
      <c r="I63" s="92"/>
      <c r="J63" s="92"/>
      <c r="K63" s="105">
        <v>5730.86</v>
      </c>
      <c r="L63" s="92"/>
      <c r="M63" s="93">
        <v>179.2</v>
      </c>
      <c r="N63" s="92"/>
      <c r="O63" s="94">
        <v>3175.61</v>
      </c>
      <c r="DI63" s="72"/>
      <c r="DJ63" s="72"/>
      <c r="DK63" s="72"/>
      <c r="DL63" s="72"/>
      <c r="DM63" s="72"/>
      <c r="DQ63" s="68" t="s">
        <v>58</v>
      </c>
      <c r="DR63" s="72"/>
      <c r="DS63" s="72"/>
    </row>
    <row r="64" spans="1:123" customFormat="1" ht="15" x14ac:dyDescent="0.25">
      <c r="A64" s="86"/>
      <c r="B64" s="80"/>
      <c r="C64" s="79"/>
      <c r="D64" s="424" t="s">
        <v>59</v>
      </c>
      <c r="E64" s="424"/>
      <c r="F64" s="424"/>
      <c r="G64" s="81"/>
      <c r="H64" s="82"/>
      <c r="I64" s="82"/>
      <c r="J64" s="82"/>
      <c r="K64" s="88"/>
      <c r="L64" s="82"/>
      <c r="M64" s="83">
        <v>24.46</v>
      </c>
      <c r="N64" s="82"/>
      <c r="O64" s="85">
        <v>1209.54</v>
      </c>
      <c r="DI64" s="72"/>
      <c r="DJ64" s="72"/>
      <c r="DK64" s="72"/>
      <c r="DL64" s="72"/>
      <c r="DM64" s="72"/>
      <c r="DP64" s="68" t="s">
        <v>59</v>
      </c>
      <c r="DR64" s="72"/>
      <c r="DS64" s="72"/>
    </row>
    <row r="65" spans="1:124" customFormat="1" ht="23.25" x14ac:dyDescent="0.25">
      <c r="A65" s="86"/>
      <c r="B65" s="80"/>
      <c r="C65" s="79" t="s">
        <v>306</v>
      </c>
      <c r="D65" s="424" t="s">
        <v>307</v>
      </c>
      <c r="E65" s="424"/>
      <c r="F65" s="424"/>
      <c r="G65" s="81" t="s">
        <v>62</v>
      </c>
      <c r="H65" s="95">
        <v>102</v>
      </c>
      <c r="I65" s="82"/>
      <c r="J65" s="95">
        <v>102</v>
      </c>
      <c r="K65" s="88"/>
      <c r="L65" s="82"/>
      <c r="M65" s="83">
        <v>24.95</v>
      </c>
      <c r="N65" s="82"/>
      <c r="O65" s="85">
        <v>1233.73</v>
      </c>
      <c r="DI65" s="72"/>
      <c r="DJ65" s="72"/>
      <c r="DK65" s="72"/>
      <c r="DL65" s="72"/>
      <c r="DM65" s="72"/>
      <c r="DP65" s="68" t="s">
        <v>307</v>
      </c>
      <c r="DR65" s="72"/>
      <c r="DS65" s="72"/>
    </row>
    <row r="66" spans="1:124" customFormat="1" ht="23.25" x14ac:dyDescent="0.25">
      <c r="A66" s="86"/>
      <c r="B66" s="80"/>
      <c r="C66" s="79" t="s">
        <v>308</v>
      </c>
      <c r="D66" s="424" t="s">
        <v>309</v>
      </c>
      <c r="E66" s="424"/>
      <c r="F66" s="424"/>
      <c r="G66" s="81" t="s">
        <v>62</v>
      </c>
      <c r="H66" s="95">
        <v>54</v>
      </c>
      <c r="I66" s="82"/>
      <c r="J66" s="95">
        <v>54</v>
      </c>
      <c r="K66" s="88"/>
      <c r="L66" s="82"/>
      <c r="M66" s="83">
        <v>13.21</v>
      </c>
      <c r="N66" s="82"/>
      <c r="O66" s="96">
        <v>653.15</v>
      </c>
      <c r="DI66" s="72"/>
      <c r="DJ66" s="72"/>
      <c r="DK66" s="72"/>
      <c r="DL66" s="72"/>
      <c r="DM66" s="72"/>
      <c r="DP66" s="68" t="s">
        <v>309</v>
      </c>
      <c r="DR66" s="72"/>
      <c r="DS66" s="72"/>
    </row>
    <row r="67" spans="1:124" customFormat="1" ht="15" x14ac:dyDescent="0.25">
      <c r="A67" s="77"/>
      <c r="B67" s="97"/>
      <c r="C67" s="317"/>
      <c r="D67" s="436" t="s">
        <v>65</v>
      </c>
      <c r="E67" s="436"/>
      <c r="F67" s="436"/>
      <c r="G67" s="74"/>
      <c r="H67" s="98"/>
      <c r="I67" s="98"/>
      <c r="J67" s="98"/>
      <c r="K67" s="99"/>
      <c r="L67" s="98"/>
      <c r="M67" s="100">
        <v>217.36</v>
      </c>
      <c r="N67" s="92"/>
      <c r="O67" s="101">
        <v>5062.49</v>
      </c>
      <c r="DI67" s="72"/>
      <c r="DJ67" s="72"/>
      <c r="DK67" s="72"/>
      <c r="DL67" s="72"/>
      <c r="DM67" s="72"/>
      <c r="DR67" s="72" t="s">
        <v>65</v>
      </c>
      <c r="DS67" s="72"/>
    </row>
    <row r="68" spans="1:124" customFormat="1" ht="22.5" x14ac:dyDescent="0.25">
      <c r="A68" s="73" t="s">
        <v>79</v>
      </c>
      <c r="B68" s="74" t="s">
        <v>92</v>
      </c>
      <c r="C68" s="316" t="s">
        <v>320</v>
      </c>
      <c r="D68" s="418" t="s">
        <v>321</v>
      </c>
      <c r="E68" s="418"/>
      <c r="F68" s="418"/>
      <c r="G68" s="74" t="s">
        <v>172</v>
      </c>
      <c r="H68" s="74">
        <v>2.72</v>
      </c>
      <c r="I68" s="74" t="s">
        <v>24</v>
      </c>
      <c r="J68" s="74" t="s">
        <v>322</v>
      </c>
      <c r="K68" s="75" t="s">
        <v>323</v>
      </c>
      <c r="L68" s="74" t="s">
        <v>102</v>
      </c>
      <c r="M68" s="75" t="s">
        <v>324</v>
      </c>
      <c r="N68" s="74" t="s">
        <v>104</v>
      </c>
      <c r="O68" s="76" t="s">
        <v>325</v>
      </c>
      <c r="DI68" s="72"/>
      <c r="DJ68" s="72"/>
      <c r="DK68" s="72" t="s">
        <v>321</v>
      </c>
      <c r="DL68" s="72" t="s">
        <v>5</v>
      </c>
      <c r="DM68" s="72" t="s">
        <v>5</v>
      </c>
      <c r="DR68" s="72"/>
      <c r="DS68" s="72"/>
    </row>
    <row r="69" spans="1:124" customFormat="1" ht="15" x14ac:dyDescent="0.25">
      <c r="A69" s="106"/>
      <c r="B69" s="97"/>
      <c r="C69" s="317"/>
      <c r="D69" s="424" t="s">
        <v>326</v>
      </c>
      <c r="E69" s="424"/>
      <c r="F69" s="424"/>
      <c r="G69" s="424"/>
      <c r="H69" s="424"/>
      <c r="I69" s="424"/>
      <c r="J69" s="424"/>
      <c r="K69" s="424"/>
      <c r="L69" s="424"/>
      <c r="M69" s="424"/>
      <c r="N69" s="424"/>
      <c r="O69" s="442"/>
      <c r="DI69" s="72"/>
      <c r="DJ69" s="72"/>
      <c r="DK69" s="72"/>
      <c r="DL69" s="72"/>
      <c r="DM69" s="72"/>
      <c r="DR69" s="72"/>
      <c r="DS69" s="72"/>
      <c r="DT69" s="68" t="s">
        <v>326</v>
      </c>
    </row>
    <row r="70" spans="1:124" customFormat="1" ht="15" x14ac:dyDescent="0.25">
      <c r="A70" s="77"/>
      <c r="B70" s="78"/>
      <c r="C70" s="79"/>
      <c r="D70" s="422" t="s">
        <v>327</v>
      </c>
      <c r="E70" s="422"/>
      <c r="F70" s="422"/>
      <c r="G70" s="422"/>
      <c r="H70" s="422"/>
      <c r="I70" s="422"/>
      <c r="J70" s="422"/>
      <c r="K70" s="422"/>
      <c r="L70" s="422"/>
      <c r="M70" s="422"/>
      <c r="N70" s="422"/>
      <c r="O70" s="423"/>
      <c r="DI70" s="72"/>
      <c r="DJ70" s="72"/>
      <c r="DK70" s="72"/>
      <c r="DL70" s="72"/>
      <c r="DM70" s="72"/>
      <c r="DN70" s="68" t="s">
        <v>327</v>
      </c>
      <c r="DR70" s="72"/>
      <c r="DS70" s="72"/>
    </row>
    <row r="71" spans="1:124" customFormat="1" ht="15" x14ac:dyDescent="0.25">
      <c r="A71" s="77"/>
      <c r="B71" s="97"/>
      <c r="C71" s="317"/>
      <c r="D71" s="436" t="s">
        <v>65</v>
      </c>
      <c r="E71" s="436"/>
      <c r="F71" s="436"/>
      <c r="G71" s="74"/>
      <c r="H71" s="98"/>
      <c r="I71" s="98"/>
      <c r="J71" s="98"/>
      <c r="K71" s="99"/>
      <c r="L71" s="98"/>
      <c r="M71" s="112">
        <v>4462.47</v>
      </c>
      <c r="N71" s="92"/>
      <c r="O71" s="101">
        <v>40697.730000000003</v>
      </c>
      <c r="DI71" s="72"/>
      <c r="DJ71" s="72"/>
      <c r="DK71" s="72"/>
      <c r="DL71" s="72"/>
      <c r="DM71" s="72"/>
      <c r="DR71" s="72" t="s">
        <v>65</v>
      </c>
      <c r="DS71" s="72"/>
    </row>
    <row r="72" spans="1:124" customFormat="1" ht="15" x14ac:dyDescent="0.25">
      <c r="A72" s="419" t="s">
        <v>328</v>
      </c>
      <c r="B72" s="420"/>
      <c r="C72" s="420"/>
      <c r="D72" s="420"/>
      <c r="E72" s="420"/>
      <c r="F72" s="420"/>
      <c r="G72" s="420"/>
      <c r="H72" s="420"/>
      <c r="I72" s="420"/>
      <c r="J72" s="420"/>
      <c r="K72" s="420"/>
      <c r="L72" s="420"/>
      <c r="M72" s="420"/>
      <c r="N72" s="420"/>
      <c r="O72" s="421"/>
      <c r="DI72" s="72"/>
      <c r="DJ72" s="72" t="s">
        <v>328</v>
      </c>
      <c r="DK72" s="72"/>
      <c r="DL72" s="72"/>
      <c r="DM72" s="72"/>
      <c r="DR72" s="72"/>
      <c r="DS72" s="72"/>
    </row>
    <row r="73" spans="1:124" customFormat="1" ht="45.75" x14ac:dyDescent="0.25">
      <c r="A73" s="73" t="s">
        <v>88</v>
      </c>
      <c r="B73" s="74" t="s">
        <v>96</v>
      </c>
      <c r="C73" s="316" t="s">
        <v>316</v>
      </c>
      <c r="D73" s="418" t="s">
        <v>317</v>
      </c>
      <c r="E73" s="418"/>
      <c r="F73" s="418"/>
      <c r="G73" s="74" t="s">
        <v>318</v>
      </c>
      <c r="H73" s="74">
        <v>2.7199999999999998E-2</v>
      </c>
      <c r="I73" s="74" t="s">
        <v>24</v>
      </c>
      <c r="J73" s="74" t="s">
        <v>319</v>
      </c>
      <c r="K73" s="75"/>
      <c r="L73" s="74"/>
      <c r="M73" s="75"/>
      <c r="N73" s="74"/>
      <c r="O73" s="76"/>
      <c r="DI73" s="72"/>
      <c r="DJ73" s="72"/>
      <c r="DK73" s="72" t="s">
        <v>317</v>
      </c>
      <c r="DL73" s="72" t="s">
        <v>5</v>
      </c>
      <c r="DM73" s="72" t="s">
        <v>5</v>
      </c>
      <c r="DR73" s="72"/>
      <c r="DS73" s="72"/>
    </row>
    <row r="74" spans="1:124" customFormat="1" ht="57" x14ac:dyDescent="0.25">
      <c r="A74" s="77"/>
      <c r="B74" s="78"/>
      <c r="C74" s="79" t="s">
        <v>304</v>
      </c>
      <c r="D74" s="422" t="s">
        <v>305</v>
      </c>
      <c r="E74" s="422"/>
      <c r="F74" s="422"/>
      <c r="G74" s="422"/>
      <c r="H74" s="422"/>
      <c r="I74" s="422"/>
      <c r="J74" s="422"/>
      <c r="K74" s="422"/>
      <c r="L74" s="422"/>
      <c r="M74" s="422"/>
      <c r="N74" s="422"/>
      <c r="O74" s="423"/>
      <c r="DI74" s="72"/>
      <c r="DJ74" s="72"/>
      <c r="DK74" s="72"/>
      <c r="DL74" s="72"/>
      <c r="DM74" s="72"/>
      <c r="DN74" s="68" t="s">
        <v>305</v>
      </c>
      <c r="DR74" s="72"/>
      <c r="DS74" s="72"/>
    </row>
    <row r="75" spans="1:124" customFormat="1" ht="15" x14ac:dyDescent="0.25">
      <c r="A75" s="77"/>
      <c r="B75" s="80"/>
      <c r="C75" s="79" t="s">
        <v>24</v>
      </c>
      <c r="D75" s="424" t="s">
        <v>50</v>
      </c>
      <c r="E75" s="424"/>
      <c r="F75" s="424"/>
      <c r="G75" s="81"/>
      <c r="H75" s="82"/>
      <c r="I75" s="82"/>
      <c r="J75" s="82"/>
      <c r="K75" s="83">
        <v>525.25</v>
      </c>
      <c r="L75" s="84">
        <v>1.1499999999999999</v>
      </c>
      <c r="M75" s="83">
        <v>16.43</v>
      </c>
      <c r="N75" s="84">
        <v>49.45</v>
      </c>
      <c r="O75" s="96">
        <v>812.46</v>
      </c>
      <c r="DI75" s="72"/>
      <c r="DJ75" s="72"/>
      <c r="DK75" s="72"/>
      <c r="DL75" s="72"/>
      <c r="DM75" s="72"/>
      <c r="DO75" s="68" t="s">
        <v>50</v>
      </c>
      <c r="DR75" s="72"/>
      <c r="DS75" s="72"/>
    </row>
    <row r="76" spans="1:124" customFormat="1" ht="15" x14ac:dyDescent="0.25">
      <c r="A76" s="77"/>
      <c r="B76" s="80"/>
      <c r="C76" s="79" t="s">
        <v>51</v>
      </c>
      <c r="D76" s="424" t="s">
        <v>52</v>
      </c>
      <c r="E76" s="424"/>
      <c r="F76" s="424"/>
      <c r="G76" s="81"/>
      <c r="H76" s="82"/>
      <c r="I76" s="82"/>
      <c r="J76" s="82"/>
      <c r="K76" s="102">
        <v>5192.58</v>
      </c>
      <c r="L76" s="84">
        <v>1.1499999999999999</v>
      </c>
      <c r="M76" s="83">
        <v>162.41999999999999</v>
      </c>
      <c r="N76" s="84">
        <v>14.53</v>
      </c>
      <c r="O76" s="85">
        <v>2359.96</v>
      </c>
      <c r="DI76" s="72"/>
      <c r="DJ76" s="72"/>
      <c r="DK76" s="72"/>
      <c r="DL76" s="72"/>
      <c r="DM76" s="72"/>
      <c r="DO76" s="68" t="s">
        <v>52</v>
      </c>
      <c r="DR76" s="72"/>
      <c r="DS76" s="72"/>
    </row>
    <row r="77" spans="1:124" customFormat="1" ht="15" x14ac:dyDescent="0.25">
      <c r="A77" s="77"/>
      <c r="B77" s="80"/>
      <c r="C77" s="79" t="s">
        <v>53</v>
      </c>
      <c r="D77" s="424" t="s">
        <v>54</v>
      </c>
      <c r="E77" s="424"/>
      <c r="F77" s="424"/>
      <c r="G77" s="81"/>
      <c r="H77" s="82"/>
      <c r="I77" s="82"/>
      <c r="J77" s="82"/>
      <c r="K77" s="83">
        <v>256.7</v>
      </c>
      <c r="L77" s="84">
        <v>1.1499999999999999</v>
      </c>
      <c r="M77" s="83">
        <v>8.0299999999999994</v>
      </c>
      <c r="N77" s="84">
        <v>49.45</v>
      </c>
      <c r="O77" s="96">
        <v>397.08</v>
      </c>
      <c r="DI77" s="72"/>
      <c r="DJ77" s="72"/>
      <c r="DK77" s="72"/>
      <c r="DL77" s="72"/>
      <c r="DM77" s="72"/>
      <c r="DO77" s="68" t="s">
        <v>54</v>
      </c>
      <c r="DR77" s="72"/>
      <c r="DS77" s="72"/>
    </row>
    <row r="78" spans="1:124" customFormat="1" ht="15" x14ac:dyDescent="0.25">
      <c r="A78" s="77"/>
      <c r="B78" s="80"/>
      <c r="C78" s="79" t="s">
        <v>79</v>
      </c>
      <c r="D78" s="424" t="s">
        <v>80</v>
      </c>
      <c r="E78" s="424"/>
      <c r="F78" s="424"/>
      <c r="G78" s="81"/>
      <c r="H78" s="82"/>
      <c r="I78" s="82"/>
      <c r="J78" s="82"/>
      <c r="K78" s="83">
        <v>13.03</v>
      </c>
      <c r="L78" s="82"/>
      <c r="M78" s="83">
        <v>0.35</v>
      </c>
      <c r="N78" s="84">
        <v>9.1199999999999992</v>
      </c>
      <c r="O78" s="96">
        <v>3.19</v>
      </c>
      <c r="DI78" s="72"/>
      <c r="DJ78" s="72"/>
      <c r="DK78" s="72"/>
      <c r="DL78" s="72"/>
      <c r="DM78" s="72"/>
      <c r="DO78" s="68" t="s">
        <v>80</v>
      </c>
      <c r="DR78" s="72"/>
      <c r="DS78" s="72"/>
    </row>
    <row r="79" spans="1:124" customFormat="1" ht="15" x14ac:dyDescent="0.25">
      <c r="A79" s="86"/>
      <c r="B79" s="80"/>
      <c r="C79" s="79"/>
      <c r="D79" s="424" t="s">
        <v>55</v>
      </c>
      <c r="E79" s="424"/>
      <c r="F79" s="424"/>
      <c r="G79" s="81" t="s">
        <v>56</v>
      </c>
      <c r="H79" s="103">
        <v>54.6</v>
      </c>
      <c r="I79" s="84">
        <v>1.1499999999999999</v>
      </c>
      <c r="J79" s="111">
        <v>1.7078880000000001</v>
      </c>
      <c r="K79" s="88"/>
      <c r="L79" s="82"/>
      <c r="M79" s="88"/>
      <c r="N79" s="82"/>
      <c r="O79" s="89"/>
      <c r="DI79" s="72"/>
      <c r="DJ79" s="72"/>
      <c r="DK79" s="72"/>
      <c r="DL79" s="72"/>
      <c r="DM79" s="72"/>
      <c r="DP79" s="68" t="s">
        <v>55</v>
      </c>
      <c r="DR79" s="72"/>
      <c r="DS79" s="72"/>
    </row>
    <row r="80" spans="1:124" customFormat="1" ht="15" x14ac:dyDescent="0.25">
      <c r="A80" s="86"/>
      <c r="B80" s="80"/>
      <c r="C80" s="79"/>
      <c r="D80" s="424" t="s">
        <v>57</v>
      </c>
      <c r="E80" s="424"/>
      <c r="F80" s="424"/>
      <c r="G80" s="81" t="s">
        <v>56</v>
      </c>
      <c r="H80" s="84">
        <v>20.18</v>
      </c>
      <c r="I80" s="84">
        <v>1.1499999999999999</v>
      </c>
      <c r="J80" s="87">
        <v>0.63123039999999997</v>
      </c>
      <c r="K80" s="88"/>
      <c r="L80" s="82"/>
      <c r="M80" s="88"/>
      <c r="N80" s="82"/>
      <c r="O80" s="89"/>
      <c r="DI80" s="72"/>
      <c r="DJ80" s="72"/>
      <c r="DK80" s="72"/>
      <c r="DL80" s="72"/>
      <c r="DM80" s="72"/>
      <c r="DP80" s="68" t="s">
        <v>57</v>
      </c>
      <c r="DR80" s="72"/>
      <c r="DS80" s="72"/>
    </row>
    <row r="81" spans="1:123" customFormat="1" ht="15" x14ac:dyDescent="0.25">
      <c r="A81" s="90"/>
      <c r="B81" s="81"/>
      <c r="C81" s="79"/>
      <c r="D81" s="435" t="s">
        <v>58</v>
      </c>
      <c r="E81" s="435"/>
      <c r="F81" s="435"/>
      <c r="G81" s="91"/>
      <c r="H81" s="92"/>
      <c r="I81" s="92"/>
      <c r="J81" s="92"/>
      <c r="K81" s="105">
        <v>5730.86</v>
      </c>
      <c r="L81" s="92"/>
      <c r="M81" s="93">
        <v>179.2</v>
      </c>
      <c r="N81" s="92"/>
      <c r="O81" s="94">
        <v>3175.61</v>
      </c>
      <c r="DI81" s="72"/>
      <c r="DJ81" s="72"/>
      <c r="DK81" s="72"/>
      <c r="DL81" s="72"/>
      <c r="DM81" s="72"/>
      <c r="DQ81" s="68" t="s">
        <v>58</v>
      </c>
      <c r="DR81" s="72"/>
      <c r="DS81" s="72"/>
    </row>
    <row r="82" spans="1:123" customFormat="1" ht="15" x14ac:dyDescent="0.25">
      <c r="A82" s="86"/>
      <c r="B82" s="80"/>
      <c r="C82" s="79"/>
      <c r="D82" s="424" t="s">
        <v>59</v>
      </c>
      <c r="E82" s="424"/>
      <c r="F82" s="424"/>
      <c r="G82" s="81"/>
      <c r="H82" s="82"/>
      <c r="I82" s="82"/>
      <c r="J82" s="82"/>
      <c r="K82" s="88"/>
      <c r="L82" s="82"/>
      <c r="M82" s="83">
        <v>24.46</v>
      </c>
      <c r="N82" s="82"/>
      <c r="O82" s="85">
        <v>1209.54</v>
      </c>
      <c r="DI82" s="72"/>
      <c r="DJ82" s="72"/>
      <c r="DK82" s="72"/>
      <c r="DL82" s="72"/>
      <c r="DM82" s="72"/>
      <c r="DP82" s="68" t="s">
        <v>59</v>
      </c>
      <c r="DR82" s="72"/>
      <c r="DS82" s="72"/>
    </row>
    <row r="83" spans="1:123" customFormat="1" ht="23.25" x14ac:dyDescent="0.25">
      <c r="A83" s="86"/>
      <c r="B83" s="80"/>
      <c r="C83" s="79" t="s">
        <v>306</v>
      </c>
      <c r="D83" s="424" t="s">
        <v>307</v>
      </c>
      <c r="E83" s="424"/>
      <c r="F83" s="424"/>
      <c r="G83" s="81" t="s">
        <v>62</v>
      </c>
      <c r="H83" s="95">
        <v>102</v>
      </c>
      <c r="I83" s="82"/>
      <c r="J83" s="95">
        <v>102</v>
      </c>
      <c r="K83" s="88"/>
      <c r="L83" s="82"/>
      <c r="M83" s="83">
        <v>24.95</v>
      </c>
      <c r="N83" s="82"/>
      <c r="O83" s="85">
        <v>1233.73</v>
      </c>
      <c r="DI83" s="72"/>
      <c r="DJ83" s="72"/>
      <c r="DK83" s="72"/>
      <c r="DL83" s="72"/>
      <c r="DM83" s="72"/>
      <c r="DP83" s="68" t="s">
        <v>307</v>
      </c>
      <c r="DR83" s="72"/>
      <c r="DS83" s="72"/>
    </row>
    <row r="84" spans="1:123" customFormat="1" ht="23.25" x14ac:dyDescent="0.25">
      <c r="A84" s="86"/>
      <c r="B84" s="80"/>
      <c r="C84" s="79" t="s">
        <v>308</v>
      </c>
      <c r="D84" s="424" t="s">
        <v>309</v>
      </c>
      <c r="E84" s="424"/>
      <c r="F84" s="424"/>
      <c r="G84" s="81" t="s">
        <v>62</v>
      </c>
      <c r="H84" s="95">
        <v>54</v>
      </c>
      <c r="I84" s="82"/>
      <c r="J84" s="95">
        <v>54</v>
      </c>
      <c r="K84" s="88"/>
      <c r="L84" s="82"/>
      <c r="M84" s="83">
        <v>13.21</v>
      </c>
      <c r="N84" s="82"/>
      <c r="O84" s="96">
        <v>653.15</v>
      </c>
      <c r="DI84" s="72"/>
      <c r="DJ84" s="72"/>
      <c r="DK84" s="72"/>
      <c r="DL84" s="72"/>
      <c r="DM84" s="72"/>
      <c r="DP84" s="68" t="s">
        <v>309</v>
      </c>
      <c r="DR84" s="72"/>
      <c r="DS84" s="72"/>
    </row>
    <row r="85" spans="1:123" customFormat="1" ht="15" x14ac:dyDescent="0.25">
      <c r="A85" s="77"/>
      <c r="B85" s="97"/>
      <c r="C85" s="317"/>
      <c r="D85" s="436" t="s">
        <v>65</v>
      </c>
      <c r="E85" s="436"/>
      <c r="F85" s="436"/>
      <c r="G85" s="74"/>
      <c r="H85" s="98"/>
      <c r="I85" s="98"/>
      <c r="J85" s="98"/>
      <c r="K85" s="99"/>
      <c r="L85" s="98"/>
      <c r="M85" s="100">
        <v>217.36</v>
      </c>
      <c r="N85" s="92"/>
      <c r="O85" s="101">
        <v>5062.49</v>
      </c>
      <c r="DI85" s="72"/>
      <c r="DJ85" s="72"/>
      <c r="DK85" s="72"/>
      <c r="DL85" s="72"/>
      <c r="DM85" s="72"/>
      <c r="DR85" s="72" t="s">
        <v>65</v>
      </c>
      <c r="DS85" s="72"/>
    </row>
    <row r="86" spans="1:123" customFormat="1" ht="33.75" x14ac:dyDescent="0.25">
      <c r="A86" s="73" t="s">
        <v>92</v>
      </c>
      <c r="B86" s="74" t="s">
        <v>108</v>
      </c>
      <c r="C86" s="316" t="s">
        <v>329</v>
      </c>
      <c r="D86" s="418" t="s">
        <v>330</v>
      </c>
      <c r="E86" s="418"/>
      <c r="F86" s="418"/>
      <c r="G86" s="74" t="s">
        <v>172</v>
      </c>
      <c r="H86" s="74">
        <v>2.72</v>
      </c>
      <c r="I86" s="74" t="s">
        <v>24</v>
      </c>
      <c r="J86" s="74" t="s">
        <v>322</v>
      </c>
      <c r="K86" s="75" t="s">
        <v>331</v>
      </c>
      <c r="L86" s="74"/>
      <c r="M86" s="75" t="s">
        <v>332</v>
      </c>
      <c r="N86" s="74" t="s">
        <v>104</v>
      </c>
      <c r="O86" s="76" t="s">
        <v>333</v>
      </c>
      <c r="DI86" s="72"/>
      <c r="DJ86" s="72"/>
      <c r="DK86" s="72" t="s">
        <v>330</v>
      </c>
      <c r="DL86" s="72" t="s">
        <v>5</v>
      </c>
      <c r="DM86" s="72" t="s">
        <v>5</v>
      </c>
      <c r="DR86" s="72"/>
      <c r="DS86" s="72"/>
    </row>
    <row r="87" spans="1:123" customFormat="1" ht="15" x14ac:dyDescent="0.25">
      <c r="A87" s="77"/>
      <c r="B87" s="97"/>
      <c r="C87" s="317"/>
      <c r="D87" s="436" t="s">
        <v>65</v>
      </c>
      <c r="E87" s="436"/>
      <c r="F87" s="436"/>
      <c r="G87" s="74"/>
      <c r="H87" s="98"/>
      <c r="I87" s="98"/>
      <c r="J87" s="98"/>
      <c r="K87" s="99"/>
      <c r="L87" s="98"/>
      <c r="M87" s="112">
        <v>1335.55</v>
      </c>
      <c r="N87" s="92"/>
      <c r="O87" s="101">
        <v>12180.22</v>
      </c>
      <c r="DI87" s="72"/>
      <c r="DJ87" s="72"/>
      <c r="DK87" s="72"/>
      <c r="DL87" s="72"/>
      <c r="DM87" s="72"/>
      <c r="DR87" s="72" t="s">
        <v>65</v>
      </c>
      <c r="DS87" s="72"/>
    </row>
    <row r="88" spans="1:123" customFormat="1" ht="15" x14ac:dyDescent="0.25">
      <c r="A88" s="419" t="s">
        <v>334</v>
      </c>
      <c r="B88" s="420"/>
      <c r="C88" s="420"/>
      <c r="D88" s="420"/>
      <c r="E88" s="420"/>
      <c r="F88" s="420"/>
      <c r="G88" s="420"/>
      <c r="H88" s="420"/>
      <c r="I88" s="420"/>
      <c r="J88" s="420"/>
      <c r="K88" s="420"/>
      <c r="L88" s="420"/>
      <c r="M88" s="420"/>
      <c r="N88" s="420"/>
      <c r="O88" s="421"/>
      <c r="DI88" s="72"/>
      <c r="DJ88" s="72" t="s">
        <v>334</v>
      </c>
      <c r="DK88" s="72"/>
      <c r="DL88" s="72"/>
      <c r="DM88" s="72"/>
      <c r="DR88" s="72"/>
      <c r="DS88" s="72"/>
    </row>
    <row r="89" spans="1:123" customFormat="1" ht="23.25" x14ac:dyDescent="0.25">
      <c r="A89" s="73" t="s">
        <v>96</v>
      </c>
      <c r="B89" s="74" t="s">
        <v>112</v>
      </c>
      <c r="C89" s="316" t="s">
        <v>335</v>
      </c>
      <c r="D89" s="418" t="s">
        <v>336</v>
      </c>
      <c r="E89" s="418"/>
      <c r="F89" s="418"/>
      <c r="G89" s="74" t="s">
        <v>337</v>
      </c>
      <c r="H89" s="74">
        <v>0.1</v>
      </c>
      <c r="I89" s="74" t="s">
        <v>24</v>
      </c>
      <c r="J89" s="74" t="s">
        <v>338</v>
      </c>
      <c r="K89" s="75"/>
      <c r="L89" s="74"/>
      <c r="M89" s="75"/>
      <c r="N89" s="74"/>
      <c r="O89" s="76"/>
      <c r="DI89" s="72"/>
      <c r="DJ89" s="72"/>
      <c r="DK89" s="72" t="s">
        <v>336</v>
      </c>
      <c r="DL89" s="72" t="s">
        <v>5</v>
      </c>
      <c r="DM89" s="72" t="s">
        <v>5</v>
      </c>
      <c r="DR89" s="72"/>
      <c r="DS89" s="72"/>
    </row>
    <row r="90" spans="1:123" customFormat="1" ht="33.75" x14ac:dyDescent="0.25">
      <c r="A90" s="77"/>
      <c r="B90" s="78"/>
      <c r="C90" s="79" t="s">
        <v>339</v>
      </c>
      <c r="D90" s="422" t="s">
        <v>70</v>
      </c>
      <c r="E90" s="422"/>
      <c r="F90" s="422"/>
      <c r="G90" s="422"/>
      <c r="H90" s="422"/>
      <c r="I90" s="422"/>
      <c r="J90" s="422"/>
      <c r="K90" s="422"/>
      <c r="L90" s="422"/>
      <c r="M90" s="422"/>
      <c r="N90" s="422"/>
      <c r="O90" s="423"/>
      <c r="DI90" s="72"/>
      <c r="DJ90" s="72"/>
      <c r="DK90" s="72"/>
      <c r="DL90" s="72"/>
      <c r="DM90" s="72"/>
      <c r="DN90" s="68" t="s">
        <v>70</v>
      </c>
      <c r="DR90" s="72"/>
      <c r="DS90" s="72"/>
    </row>
    <row r="91" spans="1:123" customFormat="1" ht="57" x14ac:dyDescent="0.25">
      <c r="A91" s="77"/>
      <c r="B91" s="78"/>
      <c r="C91" s="79" t="s">
        <v>304</v>
      </c>
      <c r="D91" s="422" t="s">
        <v>305</v>
      </c>
      <c r="E91" s="422"/>
      <c r="F91" s="422"/>
      <c r="G91" s="422"/>
      <c r="H91" s="422"/>
      <c r="I91" s="422"/>
      <c r="J91" s="422"/>
      <c r="K91" s="422"/>
      <c r="L91" s="422"/>
      <c r="M91" s="422"/>
      <c r="N91" s="422"/>
      <c r="O91" s="423"/>
      <c r="DI91" s="72"/>
      <c r="DJ91" s="72"/>
      <c r="DK91" s="72"/>
      <c r="DL91" s="72"/>
      <c r="DM91" s="72"/>
      <c r="DN91" s="68" t="s">
        <v>305</v>
      </c>
      <c r="DR91" s="72"/>
      <c r="DS91" s="72"/>
    </row>
    <row r="92" spans="1:123" customFormat="1" ht="15" x14ac:dyDescent="0.25">
      <c r="A92" s="77"/>
      <c r="B92" s="80"/>
      <c r="C92" s="79" t="s">
        <v>24</v>
      </c>
      <c r="D92" s="424" t="s">
        <v>50</v>
      </c>
      <c r="E92" s="424"/>
      <c r="F92" s="424"/>
      <c r="G92" s="81"/>
      <c r="H92" s="82"/>
      <c r="I92" s="82"/>
      <c r="J92" s="82"/>
      <c r="K92" s="83">
        <v>91.82</v>
      </c>
      <c r="L92" s="103">
        <v>1.3</v>
      </c>
      <c r="M92" s="83">
        <v>11.94</v>
      </c>
      <c r="N92" s="84">
        <v>49.45</v>
      </c>
      <c r="O92" s="96">
        <v>590.42999999999995</v>
      </c>
      <c r="DI92" s="72"/>
      <c r="DJ92" s="72"/>
      <c r="DK92" s="72"/>
      <c r="DL92" s="72"/>
      <c r="DM92" s="72"/>
      <c r="DO92" s="68" t="s">
        <v>50</v>
      </c>
      <c r="DR92" s="72"/>
      <c r="DS92" s="72"/>
    </row>
    <row r="93" spans="1:123" customFormat="1" ht="15" x14ac:dyDescent="0.25">
      <c r="A93" s="77"/>
      <c r="B93" s="80"/>
      <c r="C93" s="79" t="s">
        <v>51</v>
      </c>
      <c r="D93" s="424" t="s">
        <v>52</v>
      </c>
      <c r="E93" s="424"/>
      <c r="F93" s="424"/>
      <c r="G93" s="81"/>
      <c r="H93" s="82"/>
      <c r="I93" s="82"/>
      <c r="J93" s="82"/>
      <c r="K93" s="83">
        <v>111.29</v>
      </c>
      <c r="L93" s="103">
        <v>1.4</v>
      </c>
      <c r="M93" s="83">
        <v>15.58</v>
      </c>
      <c r="N93" s="84">
        <v>14.53</v>
      </c>
      <c r="O93" s="96">
        <v>226.38</v>
      </c>
      <c r="DI93" s="72"/>
      <c r="DJ93" s="72"/>
      <c r="DK93" s="72"/>
      <c r="DL93" s="72"/>
      <c r="DM93" s="72"/>
      <c r="DO93" s="68" t="s">
        <v>52</v>
      </c>
      <c r="DR93" s="72"/>
      <c r="DS93" s="72"/>
    </row>
    <row r="94" spans="1:123" customFormat="1" ht="15" x14ac:dyDescent="0.25">
      <c r="A94" s="77"/>
      <c r="B94" s="80"/>
      <c r="C94" s="79" t="s">
        <v>53</v>
      </c>
      <c r="D94" s="424" t="s">
        <v>54</v>
      </c>
      <c r="E94" s="424"/>
      <c r="F94" s="424"/>
      <c r="G94" s="81"/>
      <c r="H94" s="82"/>
      <c r="I94" s="82"/>
      <c r="J94" s="82"/>
      <c r="K94" s="83">
        <v>10.9</v>
      </c>
      <c r="L94" s="103">
        <v>1.4</v>
      </c>
      <c r="M94" s="83">
        <v>1.53</v>
      </c>
      <c r="N94" s="84">
        <v>49.45</v>
      </c>
      <c r="O94" s="96">
        <v>75.66</v>
      </c>
      <c r="DI94" s="72"/>
      <c r="DJ94" s="72"/>
      <c r="DK94" s="72"/>
      <c r="DL94" s="72"/>
      <c r="DM94" s="72"/>
      <c r="DO94" s="68" t="s">
        <v>54</v>
      </c>
      <c r="DR94" s="72"/>
      <c r="DS94" s="72"/>
    </row>
    <row r="95" spans="1:123" customFormat="1" ht="15" x14ac:dyDescent="0.25">
      <c r="A95" s="77"/>
      <c r="B95" s="80"/>
      <c r="C95" s="79" t="s">
        <v>79</v>
      </c>
      <c r="D95" s="424" t="s">
        <v>80</v>
      </c>
      <c r="E95" s="424"/>
      <c r="F95" s="424"/>
      <c r="G95" s="81"/>
      <c r="H95" s="82"/>
      <c r="I95" s="82"/>
      <c r="J95" s="82"/>
      <c r="K95" s="102">
        <v>4306</v>
      </c>
      <c r="L95" s="82"/>
      <c r="M95" s="83">
        <v>430.6</v>
      </c>
      <c r="N95" s="84">
        <v>9.1199999999999992</v>
      </c>
      <c r="O95" s="85">
        <v>3927.07</v>
      </c>
      <c r="DI95" s="72"/>
      <c r="DJ95" s="72"/>
      <c r="DK95" s="72"/>
      <c r="DL95" s="72"/>
      <c r="DM95" s="72"/>
      <c r="DO95" s="68" t="s">
        <v>80</v>
      </c>
      <c r="DR95" s="72"/>
      <c r="DS95" s="72"/>
    </row>
    <row r="96" spans="1:123" customFormat="1" ht="15" x14ac:dyDescent="0.25">
      <c r="A96" s="86"/>
      <c r="B96" s="80"/>
      <c r="C96" s="79"/>
      <c r="D96" s="424" t="s">
        <v>55</v>
      </c>
      <c r="E96" s="424"/>
      <c r="F96" s="424"/>
      <c r="G96" s="81" t="s">
        <v>56</v>
      </c>
      <c r="H96" s="84">
        <v>11.35</v>
      </c>
      <c r="I96" s="103">
        <v>1.3</v>
      </c>
      <c r="J96" s="113">
        <v>1.4755</v>
      </c>
      <c r="K96" s="88"/>
      <c r="L96" s="82"/>
      <c r="M96" s="88"/>
      <c r="N96" s="82"/>
      <c r="O96" s="89"/>
      <c r="DI96" s="72"/>
      <c r="DJ96" s="72"/>
      <c r="DK96" s="72"/>
      <c r="DL96" s="72"/>
      <c r="DM96" s="72"/>
      <c r="DP96" s="68" t="s">
        <v>55</v>
      </c>
      <c r="DR96" s="72"/>
      <c r="DS96" s="72"/>
    </row>
    <row r="97" spans="1:124" customFormat="1" ht="15" x14ac:dyDescent="0.25">
      <c r="A97" s="86"/>
      <c r="B97" s="80"/>
      <c r="C97" s="79"/>
      <c r="D97" s="424" t="s">
        <v>57</v>
      </c>
      <c r="E97" s="424"/>
      <c r="F97" s="424"/>
      <c r="G97" s="81" t="s">
        <v>56</v>
      </c>
      <c r="H97" s="84">
        <v>0.94</v>
      </c>
      <c r="I97" s="103">
        <v>1.4</v>
      </c>
      <c r="J97" s="113">
        <v>0.13159999999999999</v>
      </c>
      <c r="K97" s="88"/>
      <c r="L97" s="82"/>
      <c r="M97" s="88"/>
      <c r="N97" s="82"/>
      <c r="O97" s="89"/>
      <c r="DI97" s="72"/>
      <c r="DJ97" s="72"/>
      <c r="DK97" s="72"/>
      <c r="DL97" s="72"/>
      <c r="DM97" s="72"/>
      <c r="DP97" s="68" t="s">
        <v>57</v>
      </c>
      <c r="DR97" s="72"/>
      <c r="DS97" s="72"/>
    </row>
    <row r="98" spans="1:124" customFormat="1" ht="15" x14ac:dyDescent="0.25">
      <c r="A98" s="90"/>
      <c r="B98" s="81"/>
      <c r="C98" s="79"/>
      <c r="D98" s="435" t="s">
        <v>58</v>
      </c>
      <c r="E98" s="435"/>
      <c r="F98" s="435"/>
      <c r="G98" s="91"/>
      <c r="H98" s="92"/>
      <c r="I98" s="92"/>
      <c r="J98" s="92"/>
      <c r="K98" s="105">
        <v>4509.1099999999997</v>
      </c>
      <c r="L98" s="92"/>
      <c r="M98" s="93">
        <v>458.12</v>
      </c>
      <c r="N98" s="92"/>
      <c r="O98" s="94">
        <v>4743.88</v>
      </c>
      <c r="DI98" s="72"/>
      <c r="DJ98" s="72"/>
      <c r="DK98" s="72"/>
      <c r="DL98" s="72"/>
      <c r="DM98" s="72"/>
      <c r="DQ98" s="68" t="s">
        <v>58</v>
      </c>
      <c r="DR98" s="72"/>
      <c r="DS98" s="72"/>
    </row>
    <row r="99" spans="1:124" customFormat="1" ht="15" x14ac:dyDescent="0.25">
      <c r="A99" s="86"/>
      <c r="B99" s="80"/>
      <c r="C99" s="79"/>
      <c r="D99" s="424" t="s">
        <v>59</v>
      </c>
      <c r="E99" s="424"/>
      <c r="F99" s="424"/>
      <c r="G99" s="81"/>
      <c r="H99" s="82"/>
      <c r="I99" s="82"/>
      <c r="J99" s="82"/>
      <c r="K99" s="88"/>
      <c r="L99" s="82"/>
      <c r="M99" s="83">
        <v>13.47</v>
      </c>
      <c r="N99" s="82"/>
      <c r="O99" s="96">
        <v>666.09</v>
      </c>
      <c r="DI99" s="72"/>
      <c r="DJ99" s="72"/>
      <c r="DK99" s="72"/>
      <c r="DL99" s="72"/>
      <c r="DM99" s="72"/>
      <c r="DP99" s="68" t="s">
        <v>59</v>
      </c>
      <c r="DR99" s="72"/>
      <c r="DS99" s="72"/>
    </row>
    <row r="100" spans="1:124" customFormat="1" ht="22.5" x14ac:dyDescent="0.25">
      <c r="A100" s="86"/>
      <c r="B100" s="80"/>
      <c r="C100" s="79" t="s">
        <v>60</v>
      </c>
      <c r="D100" s="424" t="s">
        <v>61</v>
      </c>
      <c r="E100" s="424"/>
      <c r="F100" s="424"/>
      <c r="G100" s="81" t="s">
        <v>62</v>
      </c>
      <c r="H100" s="95">
        <v>147</v>
      </c>
      <c r="I100" s="82"/>
      <c r="J100" s="95">
        <v>147</v>
      </c>
      <c r="K100" s="88"/>
      <c r="L100" s="82"/>
      <c r="M100" s="83">
        <v>19.8</v>
      </c>
      <c r="N100" s="82"/>
      <c r="O100" s="96">
        <v>979.15</v>
      </c>
      <c r="DI100" s="72"/>
      <c r="DJ100" s="72"/>
      <c r="DK100" s="72"/>
      <c r="DL100" s="72"/>
      <c r="DM100" s="72"/>
      <c r="DP100" s="68" t="s">
        <v>61</v>
      </c>
      <c r="DR100" s="72"/>
      <c r="DS100" s="72"/>
    </row>
    <row r="101" spans="1:124" customFormat="1" ht="56.25" x14ac:dyDescent="0.25">
      <c r="A101" s="86"/>
      <c r="B101" s="80"/>
      <c r="C101" s="79" t="s">
        <v>63</v>
      </c>
      <c r="D101" s="424" t="s">
        <v>64</v>
      </c>
      <c r="E101" s="424"/>
      <c r="F101" s="424"/>
      <c r="G101" s="81" t="s">
        <v>62</v>
      </c>
      <c r="H101" s="95">
        <v>134</v>
      </c>
      <c r="I101" s="84">
        <v>0.85</v>
      </c>
      <c r="J101" s="103">
        <v>113.9</v>
      </c>
      <c r="K101" s="88"/>
      <c r="L101" s="82"/>
      <c r="M101" s="83">
        <v>15.34</v>
      </c>
      <c r="N101" s="82"/>
      <c r="O101" s="96">
        <v>758.68</v>
      </c>
      <c r="DI101" s="72"/>
      <c r="DJ101" s="72"/>
      <c r="DK101" s="72"/>
      <c r="DL101" s="72"/>
      <c r="DM101" s="72"/>
      <c r="DP101" s="68" t="s">
        <v>64</v>
      </c>
      <c r="DR101" s="72"/>
      <c r="DS101" s="72"/>
    </row>
    <row r="102" spans="1:124" customFormat="1" ht="15" x14ac:dyDescent="0.25">
      <c r="A102" s="77"/>
      <c r="B102" s="97"/>
      <c r="C102" s="317"/>
      <c r="D102" s="436" t="s">
        <v>65</v>
      </c>
      <c r="E102" s="436"/>
      <c r="F102" s="436"/>
      <c r="G102" s="74"/>
      <c r="H102" s="98"/>
      <c r="I102" s="98"/>
      <c r="J102" s="98"/>
      <c r="K102" s="99"/>
      <c r="L102" s="98"/>
      <c r="M102" s="100">
        <v>493.26</v>
      </c>
      <c r="N102" s="92"/>
      <c r="O102" s="101">
        <v>6481.71</v>
      </c>
      <c r="DI102" s="72"/>
      <c r="DJ102" s="72"/>
      <c r="DK102" s="72"/>
      <c r="DL102" s="72"/>
      <c r="DM102" s="72"/>
      <c r="DR102" s="72" t="s">
        <v>65</v>
      </c>
      <c r="DS102" s="72"/>
    </row>
    <row r="103" spans="1:124" customFormat="1" ht="33.75" x14ac:dyDescent="0.25">
      <c r="A103" s="73" t="s">
        <v>108</v>
      </c>
      <c r="B103" s="74" t="s">
        <v>122</v>
      </c>
      <c r="C103" s="316" t="s">
        <v>340</v>
      </c>
      <c r="D103" s="418" t="s">
        <v>341</v>
      </c>
      <c r="E103" s="418"/>
      <c r="F103" s="418"/>
      <c r="G103" s="74" t="s">
        <v>187</v>
      </c>
      <c r="H103" s="74">
        <v>-10</v>
      </c>
      <c r="I103" s="74" t="s">
        <v>24</v>
      </c>
      <c r="J103" s="74" t="s">
        <v>237</v>
      </c>
      <c r="K103" s="75" t="s">
        <v>342</v>
      </c>
      <c r="L103" s="74"/>
      <c r="M103" s="75" t="s">
        <v>343</v>
      </c>
      <c r="N103" s="74" t="s">
        <v>104</v>
      </c>
      <c r="O103" s="76" t="s">
        <v>344</v>
      </c>
      <c r="DI103" s="72"/>
      <c r="DJ103" s="72"/>
      <c r="DK103" s="72" t="s">
        <v>341</v>
      </c>
      <c r="DL103" s="72" t="s">
        <v>5</v>
      </c>
      <c r="DM103" s="72" t="s">
        <v>5</v>
      </c>
      <c r="DR103" s="72"/>
      <c r="DS103" s="72"/>
    </row>
    <row r="104" spans="1:124" customFormat="1" ht="15" x14ac:dyDescent="0.25">
      <c r="A104" s="77"/>
      <c r="B104" s="97"/>
      <c r="C104" s="317"/>
      <c r="D104" s="436" t="s">
        <v>65</v>
      </c>
      <c r="E104" s="436"/>
      <c r="F104" s="436"/>
      <c r="G104" s="74"/>
      <c r="H104" s="98"/>
      <c r="I104" s="98"/>
      <c r="J104" s="98"/>
      <c r="K104" s="99"/>
      <c r="L104" s="98"/>
      <c r="M104" s="100">
        <v>-430.6</v>
      </c>
      <c r="N104" s="92"/>
      <c r="O104" s="101">
        <v>-3927.07</v>
      </c>
      <c r="DI104" s="72"/>
      <c r="DJ104" s="72"/>
      <c r="DK104" s="72"/>
      <c r="DL104" s="72"/>
      <c r="DM104" s="72"/>
      <c r="DR104" s="72" t="s">
        <v>65</v>
      </c>
      <c r="DS104" s="72"/>
    </row>
    <row r="105" spans="1:124" customFormat="1" ht="23.25" x14ac:dyDescent="0.25">
      <c r="A105" s="73" t="s">
        <v>112</v>
      </c>
      <c r="B105" s="74" t="s">
        <v>132</v>
      </c>
      <c r="C105" s="316" t="s">
        <v>320</v>
      </c>
      <c r="D105" s="418" t="s">
        <v>345</v>
      </c>
      <c r="E105" s="418"/>
      <c r="F105" s="418"/>
      <c r="G105" s="74" t="s">
        <v>187</v>
      </c>
      <c r="H105" s="74">
        <v>10</v>
      </c>
      <c r="I105" s="74" t="s">
        <v>24</v>
      </c>
      <c r="J105" s="74" t="s">
        <v>122</v>
      </c>
      <c r="K105" s="75" t="s">
        <v>346</v>
      </c>
      <c r="L105" s="74" t="s">
        <v>102</v>
      </c>
      <c r="M105" s="75" t="s">
        <v>347</v>
      </c>
      <c r="N105" s="74" t="s">
        <v>104</v>
      </c>
      <c r="O105" s="76" t="s">
        <v>348</v>
      </c>
      <c r="DI105" s="72"/>
      <c r="DJ105" s="72"/>
      <c r="DK105" s="72" t="s">
        <v>345</v>
      </c>
      <c r="DL105" s="72" t="s">
        <v>5</v>
      </c>
      <c r="DM105" s="72" t="s">
        <v>5</v>
      </c>
      <c r="DR105" s="72"/>
      <c r="DS105" s="72"/>
    </row>
    <row r="106" spans="1:124" customFormat="1" ht="15" x14ac:dyDescent="0.25">
      <c r="A106" s="106"/>
      <c r="B106" s="97"/>
      <c r="C106" s="317"/>
      <c r="D106" s="424" t="s">
        <v>349</v>
      </c>
      <c r="E106" s="424"/>
      <c r="F106" s="424"/>
      <c r="G106" s="424"/>
      <c r="H106" s="424"/>
      <c r="I106" s="424"/>
      <c r="J106" s="424"/>
      <c r="K106" s="424"/>
      <c r="L106" s="424"/>
      <c r="M106" s="424"/>
      <c r="N106" s="424"/>
      <c r="O106" s="442"/>
      <c r="DI106" s="72"/>
      <c r="DJ106" s="72"/>
      <c r="DK106" s="72"/>
      <c r="DL106" s="72"/>
      <c r="DM106" s="72"/>
      <c r="DR106" s="72"/>
      <c r="DS106" s="72"/>
      <c r="DT106" s="68" t="s">
        <v>349</v>
      </c>
    </row>
    <row r="107" spans="1:124" customFormat="1" ht="15" x14ac:dyDescent="0.25">
      <c r="A107" s="77"/>
      <c r="B107" s="78"/>
      <c r="C107" s="79"/>
      <c r="D107" s="422" t="s">
        <v>327</v>
      </c>
      <c r="E107" s="422"/>
      <c r="F107" s="422"/>
      <c r="G107" s="422"/>
      <c r="H107" s="422"/>
      <c r="I107" s="422"/>
      <c r="J107" s="422"/>
      <c r="K107" s="422"/>
      <c r="L107" s="422"/>
      <c r="M107" s="422"/>
      <c r="N107" s="422"/>
      <c r="O107" s="423"/>
      <c r="DI107" s="72"/>
      <c r="DJ107" s="72"/>
      <c r="DK107" s="72"/>
      <c r="DL107" s="72"/>
      <c r="DM107" s="72"/>
      <c r="DN107" s="68" t="s">
        <v>327</v>
      </c>
      <c r="DR107" s="72"/>
      <c r="DS107" s="72"/>
    </row>
    <row r="108" spans="1:124" customFormat="1" ht="15" x14ac:dyDescent="0.25">
      <c r="A108" s="77"/>
      <c r="B108" s="97"/>
      <c r="C108" s="317"/>
      <c r="D108" s="436" t="s">
        <v>65</v>
      </c>
      <c r="E108" s="436"/>
      <c r="F108" s="436"/>
      <c r="G108" s="74"/>
      <c r="H108" s="98"/>
      <c r="I108" s="98"/>
      <c r="J108" s="98"/>
      <c r="K108" s="99"/>
      <c r="L108" s="98"/>
      <c r="M108" s="112">
        <v>2631.71</v>
      </c>
      <c r="N108" s="92"/>
      <c r="O108" s="101">
        <v>24001.200000000001</v>
      </c>
      <c r="DI108" s="72"/>
      <c r="DJ108" s="72"/>
      <c r="DK108" s="72"/>
      <c r="DL108" s="72"/>
      <c r="DM108" s="72"/>
      <c r="DR108" s="72" t="s">
        <v>65</v>
      </c>
      <c r="DS108" s="72"/>
    </row>
    <row r="109" spans="1:124" customFormat="1" ht="15" x14ac:dyDescent="0.25">
      <c r="A109" s="419" t="s">
        <v>350</v>
      </c>
      <c r="B109" s="420"/>
      <c r="C109" s="420"/>
      <c r="D109" s="420"/>
      <c r="E109" s="420"/>
      <c r="F109" s="420"/>
      <c r="G109" s="420"/>
      <c r="H109" s="420"/>
      <c r="I109" s="420"/>
      <c r="J109" s="420"/>
      <c r="K109" s="420"/>
      <c r="L109" s="420"/>
      <c r="M109" s="420"/>
      <c r="N109" s="420"/>
      <c r="O109" s="421"/>
      <c r="DI109" s="72"/>
      <c r="DJ109" s="72" t="s">
        <v>350</v>
      </c>
      <c r="DK109" s="72"/>
      <c r="DL109" s="72"/>
      <c r="DM109" s="72"/>
      <c r="DR109" s="72"/>
      <c r="DS109" s="72"/>
    </row>
    <row r="110" spans="1:124" customFormat="1" ht="34.5" x14ac:dyDescent="0.25">
      <c r="A110" s="73" t="s">
        <v>122</v>
      </c>
      <c r="B110" s="74" t="s">
        <v>137</v>
      </c>
      <c r="C110" s="316" t="s">
        <v>146</v>
      </c>
      <c r="D110" s="418" t="s">
        <v>147</v>
      </c>
      <c r="E110" s="418"/>
      <c r="F110" s="418"/>
      <c r="G110" s="74" t="s">
        <v>46</v>
      </c>
      <c r="H110" s="74">
        <v>0.63229999999999997</v>
      </c>
      <c r="I110" s="74" t="s">
        <v>24</v>
      </c>
      <c r="J110" s="74" t="s">
        <v>351</v>
      </c>
      <c r="K110" s="75"/>
      <c r="L110" s="74"/>
      <c r="M110" s="75"/>
      <c r="N110" s="74"/>
      <c r="O110" s="76"/>
      <c r="DI110" s="72"/>
      <c r="DJ110" s="72"/>
      <c r="DK110" s="72" t="s">
        <v>147</v>
      </c>
      <c r="DL110" s="72" t="s">
        <v>5</v>
      </c>
      <c r="DM110" s="72" t="s">
        <v>5</v>
      </c>
      <c r="DR110" s="72"/>
      <c r="DS110" s="72"/>
    </row>
    <row r="111" spans="1:124" customFormat="1" ht="33.75" x14ac:dyDescent="0.25">
      <c r="A111" s="77"/>
      <c r="B111" s="78"/>
      <c r="C111" s="79" t="s">
        <v>339</v>
      </c>
      <c r="D111" s="422" t="s">
        <v>70</v>
      </c>
      <c r="E111" s="422"/>
      <c r="F111" s="422"/>
      <c r="G111" s="422"/>
      <c r="H111" s="422"/>
      <c r="I111" s="422"/>
      <c r="J111" s="422"/>
      <c r="K111" s="422"/>
      <c r="L111" s="422"/>
      <c r="M111" s="422"/>
      <c r="N111" s="422"/>
      <c r="O111" s="423"/>
      <c r="DI111" s="72"/>
      <c r="DJ111" s="72"/>
      <c r="DK111" s="72"/>
      <c r="DL111" s="72"/>
      <c r="DM111" s="72"/>
      <c r="DN111" s="68" t="s">
        <v>70</v>
      </c>
      <c r="DR111" s="72"/>
      <c r="DS111" s="72"/>
    </row>
    <row r="112" spans="1:124" customFormat="1" ht="57" x14ac:dyDescent="0.25">
      <c r="A112" s="77"/>
      <c r="B112" s="78"/>
      <c r="C112" s="79" t="s">
        <v>304</v>
      </c>
      <c r="D112" s="422" t="s">
        <v>305</v>
      </c>
      <c r="E112" s="422"/>
      <c r="F112" s="422"/>
      <c r="G112" s="422"/>
      <c r="H112" s="422"/>
      <c r="I112" s="422"/>
      <c r="J112" s="422"/>
      <c r="K112" s="422"/>
      <c r="L112" s="422"/>
      <c r="M112" s="422"/>
      <c r="N112" s="422"/>
      <c r="O112" s="423"/>
      <c r="DI112" s="72"/>
      <c r="DJ112" s="72"/>
      <c r="DK112" s="72"/>
      <c r="DL112" s="72"/>
      <c r="DM112" s="72"/>
      <c r="DN112" s="68" t="s">
        <v>305</v>
      </c>
      <c r="DR112" s="72"/>
      <c r="DS112" s="72"/>
    </row>
    <row r="113" spans="1:124" customFormat="1" ht="15" x14ac:dyDescent="0.25">
      <c r="A113" s="77"/>
      <c r="B113" s="80"/>
      <c r="C113" s="79" t="s">
        <v>24</v>
      </c>
      <c r="D113" s="424" t="s">
        <v>50</v>
      </c>
      <c r="E113" s="424"/>
      <c r="F113" s="424"/>
      <c r="G113" s="81"/>
      <c r="H113" s="82"/>
      <c r="I113" s="82"/>
      <c r="J113" s="82"/>
      <c r="K113" s="83">
        <v>173.23</v>
      </c>
      <c r="L113" s="103">
        <v>1.3</v>
      </c>
      <c r="M113" s="83">
        <v>142.38999999999999</v>
      </c>
      <c r="N113" s="84">
        <v>49.45</v>
      </c>
      <c r="O113" s="85">
        <v>7041.19</v>
      </c>
      <c r="DI113" s="72"/>
      <c r="DJ113" s="72"/>
      <c r="DK113" s="72"/>
      <c r="DL113" s="72"/>
      <c r="DM113" s="72"/>
      <c r="DO113" s="68" t="s">
        <v>50</v>
      </c>
      <c r="DR113" s="72"/>
      <c r="DS113" s="72"/>
    </row>
    <row r="114" spans="1:124" customFormat="1" ht="15" x14ac:dyDescent="0.25">
      <c r="A114" s="77"/>
      <c r="B114" s="80"/>
      <c r="C114" s="79" t="s">
        <v>51</v>
      </c>
      <c r="D114" s="424" t="s">
        <v>52</v>
      </c>
      <c r="E114" s="424"/>
      <c r="F114" s="424"/>
      <c r="G114" s="81"/>
      <c r="H114" s="82"/>
      <c r="I114" s="82"/>
      <c r="J114" s="82"/>
      <c r="K114" s="102">
        <v>5268.76</v>
      </c>
      <c r="L114" s="103">
        <v>1.4</v>
      </c>
      <c r="M114" s="102">
        <v>4664.01</v>
      </c>
      <c r="N114" s="84">
        <v>14.53</v>
      </c>
      <c r="O114" s="85">
        <v>67768.070000000007</v>
      </c>
      <c r="DI114" s="72"/>
      <c r="DJ114" s="72"/>
      <c r="DK114" s="72"/>
      <c r="DL114" s="72"/>
      <c r="DM114" s="72"/>
      <c r="DO114" s="68" t="s">
        <v>52</v>
      </c>
      <c r="DR114" s="72"/>
      <c r="DS114" s="72"/>
    </row>
    <row r="115" spans="1:124" customFormat="1" ht="15" x14ac:dyDescent="0.25">
      <c r="A115" s="77"/>
      <c r="B115" s="80"/>
      <c r="C115" s="79" t="s">
        <v>53</v>
      </c>
      <c r="D115" s="424" t="s">
        <v>54</v>
      </c>
      <c r="E115" s="424"/>
      <c r="F115" s="424"/>
      <c r="G115" s="81"/>
      <c r="H115" s="82"/>
      <c r="I115" s="82"/>
      <c r="J115" s="82"/>
      <c r="K115" s="83">
        <v>267.67</v>
      </c>
      <c r="L115" s="103">
        <v>1.4</v>
      </c>
      <c r="M115" s="83">
        <v>236.95</v>
      </c>
      <c r="N115" s="84">
        <v>49.45</v>
      </c>
      <c r="O115" s="85">
        <v>11717.18</v>
      </c>
      <c r="DI115" s="72"/>
      <c r="DJ115" s="72"/>
      <c r="DK115" s="72"/>
      <c r="DL115" s="72"/>
      <c r="DM115" s="72"/>
      <c r="DO115" s="68" t="s">
        <v>54</v>
      </c>
      <c r="DR115" s="72"/>
      <c r="DS115" s="72"/>
    </row>
    <row r="116" spans="1:124" customFormat="1" ht="15" x14ac:dyDescent="0.25">
      <c r="A116" s="77"/>
      <c r="B116" s="80"/>
      <c r="C116" s="79" t="s">
        <v>79</v>
      </c>
      <c r="D116" s="424" t="s">
        <v>80</v>
      </c>
      <c r="E116" s="424"/>
      <c r="F116" s="424"/>
      <c r="G116" s="81"/>
      <c r="H116" s="82"/>
      <c r="I116" s="82"/>
      <c r="J116" s="82"/>
      <c r="K116" s="83">
        <v>17.079999999999998</v>
      </c>
      <c r="L116" s="82"/>
      <c r="M116" s="83">
        <v>10.8</v>
      </c>
      <c r="N116" s="84">
        <v>9.1199999999999992</v>
      </c>
      <c r="O116" s="96">
        <v>98.5</v>
      </c>
      <c r="DI116" s="72"/>
      <c r="DJ116" s="72"/>
      <c r="DK116" s="72"/>
      <c r="DL116" s="72"/>
      <c r="DM116" s="72"/>
      <c r="DO116" s="68" t="s">
        <v>80</v>
      </c>
      <c r="DR116" s="72"/>
      <c r="DS116" s="72"/>
    </row>
    <row r="117" spans="1:124" customFormat="1" ht="15" x14ac:dyDescent="0.25">
      <c r="A117" s="86"/>
      <c r="B117" s="80"/>
      <c r="C117" s="79"/>
      <c r="D117" s="424" t="s">
        <v>55</v>
      </c>
      <c r="E117" s="424"/>
      <c r="F117" s="424"/>
      <c r="G117" s="81" t="s">
        <v>56</v>
      </c>
      <c r="H117" s="103">
        <v>21.6</v>
      </c>
      <c r="I117" s="103">
        <v>1.3</v>
      </c>
      <c r="J117" s="111">
        <v>17.754984</v>
      </c>
      <c r="K117" s="88"/>
      <c r="L117" s="82"/>
      <c r="M117" s="88"/>
      <c r="N117" s="82"/>
      <c r="O117" s="89"/>
      <c r="DI117" s="72"/>
      <c r="DJ117" s="72"/>
      <c r="DK117" s="72"/>
      <c r="DL117" s="72"/>
      <c r="DM117" s="72"/>
      <c r="DP117" s="68" t="s">
        <v>55</v>
      </c>
      <c r="DR117" s="72"/>
      <c r="DS117" s="72"/>
    </row>
    <row r="118" spans="1:124" customFormat="1" ht="15" x14ac:dyDescent="0.25">
      <c r="A118" s="86"/>
      <c r="B118" s="80"/>
      <c r="C118" s="79"/>
      <c r="D118" s="424" t="s">
        <v>57</v>
      </c>
      <c r="E118" s="424"/>
      <c r="F118" s="424"/>
      <c r="G118" s="81" t="s">
        <v>56</v>
      </c>
      <c r="H118" s="103">
        <v>20.6</v>
      </c>
      <c r="I118" s="103">
        <v>1.4</v>
      </c>
      <c r="J118" s="111">
        <v>18.235531999999999</v>
      </c>
      <c r="K118" s="88"/>
      <c r="L118" s="82"/>
      <c r="M118" s="88"/>
      <c r="N118" s="82"/>
      <c r="O118" s="89"/>
      <c r="DI118" s="72"/>
      <c r="DJ118" s="72"/>
      <c r="DK118" s="72"/>
      <c r="DL118" s="72"/>
      <c r="DM118" s="72"/>
      <c r="DP118" s="68" t="s">
        <v>57</v>
      </c>
      <c r="DR118" s="72"/>
      <c r="DS118" s="72"/>
    </row>
    <row r="119" spans="1:124" customFormat="1" ht="15" x14ac:dyDescent="0.25">
      <c r="A119" s="90"/>
      <c r="B119" s="81"/>
      <c r="C119" s="79"/>
      <c r="D119" s="435" t="s">
        <v>58</v>
      </c>
      <c r="E119" s="435"/>
      <c r="F119" s="435"/>
      <c r="G119" s="91"/>
      <c r="H119" s="92"/>
      <c r="I119" s="92"/>
      <c r="J119" s="92"/>
      <c r="K119" s="105">
        <v>5459.07</v>
      </c>
      <c r="L119" s="92"/>
      <c r="M119" s="105">
        <v>4817.2</v>
      </c>
      <c r="N119" s="92"/>
      <c r="O119" s="94">
        <v>74907.759999999995</v>
      </c>
      <c r="DI119" s="72"/>
      <c r="DJ119" s="72"/>
      <c r="DK119" s="72"/>
      <c r="DL119" s="72"/>
      <c r="DM119" s="72"/>
      <c r="DQ119" s="68" t="s">
        <v>58</v>
      </c>
      <c r="DR119" s="72"/>
      <c r="DS119" s="72"/>
    </row>
    <row r="120" spans="1:124" customFormat="1" ht="15" x14ac:dyDescent="0.25">
      <c r="A120" s="86"/>
      <c r="B120" s="80"/>
      <c r="C120" s="79"/>
      <c r="D120" s="424" t="s">
        <v>59</v>
      </c>
      <c r="E120" s="424"/>
      <c r="F120" s="424"/>
      <c r="G120" s="81"/>
      <c r="H120" s="82"/>
      <c r="I120" s="82"/>
      <c r="J120" s="82"/>
      <c r="K120" s="88"/>
      <c r="L120" s="82"/>
      <c r="M120" s="83">
        <v>379.34</v>
      </c>
      <c r="N120" s="82"/>
      <c r="O120" s="85">
        <v>18758.37</v>
      </c>
      <c r="DI120" s="72"/>
      <c r="DJ120" s="72"/>
      <c r="DK120" s="72"/>
      <c r="DL120" s="72"/>
      <c r="DM120" s="72"/>
      <c r="DP120" s="68" t="s">
        <v>59</v>
      </c>
      <c r="DR120" s="72"/>
      <c r="DS120" s="72"/>
    </row>
    <row r="121" spans="1:124" customFormat="1" ht="22.5" x14ac:dyDescent="0.25">
      <c r="A121" s="86"/>
      <c r="B121" s="80"/>
      <c r="C121" s="79" t="s">
        <v>60</v>
      </c>
      <c r="D121" s="424" t="s">
        <v>61</v>
      </c>
      <c r="E121" s="424"/>
      <c r="F121" s="424"/>
      <c r="G121" s="81" t="s">
        <v>62</v>
      </c>
      <c r="H121" s="95">
        <v>147</v>
      </c>
      <c r="I121" s="82"/>
      <c r="J121" s="95">
        <v>147</v>
      </c>
      <c r="K121" s="88"/>
      <c r="L121" s="82"/>
      <c r="M121" s="83">
        <v>557.63</v>
      </c>
      <c r="N121" s="82"/>
      <c r="O121" s="85">
        <v>27574.799999999999</v>
      </c>
      <c r="DI121" s="72"/>
      <c r="DJ121" s="72"/>
      <c r="DK121" s="72"/>
      <c r="DL121" s="72"/>
      <c r="DM121" s="72"/>
      <c r="DP121" s="68" t="s">
        <v>61</v>
      </c>
      <c r="DR121" s="72"/>
      <c r="DS121" s="72"/>
    </row>
    <row r="122" spans="1:124" customFormat="1" ht="56.25" x14ac:dyDescent="0.25">
      <c r="A122" s="86"/>
      <c r="B122" s="80"/>
      <c r="C122" s="79" t="s">
        <v>63</v>
      </c>
      <c r="D122" s="424" t="s">
        <v>64</v>
      </c>
      <c r="E122" s="424"/>
      <c r="F122" s="424"/>
      <c r="G122" s="81" t="s">
        <v>62</v>
      </c>
      <c r="H122" s="95">
        <v>134</v>
      </c>
      <c r="I122" s="84">
        <v>0.85</v>
      </c>
      <c r="J122" s="103">
        <v>113.9</v>
      </c>
      <c r="K122" s="88"/>
      <c r="L122" s="82"/>
      <c r="M122" s="83">
        <v>432.07</v>
      </c>
      <c r="N122" s="82"/>
      <c r="O122" s="85">
        <v>21365.78</v>
      </c>
      <c r="DI122" s="72"/>
      <c r="DJ122" s="72"/>
      <c r="DK122" s="72"/>
      <c r="DL122" s="72"/>
      <c r="DM122" s="72"/>
      <c r="DP122" s="68" t="s">
        <v>64</v>
      </c>
      <c r="DR122" s="72"/>
      <c r="DS122" s="72"/>
    </row>
    <row r="123" spans="1:124" customFormat="1" ht="15" x14ac:dyDescent="0.25">
      <c r="A123" s="77"/>
      <c r="B123" s="97"/>
      <c r="C123" s="317"/>
      <c r="D123" s="436" t="s">
        <v>65</v>
      </c>
      <c r="E123" s="436"/>
      <c r="F123" s="436"/>
      <c r="G123" s="74"/>
      <c r="H123" s="98"/>
      <c r="I123" s="98"/>
      <c r="J123" s="98"/>
      <c r="K123" s="99"/>
      <c r="L123" s="98"/>
      <c r="M123" s="112">
        <v>5806.9</v>
      </c>
      <c r="N123" s="92"/>
      <c r="O123" s="101">
        <v>123848.34</v>
      </c>
      <c r="DI123" s="72"/>
      <c r="DJ123" s="72"/>
      <c r="DK123" s="72"/>
      <c r="DL123" s="72"/>
      <c r="DM123" s="72"/>
      <c r="DR123" s="72" t="s">
        <v>65</v>
      </c>
      <c r="DS123" s="72"/>
    </row>
    <row r="124" spans="1:124" customFormat="1" ht="23.25" x14ac:dyDescent="0.25">
      <c r="A124" s="73" t="s">
        <v>132</v>
      </c>
      <c r="B124" s="74" t="s">
        <v>145</v>
      </c>
      <c r="C124" s="316" t="s">
        <v>320</v>
      </c>
      <c r="D124" s="418" t="s">
        <v>352</v>
      </c>
      <c r="E124" s="418"/>
      <c r="F124" s="418"/>
      <c r="G124" s="74" t="s">
        <v>99</v>
      </c>
      <c r="H124" s="74">
        <v>54.77</v>
      </c>
      <c r="I124" s="74" t="s">
        <v>24</v>
      </c>
      <c r="J124" s="74" t="s">
        <v>353</v>
      </c>
      <c r="K124" s="75" t="s">
        <v>354</v>
      </c>
      <c r="L124" s="74" t="s">
        <v>102</v>
      </c>
      <c r="M124" s="75" t="s">
        <v>355</v>
      </c>
      <c r="N124" s="74" t="s">
        <v>104</v>
      </c>
      <c r="O124" s="76" t="s">
        <v>356</v>
      </c>
      <c r="DI124" s="72"/>
      <c r="DJ124" s="72"/>
      <c r="DK124" s="72" t="s">
        <v>352</v>
      </c>
      <c r="DL124" s="72" t="s">
        <v>5</v>
      </c>
      <c r="DM124" s="72" t="s">
        <v>5</v>
      </c>
      <c r="DR124" s="72"/>
      <c r="DS124" s="72"/>
    </row>
    <row r="125" spans="1:124" customFormat="1" ht="15" x14ac:dyDescent="0.25">
      <c r="A125" s="106"/>
      <c r="B125" s="97"/>
      <c r="C125" s="317"/>
      <c r="D125" s="424" t="s">
        <v>357</v>
      </c>
      <c r="E125" s="424"/>
      <c r="F125" s="424"/>
      <c r="G125" s="424"/>
      <c r="H125" s="424"/>
      <c r="I125" s="424"/>
      <c r="J125" s="424"/>
      <c r="K125" s="424"/>
      <c r="L125" s="424"/>
      <c r="M125" s="424"/>
      <c r="N125" s="424"/>
      <c r="O125" s="442"/>
      <c r="DI125" s="72"/>
      <c r="DJ125" s="72"/>
      <c r="DK125" s="72"/>
      <c r="DL125" s="72"/>
      <c r="DM125" s="72"/>
      <c r="DR125" s="72"/>
      <c r="DS125" s="72"/>
      <c r="DT125" s="68" t="s">
        <v>357</v>
      </c>
    </row>
    <row r="126" spans="1:124" customFormat="1" ht="15" x14ac:dyDescent="0.25">
      <c r="A126" s="77"/>
      <c r="B126" s="78"/>
      <c r="C126" s="79"/>
      <c r="D126" s="422" t="s">
        <v>327</v>
      </c>
      <c r="E126" s="422"/>
      <c r="F126" s="422"/>
      <c r="G126" s="422"/>
      <c r="H126" s="422"/>
      <c r="I126" s="422"/>
      <c r="J126" s="422"/>
      <c r="K126" s="422"/>
      <c r="L126" s="422"/>
      <c r="M126" s="422"/>
      <c r="N126" s="422"/>
      <c r="O126" s="423"/>
      <c r="DI126" s="72"/>
      <c r="DJ126" s="72"/>
      <c r="DK126" s="72"/>
      <c r="DL126" s="72"/>
      <c r="DM126" s="72"/>
      <c r="DN126" s="68" t="s">
        <v>327</v>
      </c>
      <c r="DR126" s="72"/>
      <c r="DS126" s="72"/>
    </row>
    <row r="127" spans="1:124" customFormat="1" ht="15" x14ac:dyDescent="0.25">
      <c r="A127" s="77"/>
      <c r="B127" s="97"/>
      <c r="C127" s="317"/>
      <c r="D127" s="436" t="s">
        <v>65</v>
      </c>
      <c r="E127" s="436"/>
      <c r="F127" s="436"/>
      <c r="G127" s="74"/>
      <c r="H127" s="98"/>
      <c r="I127" s="98"/>
      <c r="J127" s="98"/>
      <c r="K127" s="99"/>
      <c r="L127" s="98"/>
      <c r="M127" s="112">
        <v>18055.419999999998</v>
      </c>
      <c r="N127" s="92"/>
      <c r="O127" s="101">
        <v>164665.43</v>
      </c>
      <c r="DI127" s="72"/>
      <c r="DJ127" s="72"/>
      <c r="DK127" s="72"/>
      <c r="DL127" s="72"/>
      <c r="DM127" s="72"/>
      <c r="DR127" s="72" t="s">
        <v>65</v>
      </c>
      <c r="DS127" s="72"/>
    </row>
    <row r="128" spans="1:124" customFormat="1" ht="22.5" x14ac:dyDescent="0.25">
      <c r="A128" s="73" t="s">
        <v>137</v>
      </c>
      <c r="B128" s="74" t="s">
        <v>149</v>
      </c>
      <c r="C128" s="316" t="s">
        <v>320</v>
      </c>
      <c r="D128" s="418" t="s">
        <v>358</v>
      </c>
      <c r="E128" s="418"/>
      <c r="F128" s="418"/>
      <c r="G128" s="74" t="s">
        <v>99</v>
      </c>
      <c r="H128" s="74">
        <v>24.9</v>
      </c>
      <c r="I128" s="74" t="s">
        <v>24</v>
      </c>
      <c r="J128" s="74" t="s">
        <v>359</v>
      </c>
      <c r="K128" s="75" t="s">
        <v>360</v>
      </c>
      <c r="L128" s="74" t="s">
        <v>102</v>
      </c>
      <c r="M128" s="75" t="s">
        <v>361</v>
      </c>
      <c r="N128" s="74" t="s">
        <v>104</v>
      </c>
      <c r="O128" s="76" t="s">
        <v>362</v>
      </c>
      <c r="DI128" s="72"/>
      <c r="DJ128" s="72"/>
      <c r="DK128" s="72" t="s">
        <v>358</v>
      </c>
      <c r="DL128" s="72" t="s">
        <v>5</v>
      </c>
      <c r="DM128" s="72" t="s">
        <v>5</v>
      </c>
      <c r="DR128" s="72"/>
      <c r="DS128" s="72"/>
    </row>
    <row r="129" spans="1:126" customFormat="1" ht="15" x14ac:dyDescent="0.25">
      <c r="A129" s="106"/>
      <c r="B129" s="97"/>
      <c r="C129" s="317"/>
      <c r="D129" s="424" t="s">
        <v>363</v>
      </c>
      <c r="E129" s="424"/>
      <c r="F129" s="424"/>
      <c r="G129" s="424"/>
      <c r="H129" s="424"/>
      <c r="I129" s="424"/>
      <c r="J129" s="424"/>
      <c r="K129" s="424"/>
      <c r="L129" s="424"/>
      <c r="M129" s="424"/>
      <c r="N129" s="424"/>
      <c r="O129" s="442"/>
      <c r="DI129" s="72"/>
      <c r="DJ129" s="72"/>
      <c r="DK129" s="72"/>
      <c r="DL129" s="72"/>
      <c r="DM129" s="72"/>
      <c r="DR129" s="72"/>
      <c r="DS129" s="72"/>
      <c r="DT129" s="68" t="s">
        <v>363</v>
      </c>
    </row>
    <row r="130" spans="1:126" customFormat="1" ht="15" x14ac:dyDescent="0.25">
      <c r="A130" s="77"/>
      <c r="B130" s="78"/>
      <c r="C130" s="79"/>
      <c r="D130" s="422" t="s">
        <v>327</v>
      </c>
      <c r="E130" s="422"/>
      <c r="F130" s="422"/>
      <c r="G130" s="422"/>
      <c r="H130" s="422"/>
      <c r="I130" s="422"/>
      <c r="J130" s="422"/>
      <c r="K130" s="422"/>
      <c r="L130" s="422"/>
      <c r="M130" s="422"/>
      <c r="N130" s="422"/>
      <c r="O130" s="423"/>
      <c r="DI130" s="72"/>
      <c r="DJ130" s="72"/>
      <c r="DK130" s="72"/>
      <c r="DL130" s="72"/>
      <c r="DM130" s="72"/>
      <c r="DN130" s="68" t="s">
        <v>327</v>
      </c>
      <c r="DR130" s="72"/>
      <c r="DS130" s="72"/>
    </row>
    <row r="131" spans="1:126" customFormat="1" ht="15" x14ac:dyDescent="0.25">
      <c r="A131" s="77"/>
      <c r="B131" s="97"/>
      <c r="C131" s="317"/>
      <c r="D131" s="436" t="s">
        <v>65</v>
      </c>
      <c r="E131" s="436"/>
      <c r="F131" s="436"/>
      <c r="G131" s="74"/>
      <c r="H131" s="98"/>
      <c r="I131" s="98"/>
      <c r="J131" s="98"/>
      <c r="K131" s="99"/>
      <c r="L131" s="98"/>
      <c r="M131" s="112">
        <v>12548.75</v>
      </c>
      <c r="N131" s="92"/>
      <c r="O131" s="101">
        <v>114444.6</v>
      </c>
      <c r="DI131" s="72"/>
      <c r="DJ131" s="72"/>
      <c r="DK131" s="72"/>
      <c r="DL131" s="72"/>
      <c r="DM131" s="72"/>
      <c r="DR131" s="72" t="s">
        <v>65</v>
      </c>
      <c r="DS131" s="72"/>
    </row>
    <row r="132" spans="1:126" customFormat="1" ht="15" x14ac:dyDescent="0.25">
      <c r="A132" s="107"/>
      <c r="B132" s="69"/>
      <c r="C132" s="75"/>
      <c r="D132" s="436" t="s">
        <v>364</v>
      </c>
      <c r="E132" s="436"/>
      <c r="F132" s="436"/>
      <c r="G132" s="436"/>
      <c r="H132" s="436"/>
      <c r="I132" s="436"/>
      <c r="J132" s="436"/>
      <c r="K132" s="436"/>
      <c r="L132" s="436"/>
      <c r="M132" s="114">
        <v>45338.18</v>
      </c>
      <c r="N132" s="109"/>
      <c r="O132" s="110"/>
      <c r="DI132" s="72"/>
      <c r="DJ132" s="72"/>
      <c r="DK132" s="72"/>
      <c r="DL132" s="72"/>
      <c r="DM132" s="72"/>
      <c r="DR132" s="72"/>
      <c r="DS132" s="72" t="s">
        <v>364</v>
      </c>
    </row>
    <row r="133" spans="1:126" customFormat="1" ht="15" x14ac:dyDescent="0.25">
      <c r="A133" s="107"/>
      <c r="B133" s="69"/>
      <c r="C133" s="75"/>
      <c r="D133" s="436" t="s">
        <v>272</v>
      </c>
      <c r="E133" s="436"/>
      <c r="F133" s="436"/>
      <c r="G133" s="436"/>
      <c r="H133" s="436"/>
      <c r="I133" s="436"/>
      <c r="J133" s="436"/>
      <c r="K133" s="436"/>
      <c r="L133" s="436"/>
      <c r="M133" s="115"/>
      <c r="N133" s="109"/>
      <c r="O133" s="110"/>
      <c r="DU133" s="72" t="s">
        <v>272</v>
      </c>
    </row>
    <row r="134" spans="1:126" customFormat="1" ht="15" x14ac:dyDescent="0.25">
      <c r="A134" s="77"/>
      <c r="B134" s="67"/>
      <c r="C134" s="79"/>
      <c r="D134" s="424" t="s">
        <v>273</v>
      </c>
      <c r="E134" s="424"/>
      <c r="F134" s="424"/>
      <c r="G134" s="424"/>
      <c r="H134" s="424"/>
      <c r="I134" s="424"/>
      <c r="J134" s="424"/>
      <c r="K134" s="424"/>
      <c r="L134" s="424"/>
      <c r="M134" s="116">
        <v>44340.13</v>
      </c>
      <c r="N134" s="117"/>
      <c r="O134" s="118">
        <v>441267.61</v>
      </c>
      <c r="DU134" s="72"/>
      <c r="DV134" s="68" t="s">
        <v>273</v>
      </c>
    </row>
    <row r="135" spans="1:126" customFormat="1" ht="15" x14ac:dyDescent="0.25">
      <c r="A135" s="77"/>
      <c r="B135" s="67"/>
      <c r="C135" s="79"/>
      <c r="D135" s="424" t="s">
        <v>274</v>
      </c>
      <c r="E135" s="424"/>
      <c r="F135" s="424"/>
      <c r="G135" s="424"/>
      <c r="H135" s="424"/>
      <c r="I135" s="424"/>
      <c r="J135" s="424"/>
      <c r="K135" s="424"/>
      <c r="L135" s="424"/>
      <c r="M135" s="119"/>
      <c r="N135" s="117"/>
      <c r="O135" s="120"/>
      <c r="DU135" s="72"/>
      <c r="DV135" s="68" t="s">
        <v>274</v>
      </c>
    </row>
    <row r="136" spans="1:126" customFormat="1" ht="15" x14ac:dyDescent="0.25">
      <c r="A136" s="77"/>
      <c r="B136" s="67"/>
      <c r="C136" s="79"/>
      <c r="D136" s="424" t="s">
        <v>275</v>
      </c>
      <c r="E136" s="424"/>
      <c r="F136" s="424"/>
      <c r="G136" s="424"/>
      <c r="H136" s="424"/>
      <c r="I136" s="424"/>
      <c r="J136" s="424"/>
      <c r="K136" s="424"/>
      <c r="L136" s="424"/>
      <c r="M136" s="121">
        <v>236</v>
      </c>
      <c r="N136" s="117"/>
      <c r="O136" s="118">
        <v>11670.2</v>
      </c>
      <c r="DU136" s="72"/>
      <c r="DV136" s="68" t="s">
        <v>275</v>
      </c>
    </row>
    <row r="137" spans="1:126" customFormat="1" ht="15" x14ac:dyDescent="0.25">
      <c r="A137" s="77"/>
      <c r="B137" s="67"/>
      <c r="C137" s="79"/>
      <c r="D137" s="424" t="s">
        <v>276</v>
      </c>
      <c r="E137" s="424"/>
      <c r="F137" s="424"/>
      <c r="G137" s="424"/>
      <c r="H137" s="424"/>
      <c r="I137" s="424"/>
      <c r="J137" s="424"/>
      <c r="K137" s="424"/>
      <c r="L137" s="424"/>
      <c r="M137" s="116">
        <v>5058.7299999999996</v>
      </c>
      <c r="N137" s="117"/>
      <c r="O137" s="118">
        <v>73503.350000000006</v>
      </c>
      <c r="DU137" s="72"/>
      <c r="DV137" s="68" t="s">
        <v>276</v>
      </c>
    </row>
    <row r="138" spans="1:126" customFormat="1" ht="15" x14ac:dyDescent="0.25">
      <c r="A138" s="77"/>
      <c r="B138" s="67"/>
      <c r="C138" s="79"/>
      <c r="D138" s="424" t="s">
        <v>277</v>
      </c>
      <c r="E138" s="424"/>
      <c r="F138" s="424"/>
      <c r="G138" s="424"/>
      <c r="H138" s="424"/>
      <c r="I138" s="424"/>
      <c r="J138" s="424"/>
      <c r="K138" s="424"/>
      <c r="L138" s="424"/>
      <c r="M138" s="121">
        <v>260.41000000000003</v>
      </c>
      <c r="N138" s="117"/>
      <c r="O138" s="118">
        <v>12877.27</v>
      </c>
      <c r="DU138" s="72"/>
      <c r="DV138" s="68" t="s">
        <v>277</v>
      </c>
    </row>
    <row r="139" spans="1:126" customFormat="1" ht="15" x14ac:dyDescent="0.25">
      <c r="A139" s="77"/>
      <c r="B139" s="67"/>
      <c r="C139" s="79"/>
      <c r="D139" s="424" t="s">
        <v>278</v>
      </c>
      <c r="E139" s="424"/>
      <c r="F139" s="424"/>
      <c r="G139" s="424"/>
      <c r="H139" s="424"/>
      <c r="I139" s="424"/>
      <c r="J139" s="424"/>
      <c r="K139" s="424"/>
      <c r="L139" s="424"/>
      <c r="M139" s="116">
        <v>39045.4</v>
      </c>
      <c r="N139" s="117"/>
      <c r="O139" s="118">
        <v>356094.06</v>
      </c>
      <c r="DU139" s="72"/>
      <c r="DV139" s="68" t="s">
        <v>278</v>
      </c>
    </row>
    <row r="140" spans="1:126" customFormat="1" ht="15" x14ac:dyDescent="0.25">
      <c r="A140" s="77"/>
      <c r="B140" s="67"/>
      <c r="C140" s="79"/>
      <c r="D140" s="424" t="s">
        <v>280</v>
      </c>
      <c r="E140" s="424"/>
      <c r="F140" s="424"/>
      <c r="G140" s="424"/>
      <c r="H140" s="424"/>
      <c r="I140" s="424"/>
      <c r="J140" s="424"/>
      <c r="K140" s="424"/>
      <c r="L140" s="424"/>
      <c r="M140" s="116">
        <v>45552.57</v>
      </c>
      <c r="N140" s="117"/>
      <c r="O140" s="118">
        <v>501222.81</v>
      </c>
      <c r="DU140" s="72"/>
      <c r="DV140" s="68" t="s">
        <v>280</v>
      </c>
    </row>
    <row r="141" spans="1:126" customFormat="1" ht="15" x14ac:dyDescent="0.25">
      <c r="A141" s="77"/>
      <c r="B141" s="67"/>
      <c r="C141" s="79"/>
      <c r="D141" s="424" t="s">
        <v>274</v>
      </c>
      <c r="E141" s="424"/>
      <c r="F141" s="424"/>
      <c r="G141" s="424"/>
      <c r="H141" s="424"/>
      <c r="I141" s="424"/>
      <c r="J141" s="424"/>
      <c r="K141" s="424"/>
      <c r="L141" s="424"/>
      <c r="M141" s="119"/>
      <c r="N141" s="117"/>
      <c r="O141" s="120"/>
      <c r="DU141" s="72"/>
      <c r="DV141" s="68" t="s">
        <v>274</v>
      </c>
    </row>
    <row r="142" spans="1:126" customFormat="1" ht="15" x14ac:dyDescent="0.25">
      <c r="A142" s="77"/>
      <c r="B142" s="67"/>
      <c r="C142" s="79"/>
      <c r="D142" s="424" t="s">
        <v>462</v>
      </c>
      <c r="E142" s="424"/>
      <c r="F142" s="424"/>
      <c r="G142" s="424"/>
      <c r="H142" s="424"/>
      <c r="I142" s="424"/>
      <c r="J142" s="424"/>
      <c r="K142" s="424"/>
      <c r="L142" s="424"/>
      <c r="M142" s="121">
        <v>236</v>
      </c>
      <c r="N142" s="117"/>
      <c r="O142" s="118">
        <v>11670.2</v>
      </c>
      <c r="DU142" s="72"/>
      <c r="DV142" s="68" t="s">
        <v>462</v>
      </c>
    </row>
    <row r="143" spans="1:126" customFormat="1" ht="15" x14ac:dyDescent="0.25">
      <c r="A143" s="77"/>
      <c r="B143" s="67"/>
      <c r="C143" s="79"/>
      <c r="D143" s="424" t="s">
        <v>463</v>
      </c>
      <c r="E143" s="424"/>
      <c r="F143" s="424"/>
      <c r="G143" s="424"/>
      <c r="H143" s="424"/>
      <c r="I143" s="424"/>
      <c r="J143" s="424"/>
      <c r="K143" s="424"/>
      <c r="L143" s="424"/>
      <c r="M143" s="116">
        <v>5058.7299999999996</v>
      </c>
      <c r="N143" s="117"/>
      <c r="O143" s="118">
        <v>73503.350000000006</v>
      </c>
      <c r="DU143" s="72"/>
      <c r="DV143" s="68" t="s">
        <v>463</v>
      </c>
    </row>
    <row r="144" spans="1:126" customFormat="1" ht="15" x14ac:dyDescent="0.25">
      <c r="A144" s="77"/>
      <c r="B144" s="67"/>
      <c r="C144" s="79"/>
      <c r="D144" s="424" t="s">
        <v>464</v>
      </c>
      <c r="E144" s="424"/>
      <c r="F144" s="424"/>
      <c r="G144" s="424"/>
      <c r="H144" s="424"/>
      <c r="I144" s="424"/>
      <c r="J144" s="424"/>
      <c r="K144" s="424"/>
      <c r="L144" s="424"/>
      <c r="M144" s="121">
        <v>260.41000000000003</v>
      </c>
      <c r="N144" s="117"/>
      <c r="O144" s="118">
        <v>12877.27</v>
      </c>
      <c r="DU144" s="72"/>
      <c r="DV144" s="68" t="s">
        <v>464</v>
      </c>
    </row>
    <row r="145" spans="1:128" customFormat="1" ht="15" x14ac:dyDescent="0.25">
      <c r="A145" s="77"/>
      <c r="B145" s="67"/>
      <c r="C145" s="79"/>
      <c r="D145" s="424" t="s">
        <v>465</v>
      </c>
      <c r="E145" s="424"/>
      <c r="F145" s="424"/>
      <c r="G145" s="424"/>
      <c r="H145" s="424"/>
      <c r="I145" s="424"/>
      <c r="J145" s="424"/>
      <c r="K145" s="424"/>
      <c r="L145" s="424"/>
      <c r="M145" s="116">
        <v>39045.4</v>
      </c>
      <c r="N145" s="117"/>
      <c r="O145" s="118">
        <v>356094.06</v>
      </c>
      <c r="DU145" s="72"/>
      <c r="DV145" s="68" t="s">
        <v>465</v>
      </c>
    </row>
    <row r="146" spans="1:128" customFormat="1" ht="15" x14ac:dyDescent="0.25">
      <c r="A146" s="77"/>
      <c r="B146" s="67"/>
      <c r="C146" s="79"/>
      <c r="D146" s="424" t="s">
        <v>466</v>
      </c>
      <c r="E146" s="424"/>
      <c r="F146" s="424"/>
      <c r="G146" s="424"/>
      <c r="H146" s="424"/>
      <c r="I146" s="424"/>
      <c r="J146" s="424"/>
      <c r="K146" s="424"/>
      <c r="L146" s="424"/>
      <c r="M146" s="121">
        <v>694.25</v>
      </c>
      <c r="N146" s="117"/>
      <c r="O146" s="118">
        <v>34330.61</v>
      </c>
      <c r="DU146" s="72"/>
      <c r="DV146" s="68" t="s">
        <v>466</v>
      </c>
    </row>
    <row r="147" spans="1:128" customFormat="1" ht="15" x14ac:dyDescent="0.25">
      <c r="A147" s="77"/>
      <c r="B147" s="67"/>
      <c r="C147" s="79"/>
      <c r="D147" s="424" t="s">
        <v>467</v>
      </c>
      <c r="E147" s="424"/>
      <c r="F147" s="424"/>
      <c r="G147" s="424"/>
      <c r="H147" s="424"/>
      <c r="I147" s="424"/>
      <c r="J147" s="424"/>
      <c r="K147" s="424"/>
      <c r="L147" s="424"/>
      <c r="M147" s="121">
        <v>518.19000000000005</v>
      </c>
      <c r="N147" s="117"/>
      <c r="O147" s="118">
        <v>25624.59</v>
      </c>
      <c r="DU147" s="72"/>
      <c r="DV147" s="68" t="s">
        <v>467</v>
      </c>
    </row>
    <row r="148" spans="1:128" customFormat="1" ht="15" x14ac:dyDescent="0.25">
      <c r="A148" s="77"/>
      <c r="B148" s="67"/>
      <c r="C148" s="79"/>
      <c r="D148" s="424" t="s">
        <v>290</v>
      </c>
      <c r="E148" s="424"/>
      <c r="F148" s="424"/>
      <c r="G148" s="424"/>
      <c r="H148" s="424"/>
      <c r="I148" s="424"/>
      <c r="J148" s="424"/>
      <c r="K148" s="424"/>
      <c r="L148" s="424"/>
      <c r="M148" s="121">
        <v>496.41</v>
      </c>
      <c r="N148" s="117"/>
      <c r="O148" s="118">
        <v>24547.47</v>
      </c>
      <c r="DU148" s="72"/>
      <c r="DV148" s="68" t="s">
        <v>290</v>
      </c>
    </row>
    <row r="149" spans="1:128" customFormat="1" ht="15" x14ac:dyDescent="0.25">
      <c r="A149" s="77"/>
      <c r="B149" s="67"/>
      <c r="C149" s="79"/>
      <c r="D149" s="424" t="s">
        <v>291</v>
      </c>
      <c r="E149" s="424"/>
      <c r="F149" s="424"/>
      <c r="G149" s="424"/>
      <c r="H149" s="424"/>
      <c r="I149" s="424"/>
      <c r="J149" s="424"/>
      <c r="K149" s="424"/>
      <c r="L149" s="424"/>
      <c r="M149" s="121">
        <v>694.25</v>
      </c>
      <c r="N149" s="117"/>
      <c r="O149" s="118">
        <v>34330.61</v>
      </c>
      <c r="DU149" s="72"/>
      <c r="DV149" s="68" t="s">
        <v>291</v>
      </c>
    </row>
    <row r="150" spans="1:128" customFormat="1" ht="15" customHeight="1" x14ac:dyDescent="0.25">
      <c r="A150" s="77"/>
      <c r="B150" s="67"/>
      <c r="C150" s="79"/>
      <c r="D150" s="424" t="s">
        <v>292</v>
      </c>
      <c r="E150" s="424"/>
      <c r="F150" s="424"/>
      <c r="G150" s="424"/>
      <c r="H150" s="424"/>
      <c r="I150" s="424"/>
      <c r="J150" s="424"/>
      <c r="K150" s="424"/>
      <c r="L150" s="424"/>
      <c r="M150" s="121">
        <v>518.19000000000005</v>
      </c>
      <c r="N150" s="117"/>
      <c r="O150" s="118">
        <v>25624.59</v>
      </c>
      <c r="DU150" s="72"/>
      <c r="DV150" s="68" t="s">
        <v>292</v>
      </c>
    </row>
    <row r="151" spans="1:128" customFormat="1" ht="13.5" customHeight="1" x14ac:dyDescent="0.25">
      <c r="A151" s="77"/>
      <c r="B151" s="67"/>
      <c r="C151" s="122"/>
      <c r="D151" s="443" t="s">
        <v>293</v>
      </c>
      <c r="E151" s="443"/>
      <c r="F151" s="443"/>
      <c r="G151" s="443"/>
      <c r="H151" s="443"/>
      <c r="I151" s="443"/>
      <c r="J151" s="443"/>
      <c r="K151" s="443"/>
      <c r="L151" s="443"/>
      <c r="M151" s="123">
        <f>M140</f>
        <v>45552.57</v>
      </c>
      <c r="N151" s="124"/>
      <c r="O151" s="125">
        <f>O140</f>
        <v>501222.81</v>
      </c>
      <c r="Q151" s="318"/>
      <c r="DU151" s="72"/>
      <c r="DX151" s="72" t="s">
        <v>293</v>
      </c>
    </row>
    <row r="152" spans="1:128" s="264" customFormat="1" ht="15" x14ac:dyDescent="0.25">
      <c r="A152" s="327"/>
      <c r="B152" s="263"/>
      <c r="C152" s="328"/>
      <c r="D152" s="414" t="s">
        <v>483</v>
      </c>
      <c r="E152" s="414"/>
      <c r="F152" s="414"/>
      <c r="G152" s="414"/>
      <c r="H152" s="414"/>
      <c r="I152" s="414"/>
      <c r="J152" s="414"/>
      <c r="K152" s="414"/>
      <c r="L152" s="414"/>
      <c r="M152" s="329">
        <f>M151*P152</f>
        <v>37808.633099999999</v>
      </c>
      <c r="N152" s="330"/>
      <c r="O152" s="331">
        <f>ROUND(O151*P152,2)</f>
        <v>416014.93</v>
      </c>
      <c r="P152" s="264">
        <v>0.83</v>
      </c>
      <c r="AS152" s="332"/>
      <c r="AU152" s="332" t="s">
        <v>484</v>
      </c>
    </row>
    <row r="153" spans="1:128" s="264" customFormat="1" ht="15" x14ac:dyDescent="0.25">
      <c r="A153" s="333"/>
      <c r="B153" s="334"/>
      <c r="C153" s="335"/>
      <c r="D153" s="415" t="s">
        <v>293</v>
      </c>
      <c r="E153" s="415"/>
      <c r="F153" s="415"/>
      <c r="G153" s="415"/>
      <c r="H153" s="415"/>
      <c r="I153" s="415"/>
      <c r="J153" s="415"/>
      <c r="K153" s="415"/>
      <c r="L153" s="415"/>
      <c r="M153" s="336">
        <f>M152</f>
        <v>37808.633099999999</v>
      </c>
      <c r="N153" s="337"/>
      <c r="O153" s="338">
        <f>O152</f>
        <v>416014.93</v>
      </c>
      <c r="AS153" s="332"/>
      <c r="AU153" s="332"/>
      <c r="AV153" s="332" t="s">
        <v>293</v>
      </c>
    </row>
    <row r="154" spans="1:128" customFormat="1" ht="29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28" s="279" customFormat="1" ht="15" x14ac:dyDescent="0.25">
      <c r="A155" s="264"/>
      <c r="B155" s="278" t="s">
        <v>294</v>
      </c>
      <c r="C155" s="412" t="s">
        <v>481</v>
      </c>
      <c r="D155" s="412"/>
      <c r="E155" s="412"/>
      <c r="F155" s="412"/>
      <c r="G155" s="412"/>
      <c r="H155" s="412"/>
      <c r="I155" s="413" t="s">
        <v>482</v>
      </c>
      <c r="J155" s="413"/>
      <c r="K155" s="413"/>
      <c r="L155" s="413"/>
      <c r="M155" s="413"/>
      <c r="N155" s="413"/>
      <c r="O155" s="264"/>
      <c r="P155" s="264"/>
      <c r="Q155" s="264"/>
      <c r="R155" s="264"/>
      <c r="S155" s="264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273"/>
      <c r="AG155" s="273"/>
      <c r="AH155" s="273"/>
      <c r="AI155" s="273"/>
      <c r="AJ155" s="273"/>
      <c r="AK155" s="273"/>
      <c r="AL155" s="273"/>
      <c r="AM155" s="273"/>
      <c r="AN155" s="273"/>
      <c r="AO155" s="273"/>
      <c r="AP155" s="273"/>
      <c r="AQ155" s="273"/>
      <c r="AR155" s="273"/>
      <c r="AS155" s="273"/>
      <c r="AT155" s="273"/>
      <c r="AU155" s="273"/>
      <c r="AV155" s="273"/>
      <c r="AW155" s="273" t="s">
        <v>5</v>
      </c>
      <c r="AX155" s="273" t="s">
        <v>295</v>
      </c>
      <c r="AY155" s="273"/>
      <c r="AZ155" s="273"/>
    </row>
    <row r="156" spans="1:128" s="280" customFormat="1" ht="41.25" customHeight="1" x14ac:dyDescent="0.25">
      <c r="B156" s="278"/>
      <c r="C156" s="411" t="s">
        <v>296</v>
      </c>
      <c r="D156" s="411"/>
      <c r="E156" s="411"/>
      <c r="F156" s="411"/>
      <c r="G156" s="411"/>
      <c r="H156" s="411"/>
      <c r="I156" s="411"/>
      <c r="J156" s="411"/>
      <c r="K156" s="411"/>
      <c r="L156" s="411"/>
      <c r="M156" s="411"/>
      <c r="N156" s="41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</row>
    <row r="157" spans="1:128" s="279" customFormat="1" ht="15" x14ac:dyDescent="0.25">
      <c r="A157" s="264"/>
      <c r="B157" s="278" t="s">
        <v>297</v>
      </c>
      <c r="C157" s="412" t="s">
        <v>440</v>
      </c>
      <c r="D157" s="412"/>
      <c r="E157" s="412"/>
      <c r="F157" s="412"/>
      <c r="G157" s="412"/>
      <c r="H157" s="412"/>
      <c r="I157" s="413" t="s">
        <v>441</v>
      </c>
      <c r="J157" s="413"/>
      <c r="K157" s="413"/>
      <c r="L157" s="413"/>
      <c r="M157" s="413"/>
      <c r="N157" s="413"/>
      <c r="O157" s="264"/>
      <c r="P157" s="264"/>
      <c r="Q157" s="264"/>
      <c r="R157" s="264"/>
      <c r="S157" s="264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273"/>
      <c r="AF157" s="273"/>
      <c r="AG157" s="273"/>
      <c r="AH157" s="273"/>
      <c r="AI157" s="273"/>
      <c r="AJ157" s="273"/>
      <c r="AK157" s="273"/>
      <c r="AL157" s="273"/>
      <c r="AM157" s="273"/>
      <c r="AN157" s="273"/>
      <c r="AO157" s="273"/>
      <c r="AP157" s="273"/>
      <c r="AQ157" s="273"/>
      <c r="AR157" s="273"/>
      <c r="AS157" s="273"/>
      <c r="AT157" s="273"/>
      <c r="AU157" s="273"/>
      <c r="AV157" s="273"/>
      <c r="AW157" s="273"/>
      <c r="AX157" s="273"/>
      <c r="AY157" s="273" t="s">
        <v>5</v>
      </c>
      <c r="AZ157" s="273" t="s">
        <v>295</v>
      </c>
    </row>
    <row r="158" spans="1:128" s="280" customFormat="1" ht="18.75" customHeight="1" x14ac:dyDescent="0.25">
      <c r="B158" s="282"/>
      <c r="C158" s="411" t="s">
        <v>296</v>
      </c>
      <c r="D158" s="411"/>
      <c r="E158" s="411"/>
      <c r="F158" s="411"/>
      <c r="G158" s="411"/>
      <c r="H158" s="411"/>
      <c r="I158" s="411"/>
      <c r="J158" s="411"/>
      <c r="K158" s="411"/>
      <c r="L158" s="411"/>
      <c r="M158" s="411"/>
      <c r="N158" s="411"/>
      <c r="O158" s="282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</row>
    <row r="159" spans="1:128" customFormat="1" ht="15" x14ac:dyDescent="0.25">
      <c r="A159" s="263"/>
      <c r="B159" s="263"/>
      <c r="C159" s="263"/>
      <c r="D159" s="263"/>
      <c r="E159" s="263"/>
      <c r="F159" s="263"/>
      <c r="G159" s="263"/>
      <c r="H159" s="263"/>
      <c r="I159" s="263"/>
      <c r="J159" s="263"/>
      <c r="K159" s="263"/>
      <c r="L159" s="263"/>
      <c r="M159" s="263"/>
      <c r="N159" s="263"/>
      <c r="O159" s="263"/>
    </row>
    <row r="160" spans="1:128" customFormat="1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2" customFormat="1" ht="15" x14ac:dyDescent="0.25">
      <c r="A161" s="67"/>
      <c r="B161" s="67"/>
    </row>
  </sheetData>
  <mergeCells count="164">
    <mergeCell ref="D151:L151"/>
    <mergeCell ref="L19:L20"/>
    <mergeCell ref="M19:M20"/>
    <mergeCell ref="N19:O19"/>
    <mergeCell ref="D148:L148"/>
    <mergeCell ref="D149:L149"/>
    <mergeCell ref="D150:L150"/>
    <mergeCell ref="D152:L152"/>
    <mergeCell ref="D153:L153"/>
    <mergeCell ref="D142:L142"/>
    <mergeCell ref="D143:L143"/>
    <mergeCell ref="D144:L144"/>
    <mergeCell ref="D145:L145"/>
    <mergeCell ref="D146:L146"/>
    <mergeCell ref="D147:L147"/>
    <mergeCell ref="D136:L136"/>
    <mergeCell ref="D137:L137"/>
    <mergeCell ref="D138:L138"/>
    <mergeCell ref="D139:L139"/>
    <mergeCell ref="D140:L140"/>
    <mergeCell ref="D141:L141"/>
    <mergeCell ref="D130:O130"/>
    <mergeCell ref="D131:F131"/>
    <mergeCell ref="D132:L132"/>
    <mergeCell ref="D133:L133"/>
    <mergeCell ref="D134:L134"/>
    <mergeCell ref="D135:L135"/>
    <mergeCell ref="D124:F124"/>
    <mergeCell ref="D125:O125"/>
    <mergeCell ref="D126:O126"/>
    <mergeCell ref="D127:F127"/>
    <mergeCell ref="D128:F128"/>
    <mergeCell ref="D129:O129"/>
    <mergeCell ref="D118:F118"/>
    <mergeCell ref="D119:F119"/>
    <mergeCell ref="D120:F120"/>
    <mergeCell ref="D121:F121"/>
    <mergeCell ref="D122:F122"/>
    <mergeCell ref="D123:F123"/>
    <mergeCell ref="D112:O112"/>
    <mergeCell ref="D113:F113"/>
    <mergeCell ref="D114:F114"/>
    <mergeCell ref="D115:F115"/>
    <mergeCell ref="D116:F116"/>
    <mergeCell ref="D117:F117"/>
    <mergeCell ref="D106:O106"/>
    <mergeCell ref="D107:O107"/>
    <mergeCell ref="D108:F108"/>
    <mergeCell ref="A109:O109"/>
    <mergeCell ref="D110:F110"/>
    <mergeCell ref="D111:O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A88:O88"/>
    <mergeCell ref="D89:F89"/>
    <mergeCell ref="D90:O90"/>
    <mergeCell ref="D91:O91"/>
    <mergeCell ref="D92:F92"/>
    <mergeCell ref="D93:F93"/>
    <mergeCell ref="D82:F82"/>
    <mergeCell ref="D83:F83"/>
    <mergeCell ref="D84:F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3:F73"/>
    <mergeCell ref="D74:O74"/>
    <mergeCell ref="D75:F75"/>
    <mergeCell ref="D64:F64"/>
    <mergeCell ref="D65:F65"/>
    <mergeCell ref="D66:F66"/>
    <mergeCell ref="D67:F67"/>
    <mergeCell ref="D68:F68"/>
    <mergeCell ref="D69:O69"/>
    <mergeCell ref="D52:L52"/>
    <mergeCell ref="A53:O53"/>
    <mergeCell ref="A54:O54"/>
    <mergeCell ref="D55:F55"/>
    <mergeCell ref="D56:O56"/>
    <mergeCell ref="D57:F57"/>
    <mergeCell ref="D70:O70"/>
    <mergeCell ref="D71:F71"/>
    <mergeCell ref="A72:O72"/>
    <mergeCell ref="M15:O15"/>
    <mergeCell ref="M16:O16"/>
    <mergeCell ref="M17:O17"/>
    <mergeCell ref="D46:F46"/>
    <mergeCell ref="D47:F47"/>
    <mergeCell ref="D48:F48"/>
    <mergeCell ref="D49:F49"/>
    <mergeCell ref="D50:F50"/>
    <mergeCell ref="D51:F51"/>
    <mergeCell ref="D41:O41"/>
    <mergeCell ref="D42:F42"/>
    <mergeCell ref="D43:F43"/>
    <mergeCell ref="D44:F44"/>
    <mergeCell ref="D45:F45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55:H155"/>
    <mergeCell ref="I155:N155"/>
    <mergeCell ref="C156:N156"/>
    <mergeCell ref="C157:H157"/>
    <mergeCell ref="I157:N157"/>
    <mergeCell ref="C158:N158"/>
    <mergeCell ref="D28:F28"/>
    <mergeCell ref="A29:O29"/>
    <mergeCell ref="A30:O30"/>
    <mergeCell ref="D31:F31"/>
    <mergeCell ref="D32:O32"/>
    <mergeCell ref="D33:F33"/>
    <mergeCell ref="D34:F34"/>
    <mergeCell ref="D35:F35"/>
    <mergeCell ref="D36:F36"/>
    <mergeCell ref="D37:F37"/>
    <mergeCell ref="D38:F38"/>
    <mergeCell ref="D39:F39"/>
    <mergeCell ref="D58:F58"/>
    <mergeCell ref="D59:F59"/>
    <mergeCell ref="D60:F60"/>
    <mergeCell ref="D61:F61"/>
    <mergeCell ref="D62:F62"/>
    <mergeCell ref="D63:F63"/>
    <mergeCell ref="A25:B26"/>
    <mergeCell ref="C25:C27"/>
    <mergeCell ref="D25:F27"/>
    <mergeCell ref="G25:G27"/>
    <mergeCell ref="H25:J26"/>
    <mergeCell ref="K25:M26"/>
    <mergeCell ref="N25:N27"/>
    <mergeCell ref="O25:O27"/>
    <mergeCell ref="D40:F4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КС3 №1</vt:lpstr>
      <vt:lpstr>реестр </vt:lpstr>
      <vt:lpstr>кс-2_ПЖ</vt:lpstr>
      <vt:lpstr>кс-_ГП2</vt:lpstr>
      <vt:lpstr>'кс-_ГП2'!Заголовки_для_печати</vt:lpstr>
      <vt:lpstr>'кс-2_ПЖ'!Заголовки_для_печати</vt:lpstr>
      <vt:lpstr>'кс-_ГП2'!Область_печати</vt:lpstr>
      <vt:lpstr>'кс-2_ПЖ'!Область_печати</vt:lpstr>
      <vt:lpstr>'КС3 №1'!Область_печати</vt:lpstr>
      <vt:lpstr>'реестр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2025-01-15T07:47:52Z</dcterms:modified>
</cp:coreProperties>
</file>