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Владу\ВОР на ДЕМОНТАЖ\"/>
    </mc:Choice>
  </mc:AlternateContent>
  <xr:revisionPtr revIDLastSave="0" documentId="13_ncr:1_{D7447CB6-783D-4B2C-86CC-C127FA6988AB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Демонтаж ВР2" sheetId="3" r:id="rId1"/>
    <sheet name="ВР корр очистные" sheetId="11" r:id="rId2"/>
  </sheets>
  <definedNames>
    <definedName name="_xlnm.Print_Area" localSheetId="0">'Демонтаж ВР2'!$A$1:$F$2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1" l="1"/>
  <c r="D3" i="11"/>
  <c r="D9" i="11" s="1"/>
  <c r="H3" i="11"/>
  <c r="F3" i="11"/>
  <c r="F10" i="11" s="1"/>
  <c r="H2" i="11"/>
  <c r="H11" i="11" s="1"/>
  <c r="F2" i="11"/>
  <c r="F11" i="11" s="1"/>
  <c r="D2" i="11"/>
  <c r="F14" i="11" l="1"/>
  <c r="H12" i="11"/>
  <c r="H14" i="11" s="1"/>
  <c r="F9" i="11"/>
</calcChain>
</file>

<file path=xl/sharedStrings.xml><?xml version="1.0" encoding="utf-8"?>
<sst xmlns="http://schemas.openxmlformats.org/spreadsheetml/2006/main" count="173" uniqueCount="70">
  <si>
    <t>т</t>
  </si>
  <si>
    <t>№ п/п</t>
  </si>
  <si>
    <t>Наименование материалов</t>
  </si>
  <si>
    <t>Ед изм</t>
  </si>
  <si>
    <t>м3</t>
  </si>
  <si>
    <t>м</t>
  </si>
  <si>
    <t>м2</t>
  </si>
  <si>
    <t>Валка деревьев</t>
  </si>
  <si>
    <t>Валка деревьев с разделкой древесины на корню, мягколиственных и хвойных пород диаметром: до 0,5 м</t>
  </si>
  <si>
    <t>Погрузо-разгрузочные работы при автомобильных перевозках: Погрузка леса пиленого</t>
  </si>
  <si>
    <t>Перевозка грузов автомобилями-самосвалами грузоподъемностью 10 т работающих вне карьера на расстояние: III класс груза до 30 км</t>
  </si>
  <si>
    <t>Утилизация отходов IV-V класса</t>
  </si>
  <si>
    <t>Демонтаж ограждений.</t>
  </si>
  <si>
    <t>Демонтаж железобетонных оград из панелей длиной: 4 м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</si>
  <si>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</si>
  <si>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Перевозка грузов автомобилями-самосвалами грузоподъемностью 10 т работающих вне карьера на расстояние: IV класс груза до 30 км</t>
  </si>
  <si>
    <t>Демонтаж навеса 12х8</t>
  </si>
  <si>
    <t>132-23 ВР2 Ведомость объемов демонтажных работ объектов по трассе жд путей, подготовке трассы жд путей</t>
  </si>
  <si>
    <t>шт</t>
  </si>
  <si>
    <t>1 т груза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</si>
  <si>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</si>
  <si>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Разборка: железобетонных фундаментов</t>
  </si>
  <si>
    <t>Демонтаж навеса 24х3</t>
  </si>
  <si>
    <t>м3 строительного объема, включая подвал</t>
  </si>
  <si>
    <t>Демонтаж весовой</t>
  </si>
  <si>
    <t>Частичный демонтаж  здания склада №75</t>
  </si>
  <si>
    <t>Разборка зданий методом обрушения: кирпичных, сборного железобетона (Прим)</t>
  </si>
  <si>
    <t>Засыпка траншей и котлованов с перемещением грунта до 5 м бульдозерами мощностью: 59 (80) кВт (л.с.), 2 группа грунтов</t>
  </si>
  <si>
    <t>Грунт песчаный (пескогрунт)</t>
  </si>
  <si>
    <t>Снос здания механического обезвоживания осадков</t>
  </si>
  <si>
    <t>м3 строительного
объема, включая подвал</t>
  </si>
  <si>
    <t>Разборка: бетонных фундаментов (под оборудование)</t>
  </si>
  <si>
    <t>Перевозка грузов автомобилями-самосвалами грузоподъемностью 10 т работающих вне карьера на расстояние: IV
класс груза до 30 км</t>
  </si>
  <si>
    <t>Снос здания очистных сооружений 23х6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</si>
  <si>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</si>
  <si>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Демонтаж резервуара</t>
  </si>
  <si>
    <t>Разработка грунта с погрузкой на автомобили-самосвалы экскаваторами с ковшом вместимостью: 0,5 (0,5-0,63) м3, группа грунтов 2</t>
  </si>
  <si>
    <t>Демонтаж чугунных люков</t>
  </si>
  <si>
    <t>Прочие (вывоз строительного мусора 1000м3 с площадки перед новой котельной)</t>
  </si>
  <si>
    <t>28.1</t>
  </si>
  <si>
    <t>Кол-во по ВР</t>
  </si>
  <si>
    <t>Кол-во пересчет</t>
  </si>
  <si>
    <t>Примечание ИР</t>
  </si>
  <si>
    <t>Ед. изм.</t>
  </si>
  <si>
    <t>м3 строит объема</t>
  </si>
  <si>
    <t>Периметр</t>
  </si>
  <si>
    <t>Площадь</t>
  </si>
  <si>
    <t>Высота</t>
  </si>
  <si>
    <t>Глубина подземной части</t>
  </si>
  <si>
    <t>Фундамент толщина</t>
  </si>
  <si>
    <t>(6,56*20,75+7,18*1,89)х5</t>
  </si>
  <si>
    <t>34,22*12,83*8</t>
  </si>
  <si>
    <t>34,22*12,83*1,5</t>
  </si>
  <si>
    <t>(12,83*2+34,22*2)*0,4*1,5</t>
  </si>
  <si>
    <t>12*12*7,5-70,8</t>
  </si>
  <si>
    <t>Глубина подвала</t>
  </si>
  <si>
    <t>439,04*5 (засыпали подвал)</t>
  </si>
  <si>
    <t>1.1</t>
  </si>
  <si>
    <t>справочно</t>
  </si>
  <si>
    <t>ведомость работ</t>
  </si>
  <si>
    <t>Комментарии</t>
  </si>
  <si>
    <t>Разборка зданий методом обрушения: кирпичных, сборного железобетона (надземная часть)</t>
  </si>
  <si>
    <t>Разборка зданий методом обрушения: кирпичных, сборного железобетона (подземная часть)</t>
  </si>
  <si>
    <t>70,80+1009,20</t>
  </si>
  <si>
    <t>12*3,5*0,2*5+12*12*0,2 (5 стен толщиной 0,2м снято по 3,5м+плита перекрытия толщиной 0,2м)</t>
  </si>
  <si>
    <t>_</t>
  </si>
  <si>
    <t>Наименование работ</t>
  </si>
  <si>
    <t>Погрузка, перевозка и утилизация отходов IV-V класса с коэфф. Как</t>
  </si>
  <si>
    <t>Обратная засыпка пескогрунтом</t>
  </si>
  <si>
    <t>Разработка грунта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</si>
</sst>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  <font>
      <i/>
      <sz val="5"/>
      <color rgb="FFFF0000"/>
      <name val="Times New Roman"/>
      <family val="1"/>
      <charset val="204"/>
    </font>
    <font>
      <sz val="5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0" fontId="12" fillId="0" borderId="0"/>
  </cellStyleXfs>
  <cellXfs count="61">
    <xf numFmtId="0" fontId="0" fillId="0" borderId="0" xfId="0"/>
    <xf numFmtId="0" fontId="1" fillId="0" borderId="0" xfId="2"/>
    <xf numFmtId="0" fontId="3" fillId="0" borderId="0" xfId="2" applyFont="1" applyAlignment="1">
      <alignment horizontal="center" vertical="center"/>
    </xf>
    <xf numFmtId="165" fontId="7" fillId="2" borderId="1" xfId="2" applyNumberFormat="1" applyFont="1" applyFill="1" applyBorder="1" applyAlignment="1">
      <alignment horizontal="left" vertical="center"/>
    </xf>
    <xf numFmtId="165" fontId="7" fillId="2" borderId="1" xfId="2" applyNumberFormat="1" applyFont="1" applyFill="1" applyBorder="1"/>
    <xf numFmtId="0" fontId="8" fillId="3" borderId="1" xfId="2" applyFont="1" applyFill="1" applyBorder="1" applyAlignment="1">
      <alignment horizontal="center" vertical="center" wrapText="1"/>
    </xf>
    <xf numFmtId="0" fontId="8" fillId="0" borderId="1" xfId="5" applyFont="1" applyBorder="1" applyAlignment="1">
      <alignment horizontal="left" vertical="center" wrapText="1"/>
    </xf>
    <xf numFmtId="0" fontId="8" fillId="0" borderId="1" xfId="2" applyFont="1" applyBorder="1" applyAlignment="1">
      <alignment horizontal="center" vertical="center" wrapText="1"/>
    </xf>
    <xf numFmtId="1" fontId="8" fillId="0" borderId="1" xfId="2" applyNumberFormat="1" applyFont="1" applyBorder="1" applyAlignment="1">
      <alignment vertical="center" wrapText="1"/>
    </xf>
    <xf numFmtId="43" fontId="7" fillId="0" borderId="1" xfId="3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9" fontId="0" fillId="0" borderId="0" xfId="0" applyNumberFormat="1"/>
    <xf numFmtId="0" fontId="6" fillId="2" borderId="1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1" xfId="5" applyFont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 wrapText="1"/>
    </xf>
    <xf numFmtId="43" fontId="4" fillId="0" borderId="1" xfId="3" applyFont="1" applyBorder="1" applyAlignment="1">
      <alignment vertical="center"/>
    </xf>
    <xf numFmtId="0" fontId="1" fillId="0" borderId="0" xfId="2" applyAlignment="1">
      <alignment wrapText="1"/>
    </xf>
    <xf numFmtId="0" fontId="3" fillId="0" borderId="0" xfId="2" applyFont="1" applyAlignment="1">
      <alignment horizontal="center" vertical="center" wrapText="1"/>
    </xf>
    <xf numFmtId="43" fontId="10" fillId="0" borderId="1" xfId="3" applyFont="1" applyBorder="1" applyAlignment="1">
      <alignment vertical="center"/>
    </xf>
    <xf numFmtId="49" fontId="10" fillId="0" borderId="1" xfId="3" applyNumberFormat="1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43" fontId="8" fillId="0" borderId="1" xfId="3" applyFont="1" applyBorder="1" applyAlignment="1">
      <alignment vertical="center"/>
    </xf>
    <xf numFmtId="0" fontId="13" fillId="0" borderId="0" xfId="2" applyFont="1"/>
    <xf numFmtId="0" fontId="7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11" fillId="6" borderId="1" xfId="0" applyNumberFormat="1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 wrapText="1"/>
    </xf>
    <xf numFmtId="4" fontId="14" fillId="4" borderId="1" xfId="0" applyNumberFormat="1" applyFont="1" applyFill="1" applyBorder="1" applyAlignment="1">
      <alignment horizontal="center" vertical="center" wrapText="1"/>
    </xf>
    <xf numFmtId="4" fontId="8" fillId="7" borderId="1" xfId="0" applyNumberFormat="1" applyFont="1" applyFill="1" applyBorder="1" applyAlignment="1">
      <alignment horizontal="center" vertical="center" wrapText="1"/>
    </xf>
    <xf numFmtId="4" fontId="14" fillId="7" borderId="1" xfId="0" applyNumberFormat="1" applyFont="1" applyFill="1" applyBorder="1" applyAlignment="1">
      <alignment horizontal="center" vertical="center" wrapText="1"/>
    </xf>
    <xf numFmtId="4" fontId="8" fillId="5" borderId="1" xfId="0" applyNumberFormat="1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49" fontId="14" fillId="4" borderId="1" xfId="0" applyNumberFormat="1" applyFont="1" applyFill="1" applyBorder="1" applyAlignment="1">
      <alignment horizontal="center" vertical="center" wrapText="1"/>
    </xf>
    <xf numFmtId="49" fontId="14" fillId="7" borderId="1" xfId="0" applyNumberFormat="1" applyFont="1" applyFill="1" applyBorder="1" applyAlignment="1">
      <alignment horizontal="center" vertical="center" wrapText="1"/>
    </xf>
    <xf numFmtId="49" fontId="14" fillId="5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0" borderId="2" xfId="3" applyNumberFormat="1" applyFont="1" applyBorder="1" applyAlignment="1">
      <alignment horizontal="center" vertical="center" wrapText="1"/>
    </xf>
    <xf numFmtId="164" fontId="4" fillId="0" borderId="3" xfId="3" applyNumberFormat="1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7">
    <cellStyle name="ЛокСмМТСН" xfId="4" xr:uid="{CC47FB8B-CA3B-4B01-816F-24F02B37CF98}"/>
    <cellStyle name="Обычный" xfId="0" builtinId="0"/>
    <cellStyle name="Обычный 2" xfId="2" xr:uid="{8C30E550-E1F7-498D-96EB-EF766AF30B76}"/>
    <cellStyle name="Обычный 2 2" xfId="5" xr:uid="{C8484419-FC5D-46D1-842A-83712BD50254}"/>
    <cellStyle name="Обычный 3" xfId="1" xr:uid="{CE8557E8-6104-4C65-9EFF-BDAF731C5097}"/>
    <cellStyle name="Обычный 4" xfId="6" xr:uid="{1D3F52C3-8BD6-47EC-9592-7AC7B1584224}"/>
    <cellStyle name="Финансовый 2" xfId="3" xr:uid="{95ABC2E3-6B58-4740-8547-5D8DBFD929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8B4C1-AED3-4C15-A4C5-C160CE8AC3EB}">
  <dimension ref="A1:H66"/>
  <sheetViews>
    <sheetView topLeftCell="A34" zoomScaleNormal="100" zoomScaleSheetLayoutView="70" workbookViewId="0">
      <selection activeCell="E43" sqref="E43"/>
    </sheetView>
  </sheetViews>
  <sheetFormatPr defaultRowHeight="14.4" x14ac:dyDescent="0.3"/>
  <cols>
    <col min="1" max="1" width="7.44140625" style="1" customWidth="1"/>
    <col min="2" max="2" width="64" style="1" customWidth="1"/>
    <col min="3" max="3" width="8.88671875" style="1"/>
    <col min="4" max="4" width="9.21875" style="1" bestFit="1" customWidth="1"/>
    <col min="5" max="5" width="15.21875" style="1" customWidth="1"/>
    <col min="6" max="6" width="35.77734375" style="1" customWidth="1"/>
    <col min="7" max="16384" width="8.88671875" style="1"/>
  </cols>
  <sheetData>
    <row r="1" spans="1:8" ht="19.5" customHeight="1" x14ac:dyDescent="0.3">
      <c r="A1" s="50" t="s">
        <v>1</v>
      </c>
      <c r="B1" s="50" t="s">
        <v>2</v>
      </c>
      <c r="C1" s="50" t="s">
        <v>3</v>
      </c>
      <c r="D1" s="50" t="s">
        <v>40</v>
      </c>
      <c r="E1" s="51" t="s">
        <v>41</v>
      </c>
      <c r="F1" s="48" t="s">
        <v>42</v>
      </c>
      <c r="G1" s="17"/>
    </row>
    <row r="2" spans="1:8" s="2" customFormat="1" ht="29.4" customHeight="1" x14ac:dyDescent="0.3">
      <c r="A2" s="50"/>
      <c r="B2" s="50"/>
      <c r="C2" s="50"/>
      <c r="D2" s="50"/>
      <c r="E2" s="52"/>
      <c r="F2" s="49"/>
      <c r="G2" s="18"/>
      <c r="H2" s="1"/>
    </row>
    <row r="3" spans="1:8" customFormat="1" ht="27.6" x14ac:dyDescent="0.3">
      <c r="A3" s="10"/>
      <c r="B3" s="13" t="s">
        <v>17</v>
      </c>
      <c r="C3" s="12"/>
      <c r="D3" s="12"/>
      <c r="E3" s="3"/>
      <c r="F3" s="4"/>
      <c r="G3" s="11"/>
    </row>
    <row r="4" spans="1:8" x14ac:dyDescent="0.3">
      <c r="A4" s="5"/>
      <c r="B4" s="14" t="s">
        <v>7</v>
      </c>
      <c r="C4" s="7"/>
      <c r="D4" s="8"/>
      <c r="E4" s="9"/>
      <c r="F4" s="9"/>
    </row>
    <row r="5" spans="1:8" ht="27.6" x14ac:dyDescent="0.3">
      <c r="A5" s="5">
        <v>1</v>
      </c>
      <c r="B5" s="6" t="s">
        <v>8</v>
      </c>
      <c r="C5" s="7" t="s">
        <v>18</v>
      </c>
      <c r="D5" s="8">
        <v>30</v>
      </c>
      <c r="E5" s="9"/>
      <c r="F5" s="9"/>
    </row>
    <row r="6" spans="1:8" s="23" customFormat="1" ht="27.6" x14ac:dyDescent="0.3">
      <c r="A6" s="15" t="s">
        <v>57</v>
      </c>
      <c r="B6" s="6" t="s">
        <v>8</v>
      </c>
      <c r="C6" s="7" t="s">
        <v>18</v>
      </c>
      <c r="D6" s="8">
        <v>30</v>
      </c>
      <c r="E6" s="22"/>
      <c r="F6" s="22"/>
    </row>
    <row r="7" spans="1:8" ht="27.6" x14ac:dyDescent="0.3">
      <c r="A7" s="5">
        <v>2</v>
      </c>
      <c r="B7" s="6" t="s">
        <v>9</v>
      </c>
      <c r="C7" s="7" t="s">
        <v>0</v>
      </c>
      <c r="D7" s="8">
        <v>3.75</v>
      </c>
      <c r="E7" s="9"/>
      <c r="F7" s="9"/>
    </row>
    <row r="8" spans="1:8" ht="27.6" x14ac:dyDescent="0.3">
      <c r="A8" s="5">
        <v>3</v>
      </c>
      <c r="B8" s="6" t="s">
        <v>10</v>
      </c>
      <c r="C8" s="7" t="s">
        <v>19</v>
      </c>
      <c r="D8" s="8">
        <v>3.75</v>
      </c>
      <c r="E8" s="9"/>
      <c r="F8" s="9"/>
    </row>
    <row r="9" spans="1:8" x14ac:dyDescent="0.3">
      <c r="A9" s="5">
        <v>4</v>
      </c>
      <c r="B9" s="6" t="s">
        <v>11</v>
      </c>
      <c r="C9" s="7" t="s">
        <v>19</v>
      </c>
      <c r="D9" s="8">
        <v>3.75</v>
      </c>
      <c r="E9" s="9"/>
      <c r="F9" s="9"/>
    </row>
    <row r="10" spans="1:8" x14ac:dyDescent="0.3">
      <c r="A10" s="5"/>
      <c r="B10" s="14" t="s">
        <v>12</v>
      </c>
      <c r="C10" s="7"/>
      <c r="D10" s="8"/>
      <c r="E10" s="9"/>
      <c r="F10" s="9"/>
    </row>
    <row r="11" spans="1:8" x14ac:dyDescent="0.3">
      <c r="A11" s="5">
        <v>5</v>
      </c>
      <c r="B11" s="6" t="s">
        <v>13</v>
      </c>
      <c r="C11" s="7" t="s">
        <v>5</v>
      </c>
      <c r="D11" s="8">
        <v>160</v>
      </c>
      <c r="E11" s="9"/>
      <c r="F11" s="9"/>
    </row>
    <row r="12" spans="1:8" ht="41.4" x14ac:dyDescent="0.3">
      <c r="A12" s="5">
        <v>6</v>
      </c>
      <c r="B12" s="6" t="s">
        <v>14</v>
      </c>
      <c r="C12" s="7" t="s">
        <v>19</v>
      </c>
      <c r="D12" s="8">
        <v>68.400000000000006</v>
      </c>
      <c r="E12" s="9"/>
      <c r="F12" s="9"/>
    </row>
    <row r="13" spans="1:8" ht="27.6" x14ac:dyDescent="0.3">
      <c r="A13" s="5">
        <v>7</v>
      </c>
      <c r="B13" s="6" t="s">
        <v>15</v>
      </c>
      <c r="C13" s="7" t="s">
        <v>19</v>
      </c>
      <c r="D13" s="8">
        <v>68.400000000000006</v>
      </c>
      <c r="E13" s="9"/>
      <c r="F13" s="9"/>
    </row>
    <row r="14" spans="1:8" x14ac:dyDescent="0.3">
      <c r="A14" s="5">
        <v>8</v>
      </c>
      <c r="B14" s="6" t="s">
        <v>11</v>
      </c>
      <c r="C14" s="7" t="s">
        <v>19</v>
      </c>
      <c r="D14" s="8">
        <v>68.400000000000006</v>
      </c>
      <c r="E14" s="9"/>
      <c r="F14" s="9"/>
    </row>
    <row r="15" spans="1:8" x14ac:dyDescent="0.3">
      <c r="A15" s="5"/>
      <c r="B15" s="14" t="s">
        <v>16</v>
      </c>
      <c r="C15" s="7"/>
      <c r="D15" s="8"/>
      <c r="E15" s="9"/>
      <c r="F15" s="9"/>
    </row>
    <row r="16" spans="1:8" ht="82.8" x14ac:dyDescent="0.3">
      <c r="A16" s="5">
        <v>9</v>
      </c>
      <c r="B16" s="6" t="s">
        <v>20</v>
      </c>
      <c r="C16" s="7" t="s">
        <v>23</v>
      </c>
      <c r="D16" s="8">
        <v>364.8</v>
      </c>
      <c r="E16" s="9"/>
      <c r="F16" s="9"/>
    </row>
    <row r="17" spans="1:6" x14ac:dyDescent="0.3">
      <c r="A17" s="5">
        <v>10</v>
      </c>
      <c r="B17" s="6" t="s">
        <v>21</v>
      </c>
      <c r="C17" s="7" t="s">
        <v>4</v>
      </c>
      <c r="D17" s="8">
        <v>67.2</v>
      </c>
      <c r="E17" s="9"/>
      <c r="F17" s="9"/>
    </row>
    <row r="18" spans="1:6" ht="41.4" x14ac:dyDescent="0.3">
      <c r="A18" s="5">
        <v>11</v>
      </c>
      <c r="B18" s="6" t="s">
        <v>14</v>
      </c>
      <c r="C18" s="7" t="s">
        <v>19</v>
      </c>
      <c r="D18" s="8">
        <v>161.28</v>
      </c>
      <c r="E18" s="9"/>
      <c r="F18" s="9"/>
    </row>
    <row r="19" spans="1:6" ht="27.6" x14ac:dyDescent="0.3">
      <c r="A19" s="5">
        <v>12</v>
      </c>
      <c r="B19" s="6" t="s">
        <v>15</v>
      </c>
      <c r="C19" s="7" t="s">
        <v>19</v>
      </c>
      <c r="D19" s="8">
        <v>161.28</v>
      </c>
      <c r="E19" s="9"/>
      <c r="F19" s="9"/>
    </row>
    <row r="20" spans="1:6" x14ac:dyDescent="0.3">
      <c r="A20" s="5">
        <v>13</v>
      </c>
      <c r="B20" s="6" t="s">
        <v>11</v>
      </c>
      <c r="C20" s="7" t="s">
        <v>19</v>
      </c>
      <c r="D20" s="8">
        <v>161.28</v>
      </c>
      <c r="E20" s="9"/>
      <c r="F20" s="9"/>
    </row>
    <row r="21" spans="1:6" x14ac:dyDescent="0.3">
      <c r="A21" s="5"/>
      <c r="B21" s="14" t="s">
        <v>22</v>
      </c>
      <c r="C21" s="7"/>
      <c r="D21" s="8"/>
      <c r="E21" s="9"/>
      <c r="F21" s="9"/>
    </row>
    <row r="22" spans="1:6" ht="82.8" x14ac:dyDescent="0.3">
      <c r="A22" s="5">
        <v>14</v>
      </c>
      <c r="B22" s="6" t="s">
        <v>20</v>
      </c>
      <c r="C22" s="7" t="s">
        <v>23</v>
      </c>
      <c r="D22" s="8">
        <v>364.8</v>
      </c>
      <c r="E22" s="9"/>
      <c r="F22" s="9"/>
    </row>
    <row r="23" spans="1:6" x14ac:dyDescent="0.3">
      <c r="A23" s="5">
        <v>15</v>
      </c>
      <c r="B23" s="6" t="s">
        <v>21</v>
      </c>
      <c r="C23" s="7" t="s">
        <v>4</v>
      </c>
      <c r="D23" s="8">
        <v>41.28</v>
      </c>
      <c r="E23" s="9"/>
      <c r="F23" s="9"/>
    </row>
    <row r="24" spans="1:6" ht="41.4" x14ac:dyDescent="0.3">
      <c r="A24" s="5">
        <v>16</v>
      </c>
      <c r="B24" s="6" t="s">
        <v>14</v>
      </c>
      <c r="C24" s="7" t="s">
        <v>19</v>
      </c>
      <c r="D24" s="8">
        <v>99.12</v>
      </c>
      <c r="E24" s="9"/>
      <c r="F24" s="9"/>
    </row>
    <row r="25" spans="1:6" ht="27.6" x14ac:dyDescent="0.3">
      <c r="A25" s="5">
        <v>17</v>
      </c>
      <c r="B25" s="6" t="s">
        <v>15</v>
      </c>
      <c r="C25" s="7" t="s">
        <v>19</v>
      </c>
      <c r="D25" s="8">
        <v>99.12</v>
      </c>
      <c r="E25" s="9"/>
      <c r="F25" s="9"/>
    </row>
    <row r="26" spans="1:6" x14ac:dyDescent="0.3">
      <c r="A26" s="5">
        <v>18</v>
      </c>
      <c r="B26" s="6" t="s">
        <v>11</v>
      </c>
      <c r="C26" s="7" t="s">
        <v>19</v>
      </c>
      <c r="D26" s="8">
        <v>99.12</v>
      </c>
      <c r="E26" s="9"/>
      <c r="F26" s="9"/>
    </row>
    <row r="27" spans="1:6" x14ac:dyDescent="0.3">
      <c r="A27" s="5"/>
      <c r="B27" s="14" t="s">
        <v>24</v>
      </c>
      <c r="C27" s="7"/>
      <c r="D27" s="8"/>
      <c r="E27" s="9"/>
      <c r="F27" s="9"/>
    </row>
    <row r="28" spans="1:6" ht="82.8" x14ac:dyDescent="0.3">
      <c r="A28" s="5">
        <v>19</v>
      </c>
      <c r="B28" s="6" t="s">
        <v>20</v>
      </c>
      <c r="C28" s="7" t="s">
        <v>23</v>
      </c>
      <c r="D28" s="8">
        <v>432</v>
      </c>
      <c r="E28" s="9"/>
      <c r="F28" s="9"/>
    </row>
    <row r="29" spans="1:6" x14ac:dyDescent="0.3">
      <c r="A29" s="5"/>
      <c r="B29" s="14" t="s">
        <v>25</v>
      </c>
      <c r="C29" s="7"/>
      <c r="D29" s="8"/>
      <c r="E29" s="9"/>
      <c r="F29" s="9"/>
    </row>
    <row r="30" spans="1:6" ht="82.8" x14ac:dyDescent="0.3">
      <c r="A30" s="5">
        <v>20</v>
      </c>
      <c r="B30" s="6" t="s">
        <v>26</v>
      </c>
      <c r="C30" s="7" t="s">
        <v>23</v>
      </c>
      <c r="D30" s="8">
        <v>501.6</v>
      </c>
      <c r="E30" s="19"/>
      <c r="F30" s="20"/>
    </row>
    <row r="31" spans="1:6" x14ac:dyDescent="0.3">
      <c r="A31" s="5">
        <v>21</v>
      </c>
      <c r="B31" s="6" t="s">
        <v>21</v>
      </c>
      <c r="C31" s="7" t="s">
        <v>4</v>
      </c>
      <c r="D31" s="8">
        <v>45.6</v>
      </c>
      <c r="E31" s="19"/>
      <c r="F31" s="20"/>
    </row>
    <row r="32" spans="1:6" ht="27.6" x14ac:dyDescent="0.3">
      <c r="A32" s="5">
        <v>22</v>
      </c>
      <c r="B32" s="6" t="s">
        <v>27</v>
      </c>
      <c r="C32" s="7" t="s">
        <v>4</v>
      </c>
      <c r="D32" s="8">
        <v>45.6</v>
      </c>
      <c r="E32" s="19"/>
      <c r="F32" s="19"/>
    </row>
    <row r="33" spans="1:6" x14ac:dyDescent="0.3">
      <c r="A33" s="5">
        <v>23</v>
      </c>
      <c r="B33" s="6" t="s">
        <v>28</v>
      </c>
      <c r="C33" s="7" t="s">
        <v>4</v>
      </c>
      <c r="D33" s="8">
        <v>45.6</v>
      </c>
      <c r="E33" s="19"/>
      <c r="F33" s="19"/>
    </row>
    <row r="34" spans="1:6" ht="41.4" x14ac:dyDescent="0.3">
      <c r="A34" s="5">
        <v>24</v>
      </c>
      <c r="B34" s="6" t="s">
        <v>14</v>
      </c>
      <c r="C34" s="7" t="s">
        <v>19</v>
      </c>
      <c r="D34" s="8">
        <v>471.1</v>
      </c>
      <c r="E34" s="19"/>
      <c r="F34" s="19"/>
    </row>
    <row r="35" spans="1:6" ht="27.6" x14ac:dyDescent="0.3">
      <c r="A35" s="5">
        <v>25</v>
      </c>
      <c r="B35" s="6" t="s">
        <v>15</v>
      </c>
      <c r="C35" s="7" t="s">
        <v>19</v>
      </c>
      <c r="D35" s="8">
        <v>471.1</v>
      </c>
      <c r="E35" s="19"/>
      <c r="F35" s="19"/>
    </row>
    <row r="36" spans="1:6" x14ac:dyDescent="0.3">
      <c r="A36" s="5">
        <v>26</v>
      </c>
      <c r="B36" s="6" t="s">
        <v>11</v>
      </c>
      <c r="C36" s="7" t="s">
        <v>19</v>
      </c>
      <c r="D36" s="8">
        <v>471.072</v>
      </c>
      <c r="E36" s="19"/>
      <c r="F36" s="19"/>
    </row>
    <row r="37" spans="1:6" x14ac:dyDescent="0.3">
      <c r="A37" s="5"/>
      <c r="B37" s="14" t="s">
        <v>29</v>
      </c>
      <c r="C37" s="7"/>
      <c r="D37" s="8"/>
      <c r="E37" s="9"/>
      <c r="F37" s="9"/>
    </row>
    <row r="38" spans="1:6" ht="82.8" x14ac:dyDescent="0.3">
      <c r="A38" s="5">
        <v>27</v>
      </c>
      <c r="B38" s="6" t="s">
        <v>26</v>
      </c>
      <c r="C38" s="7" t="s">
        <v>30</v>
      </c>
      <c r="D38" s="8">
        <v>3715</v>
      </c>
      <c r="E38" s="9"/>
      <c r="F38" s="9"/>
    </row>
    <row r="39" spans="1:6" x14ac:dyDescent="0.3">
      <c r="A39" s="5">
        <v>28</v>
      </c>
      <c r="B39" s="6" t="s">
        <v>21</v>
      </c>
      <c r="C39" s="7" t="s">
        <v>4</v>
      </c>
      <c r="D39" s="8">
        <v>292.60000000000002</v>
      </c>
      <c r="E39" s="9"/>
      <c r="F39" s="9"/>
    </row>
    <row r="40" spans="1:6" x14ac:dyDescent="0.3">
      <c r="A40" s="15" t="s">
        <v>39</v>
      </c>
      <c r="B40" s="6" t="s">
        <v>31</v>
      </c>
      <c r="C40" s="7" t="s">
        <v>4</v>
      </c>
      <c r="D40" s="8">
        <v>13.3</v>
      </c>
      <c r="E40" s="9"/>
      <c r="F40" s="9"/>
    </row>
    <row r="41" spans="1:6" ht="27.6" x14ac:dyDescent="0.3">
      <c r="A41" s="5">
        <v>29</v>
      </c>
      <c r="B41" s="6" t="s">
        <v>27</v>
      </c>
      <c r="C41" s="7" t="s">
        <v>4</v>
      </c>
      <c r="D41" s="8">
        <v>821</v>
      </c>
      <c r="E41" s="9"/>
      <c r="F41" s="9"/>
    </row>
    <row r="42" spans="1:6" x14ac:dyDescent="0.3">
      <c r="A42" s="5">
        <v>30</v>
      </c>
      <c r="B42" s="6" t="s">
        <v>28</v>
      </c>
      <c r="C42" s="7" t="s">
        <v>4</v>
      </c>
      <c r="D42" s="8">
        <v>821</v>
      </c>
      <c r="E42" s="9"/>
      <c r="F42" s="9"/>
    </row>
    <row r="43" spans="1:6" ht="41.4" x14ac:dyDescent="0.3">
      <c r="A43" s="5">
        <v>31</v>
      </c>
      <c r="B43" s="6" t="s">
        <v>14</v>
      </c>
      <c r="C43" s="7" t="s">
        <v>19</v>
      </c>
      <c r="D43" s="8">
        <v>3663.6</v>
      </c>
      <c r="E43" s="9"/>
      <c r="F43" s="9"/>
    </row>
    <row r="44" spans="1:6" ht="41.4" x14ac:dyDescent="0.3">
      <c r="A44" s="5">
        <v>32</v>
      </c>
      <c r="B44" s="6" t="s">
        <v>32</v>
      </c>
      <c r="C44" s="7" t="s">
        <v>19</v>
      </c>
      <c r="D44" s="8">
        <v>3663.6</v>
      </c>
      <c r="E44" s="9"/>
      <c r="F44" s="9"/>
    </row>
    <row r="45" spans="1:6" x14ac:dyDescent="0.3">
      <c r="A45" s="5">
        <v>33</v>
      </c>
      <c r="B45" s="6" t="s">
        <v>11</v>
      </c>
      <c r="C45" s="7" t="s">
        <v>19</v>
      </c>
      <c r="D45" s="8">
        <v>3663.6</v>
      </c>
      <c r="E45" s="9"/>
      <c r="F45" s="9"/>
    </row>
    <row r="46" spans="1:6" x14ac:dyDescent="0.3">
      <c r="A46" s="5"/>
      <c r="B46" s="14" t="s">
        <v>33</v>
      </c>
      <c r="C46" s="7"/>
      <c r="D46" s="8"/>
      <c r="E46" s="9"/>
      <c r="F46" s="9"/>
    </row>
    <row r="47" spans="1:6" ht="82.8" x14ac:dyDescent="0.3">
      <c r="A47" s="5">
        <v>34</v>
      </c>
      <c r="B47" s="6" t="s">
        <v>26</v>
      </c>
      <c r="C47" s="7" t="s">
        <v>23</v>
      </c>
      <c r="D47" s="8">
        <v>690</v>
      </c>
      <c r="E47" s="9"/>
      <c r="F47" s="9"/>
    </row>
    <row r="48" spans="1:6" x14ac:dyDescent="0.3">
      <c r="A48" s="5">
        <v>35</v>
      </c>
      <c r="B48" s="6" t="s">
        <v>21</v>
      </c>
      <c r="C48" s="7" t="s">
        <v>4</v>
      </c>
      <c r="D48" s="8">
        <v>69</v>
      </c>
      <c r="E48" s="9"/>
      <c r="F48" s="9"/>
    </row>
    <row r="49" spans="1:6" ht="27.6" x14ac:dyDescent="0.3">
      <c r="A49" s="5">
        <v>36</v>
      </c>
      <c r="B49" s="6" t="s">
        <v>27</v>
      </c>
      <c r="C49" s="7" t="s">
        <v>4</v>
      </c>
      <c r="D49" s="8">
        <v>69</v>
      </c>
      <c r="E49" s="9"/>
      <c r="F49" s="9"/>
    </row>
    <row r="50" spans="1:6" x14ac:dyDescent="0.3">
      <c r="A50" s="5">
        <v>37</v>
      </c>
      <c r="B50" s="6" t="s">
        <v>28</v>
      </c>
      <c r="C50" s="7" t="s">
        <v>4</v>
      </c>
      <c r="D50" s="8">
        <v>69</v>
      </c>
      <c r="E50" s="9"/>
      <c r="F50" s="9"/>
    </row>
    <row r="51" spans="1:6" ht="41.4" x14ac:dyDescent="0.3">
      <c r="A51" s="5">
        <v>38</v>
      </c>
      <c r="B51" s="6" t="s">
        <v>14</v>
      </c>
      <c r="C51" s="7" t="s">
        <v>19</v>
      </c>
      <c r="D51" s="8">
        <v>662.4</v>
      </c>
      <c r="E51" s="9"/>
      <c r="F51" s="9"/>
    </row>
    <row r="52" spans="1:6" ht="27.6" x14ac:dyDescent="0.3">
      <c r="A52" s="5">
        <v>39</v>
      </c>
      <c r="B52" s="6" t="s">
        <v>34</v>
      </c>
      <c r="C52" s="7" t="s">
        <v>19</v>
      </c>
      <c r="D52" s="8">
        <v>662.4</v>
      </c>
      <c r="E52" s="9"/>
      <c r="F52" s="9"/>
    </row>
    <row r="53" spans="1:6" x14ac:dyDescent="0.3">
      <c r="A53" s="5">
        <v>40</v>
      </c>
      <c r="B53" s="6" t="s">
        <v>11</v>
      </c>
      <c r="C53" s="7" t="s">
        <v>19</v>
      </c>
      <c r="D53" s="8">
        <v>662.4</v>
      </c>
      <c r="E53" s="9"/>
      <c r="F53" s="9"/>
    </row>
    <row r="54" spans="1:6" x14ac:dyDescent="0.3">
      <c r="A54" s="5"/>
      <c r="B54" s="14" t="s">
        <v>35</v>
      </c>
      <c r="C54" s="7"/>
      <c r="D54" s="8"/>
      <c r="E54" s="9"/>
      <c r="F54" s="9"/>
    </row>
    <row r="55" spans="1:6" ht="41.4" x14ac:dyDescent="0.3">
      <c r="A55" s="5">
        <v>41</v>
      </c>
      <c r="B55" s="6" t="s">
        <v>36</v>
      </c>
      <c r="C55" s="7" t="s">
        <v>4</v>
      </c>
      <c r="D55" s="8">
        <v>67</v>
      </c>
      <c r="E55" s="9"/>
      <c r="F55" s="9"/>
    </row>
    <row r="56" spans="1:6" x14ac:dyDescent="0.3">
      <c r="A56" s="5">
        <v>42</v>
      </c>
      <c r="B56" s="6" t="s">
        <v>37</v>
      </c>
      <c r="C56" s="7" t="s">
        <v>18</v>
      </c>
      <c r="D56" s="8">
        <v>1</v>
      </c>
      <c r="E56" s="9"/>
      <c r="F56" s="9"/>
    </row>
    <row r="57" spans="1:6" x14ac:dyDescent="0.3">
      <c r="A57" s="5">
        <v>43</v>
      </c>
      <c r="B57" s="6" t="s">
        <v>35</v>
      </c>
      <c r="C57" s="7" t="s">
        <v>4</v>
      </c>
      <c r="D57" s="8">
        <v>7.17</v>
      </c>
      <c r="E57" s="9"/>
      <c r="F57" s="9"/>
    </row>
    <row r="58" spans="1:6" ht="27.6" x14ac:dyDescent="0.3">
      <c r="A58" s="5">
        <v>44</v>
      </c>
      <c r="B58" s="6" t="s">
        <v>27</v>
      </c>
      <c r="C58" s="7" t="s">
        <v>4</v>
      </c>
      <c r="D58" s="8">
        <v>40.4</v>
      </c>
      <c r="E58" s="9"/>
      <c r="F58" s="9"/>
    </row>
    <row r="59" spans="1:6" ht="41.4" x14ac:dyDescent="0.3">
      <c r="A59" s="5">
        <v>45</v>
      </c>
      <c r="B59" s="6" t="s">
        <v>14</v>
      </c>
      <c r="C59" s="7" t="s">
        <v>19</v>
      </c>
      <c r="D59" s="8">
        <v>17.2</v>
      </c>
      <c r="E59" s="9"/>
      <c r="F59" s="9"/>
    </row>
    <row r="60" spans="1:6" ht="27.6" x14ac:dyDescent="0.3">
      <c r="A60" s="5">
        <v>46</v>
      </c>
      <c r="B60" s="6" t="s">
        <v>15</v>
      </c>
      <c r="C60" s="7" t="s">
        <v>19</v>
      </c>
      <c r="D60" s="8">
        <v>17.2</v>
      </c>
      <c r="E60" s="9"/>
      <c r="F60" s="9"/>
    </row>
    <row r="61" spans="1:6" x14ac:dyDescent="0.3">
      <c r="A61" s="5">
        <v>47</v>
      </c>
      <c r="B61" s="6" t="s">
        <v>11</v>
      </c>
      <c r="C61" s="7" t="s">
        <v>19</v>
      </c>
      <c r="D61" s="8">
        <v>17.2</v>
      </c>
      <c r="E61" s="9"/>
      <c r="F61" s="9"/>
    </row>
    <row r="62" spans="1:6" ht="27.6" x14ac:dyDescent="0.3">
      <c r="A62" s="5"/>
      <c r="B62" s="14" t="s">
        <v>38</v>
      </c>
      <c r="C62" s="7"/>
      <c r="D62" s="8"/>
      <c r="E62" s="9"/>
      <c r="F62" s="9"/>
    </row>
    <row r="63" spans="1:6" ht="41.4" x14ac:dyDescent="0.3">
      <c r="A63" s="5">
        <v>48</v>
      </c>
      <c r="B63" s="6" t="s">
        <v>14</v>
      </c>
      <c r="C63" s="7" t="s">
        <v>19</v>
      </c>
      <c r="D63" s="8">
        <v>2400</v>
      </c>
      <c r="E63" s="9"/>
      <c r="F63" s="9"/>
    </row>
    <row r="64" spans="1:6" ht="27.6" x14ac:dyDescent="0.3">
      <c r="A64" s="5">
        <v>49</v>
      </c>
      <c r="B64" s="6" t="s">
        <v>15</v>
      </c>
      <c r="C64" s="7" t="s">
        <v>19</v>
      </c>
      <c r="D64" s="8">
        <v>1945</v>
      </c>
      <c r="E64" s="9"/>
      <c r="F64" s="9"/>
    </row>
    <row r="65" spans="1:6" x14ac:dyDescent="0.3">
      <c r="A65" s="5">
        <v>50</v>
      </c>
      <c r="B65" s="6" t="s">
        <v>11</v>
      </c>
      <c r="C65" s="7" t="s">
        <v>19</v>
      </c>
      <c r="D65" s="8">
        <v>1945</v>
      </c>
      <c r="E65" s="9"/>
      <c r="F65" s="9"/>
    </row>
    <row r="66" spans="1:6" x14ac:dyDescent="0.3">
      <c r="A66" s="5"/>
      <c r="B66" s="6"/>
      <c r="C66" s="7"/>
      <c r="D66" s="8"/>
      <c r="E66" s="9"/>
      <c r="F66" s="16"/>
    </row>
  </sheetData>
  <mergeCells count="6">
    <mergeCell ref="F1:F2"/>
    <mergeCell ref="A1:A2"/>
    <mergeCell ref="B1:B2"/>
    <mergeCell ref="C1:C2"/>
    <mergeCell ref="D1:D2"/>
    <mergeCell ref="E1:E2"/>
  </mergeCells>
  <phoneticPr fontId="9" type="noConversion"/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25882-458A-41F3-B173-2E59DE710D40}">
  <sheetPr>
    <tabColor rgb="FFFF0000"/>
  </sheetPr>
  <dimension ref="A1:J14"/>
  <sheetViews>
    <sheetView tabSelected="1" zoomScale="115" zoomScaleNormal="115" workbookViewId="0">
      <selection activeCell="D21" sqref="D21"/>
    </sheetView>
  </sheetViews>
  <sheetFormatPr defaultRowHeight="13.8" x14ac:dyDescent="0.3"/>
  <cols>
    <col min="1" max="1" width="6" style="21" customWidth="1"/>
    <col min="2" max="2" width="44.21875" style="21" customWidth="1"/>
    <col min="3" max="3" width="8.88671875" style="21"/>
    <col min="4" max="4" width="13" style="21" customWidth="1"/>
    <col min="5" max="5" width="19.44140625" style="21" customWidth="1"/>
    <col min="6" max="6" width="16.77734375" style="21" customWidth="1"/>
    <col min="7" max="7" width="19.44140625" style="21" customWidth="1"/>
    <col min="8" max="8" width="13" style="21" customWidth="1"/>
    <col min="9" max="9" width="19.44140625" style="21" customWidth="1"/>
    <col min="10" max="10" width="17.109375" style="21" customWidth="1"/>
    <col min="11" max="16384" width="8.88671875" style="21"/>
  </cols>
  <sheetData>
    <row r="1" spans="1:10" ht="49.2" customHeight="1" x14ac:dyDescent="0.3">
      <c r="A1" s="39" t="s">
        <v>1</v>
      </c>
      <c r="B1" s="39" t="s">
        <v>66</v>
      </c>
      <c r="C1" s="39" t="s">
        <v>43</v>
      </c>
      <c r="D1" s="53" t="s">
        <v>33</v>
      </c>
      <c r="E1" s="54"/>
      <c r="F1" s="55" t="s">
        <v>29</v>
      </c>
      <c r="G1" s="56"/>
      <c r="H1" s="57" t="s">
        <v>35</v>
      </c>
      <c r="I1" s="58"/>
      <c r="J1" s="29" t="s">
        <v>60</v>
      </c>
    </row>
    <row r="2" spans="1:10" s="47" customFormat="1" ht="6.6" x14ac:dyDescent="0.3">
      <c r="A2" s="44"/>
      <c r="B2" s="44" t="s">
        <v>45</v>
      </c>
      <c r="C2" s="45" t="s">
        <v>5</v>
      </c>
      <c r="D2" s="46">
        <f>6.56+20.75+0.62+1.89+7.18+20.75+1.89</f>
        <v>59.64</v>
      </c>
      <c r="E2" s="46"/>
      <c r="F2" s="46">
        <f>12.83*2+34.22*2</f>
        <v>94.1</v>
      </c>
      <c r="G2" s="46"/>
      <c r="H2" s="46">
        <f>12*4</f>
        <v>48</v>
      </c>
      <c r="I2" s="46"/>
      <c r="J2" s="59" t="s">
        <v>58</v>
      </c>
    </row>
    <row r="3" spans="1:10" s="47" customFormat="1" ht="6.6" x14ac:dyDescent="0.3">
      <c r="A3" s="44"/>
      <c r="B3" s="44" t="s">
        <v>46</v>
      </c>
      <c r="C3" s="45" t="s">
        <v>6</v>
      </c>
      <c r="D3" s="46">
        <f>6.56*20.75+7.18*1.89</f>
        <v>149.6902</v>
      </c>
      <c r="E3" s="46"/>
      <c r="F3" s="46">
        <f>34.22*12.83</f>
        <v>439.04259999999999</v>
      </c>
      <c r="G3" s="46"/>
      <c r="H3" s="46">
        <f>12*12</f>
        <v>144</v>
      </c>
      <c r="I3" s="46"/>
      <c r="J3" s="59"/>
    </row>
    <row r="4" spans="1:10" s="47" customFormat="1" ht="6.6" x14ac:dyDescent="0.3">
      <c r="A4" s="44"/>
      <c r="B4" s="44" t="s">
        <v>47</v>
      </c>
      <c r="C4" s="45" t="s">
        <v>5</v>
      </c>
      <c r="D4" s="46">
        <v>5</v>
      </c>
      <c r="E4" s="46"/>
      <c r="F4" s="46">
        <v>8</v>
      </c>
      <c r="G4" s="46"/>
      <c r="H4" s="46">
        <v>0</v>
      </c>
      <c r="I4" s="46"/>
      <c r="J4" s="59"/>
    </row>
    <row r="5" spans="1:10" s="47" customFormat="1" ht="6.6" x14ac:dyDescent="0.3">
      <c r="A5" s="44"/>
      <c r="B5" s="44" t="s">
        <v>48</v>
      </c>
      <c r="C5" s="45" t="s">
        <v>5</v>
      </c>
      <c r="D5" s="46">
        <v>0</v>
      </c>
      <c r="E5" s="46"/>
      <c r="F5" s="46">
        <v>1.5</v>
      </c>
      <c r="G5" s="46"/>
      <c r="H5" s="46">
        <v>7.5</v>
      </c>
      <c r="I5" s="46"/>
      <c r="J5" s="59"/>
    </row>
    <row r="6" spans="1:10" s="47" customFormat="1" ht="6.6" x14ac:dyDescent="0.3">
      <c r="A6" s="44"/>
      <c r="B6" s="44" t="s">
        <v>49</v>
      </c>
      <c r="C6" s="45" t="s">
        <v>5</v>
      </c>
      <c r="D6" s="46">
        <v>0</v>
      </c>
      <c r="E6" s="46"/>
      <c r="F6" s="46">
        <v>0.4</v>
      </c>
      <c r="G6" s="46"/>
      <c r="H6" s="46">
        <v>0.2</v>
      </c>
      <c r="I6" s="46"/>
      <c r="J6" s="59"/>
    </row>
    <row r="7" spans="1:10" s="47" customFormat="1" ht="6.6" x14ac:dyDescent="0.3">
      <c r="A7" s="44"/>
      <c r="B7" s="44" t="s">
        <v>55</v>
      </c>
      <c r="C7" s="45" t="s">
        <v>5</v>
      </c>
      <c r="D7" s="46">
        <v>0</v>
      </c>
      <c r="E7" s="46"/>
      <c r="F7" s="46">
        <v>5</v>
      </c>
      <c r="G7" s="46"/>
      <c r="H7" s="46">
        <v>0</v>
      </c>
      <c r="I7" s="46"/>
      <c r="J7" s="59"/>
    </row>
    <row r="8" spans="1:10" ht="4.2" customHeight="1" x14ac:dyDescent="0.3">
      <c r="A8" s="24"/>
      <c r="B8" s="24"/>
      <c r="C8" s="25"/>
      <c r="D8" s="26"/>
      <c r="E8" s="27"/>
      <c r="F8" s="26"/>
      <c r="G8" s="27"/>
      <c r="H8" s="26"/>
      <c r="I8" s="27"/>
      <c r="J8" s="28"/>
    </row>
    <row r="9" spans="1:10" s="37" customFormat="1" ht="41.4" x14ac:dyDescent="0.3">
      <c r="A9" s="40">
        <v>1</v>
      </c>
      <c r="B9" s="6" t="s">
        <v>61</v>
      </c>
      <c r="C9" s="30" t="s">
        <v>44</v>
      </c>
      <c r="D9" s="31">
        <f>D3*D4</f>
        <v>748.45100000000002</v>
      </c>
      <c r="E9" s="32" t="s">
        <v>50</v>
      </c>
      <c r="F9" s="33">
        <f>F3*F4</f>
        <v>3512.3407999999999</v>
      </c>
      <c r="G9" s="34" t="s">
        <v>51</v>
      </c>
      <c r="H9" s="35">
        <v>0</v>
      </c>
      <c r="I9" s="43" t="s">
        <v>65</v>
      </c>
      <c r="J9" s="60" t="s">
        <v>59</v>
      </c>
    </row>
    <row r="10" spans="1:10" s="37" customFormat="1" ht="41.4" x14ac:dyDescent="0.3">
      <c r="A10" s="40">
        <v>2</v>
      </c>
      <c r="B10" s="6" t="s">
        <v>62</v>
      </c>
      <c r="C10" s="30" t="s">
        <v>44</v>
      </c>
      <c r="D10" s="31">
        <v>0</v>
      </c>
      <c r="E10" s="41" t="s">
        <v>65</v>
      </c>
      <c r="F10" s="33">
        <f>F3*F5</f>
        <v>658.56389999999999</v>
      </c>
      <c r="G10" s="34" t="s">
        <v>52</v>
      </c>
      <c r="H10" s="35">
        <v>0</v>
      </c>
      <c r="I10" s="43" t="s">
        <v>65</v>
      </c>
      <c r="J10" s="60"/>
    </row>
    <row r="11" spans="1:10" s="37" customFormat="1" ht="61.2" customHeight="1" x14ac:dyDescent="0.3">
      <c r="A11" s="40">
        <v>3</v>
      </c>
      <c r="B11" s="6" t="s">
        <v>21</v>
      </c>
      <c r="C11" s="30" t="s">
        <v>4</v>
      </c>
      <c r="D11" s="31">
        <v>0</v>
      </c>
      <c r="E11" s="41" t="s">
        <v>65</v>
      </c>
      <c r="F11" s="33">
        <f>F2*1.5*0.4</f>
        <v>56.459999999999994</v>
      </c>
      <c r="G11" s="34" t="s">
        <v>53</v>
      </c>
      <c r="H11" s="35">
        <f>H2*3.5*0.2+12*3.5*0.2+12*12*0.2</f>
        <v>70.8</v>
      </c>
      <c r="I11" s="36" t="s">
        <v>64</v>
      </c>
      <c r="J11" s="60"/>
    </row>
    <row r="12" spans="1:10" s="37" customFormat="1" x14ac:dyDescent="0.3">
      <c r="A12" s="30">
        <v>4</v>
      </c>
      <c r="B12" s="38" t="s">
        <v>69</v>
      </c>
      <c r="C12" s="30" t="s">
        <v>4</v>
      </c>
      <c r="D12" s="31">
        <v>0</v>
      </c>
      <c r="E12" s="41" t="s">
        <v>65</v>
      </c>
      <c r="F12" s="33">
        <v>0</v>
      </c>
      <c r="G12" s="42" t="s">
        <v>65</v>
      </c>
      <c r="H12" s="35">
        <f>H3*H5-H11</f>
        <v>1009.2</v>
      </c>
      <c r="I12" s="36" t="s">
        <v>54</v>
      </c>
      <c r="J12" s="60"/>
    </row>
    <row r="13" spans="1:10" s="37" customFormat="1" ht="27.6" x14ac:dyDescent="0.3">
      <c r="A13" s="30">
        <v>5</v>
      </c>
      <c r="B13" s="38" t="s">
        <v>67</v>
      </c>
      <c r="C13" s="30" t="s">
        <v>4</v>
      </c>
      <c r="D13" s="31"/>
      <c r="E13" s="41" t="s">
        <v>65</v>
      </c>
      <c r="F13" s="33"/>
      <c r="G13" s="42" t="s">
        <v>65</v>
      </c>
      <c r="H13" s="35"/>
      <c r="I13" s="43"/>
      <c r="J13" s="60"/>
    </row>
    <row r="14" spans="1:10" s="37" customFormat="1" ht="24" x14ac:dyDescent="0.3">
      <c r="A14" s="30">
        <v>6</v>
      </c>
      <c r="B14" s="38" t="s">
        <v>68</v>
      </c>
      <c r="C14" s="30" t="s">
        <v>4</v>
      </c>
      <c r="D14" s="31">
        <f>D9</f>
        <v>748.45100000000002</v>
      </c>
      <c r="E14" s="41" t="s">
        <v>65</v>
      </c>
      <c r="F14" s="33">
        <f>F3*F7</f>
        <v>2195.2129999999997</v>
      </c>
      <c r="G14" s="34" t="s">
        <v>56</v>
      </c>
      <c r="H14" s="35">
        <f>H12+H11</f>
        <v>1080</v>
      </c>
      <c r="I14" s="36" t="s">
        <v>63</v>
      </c>
      <c r="J14" s="60"/>
    </row>
  </sheetData>
  <mergeCells count="5">
    <mergeCell ref="D1:E1"/>
    <mergeCell ref="F1:G1"/>
    <mergeCell ref="H1:I1"/>
    <mergeCell ref="J2:J7"/>
    <mergeCell ref="J9:J14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Демонтаж ВР2</vt:lpstr>
      <vt:lpstr>ВР корр очистные</vt:lpstr>
      <vt:lpstr>'Демонтаж ВР2'!Область_печати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2023-09-20T14:07:02Z</dcterms:modified>
</cp:coreProperties>
</file>