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6-04-02 ТС1\"/>
    </mc:Choice>
  </mc:AlternateContent>
  <xr:revisionPtr revIDLastSave="0" documentId="13_ncr:1_{DB60AE75-CAD7-44CB-BFE3-A58541809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2 (в.5)ТС1 - Ведомость о" sheetId="1" r:id="rId1"/>
  </sheets>
  <definedNames>
    <definedName name="_xlnm.Print_Titles" localSheetId="0">'06-04-02 (в.5)ТС1 - Ведомость о'!$5:$5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1" l="1"/>
  <c r="D84" i="1"/>
  <c r="D67" i="1"/>
  <c r="D48" i="1"/>
  <c r="D39" i="1"/>
  <c r="D31" i="1"/>
  <c r="D30" i="1"/>
  <c r="A121" i="1"/>
  <c r="A120" i="1"/>
  <c r="A119" i="1"/>
  <c r="A118" i="1"/>
  <c r="A117" i="1"/>
  <c r="A115" i="1"/>
  <c r="A114" i="1"/>
  <c r="A113" i="1"/>
  <c r="A112" i="1"/>
  <c r="A110" i="1"/>
  <c r="A109" i="1"/>
  <c r="A108" i="1"/>
  <c r="A106" i="1"/>
  <c r="A104" i="1"/>
  <c r="A103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5" i="1"/>
  <c r="A64" i="1"/>
  <c r="A62" i="1"/>
  <c r="A60" i="1"/>
  <c r="A58" i="1"/>
  <c r="A56" i="1"/>
  <c r="A55" i="1"/>
  <c r="A53" i="1"/>
  <c r="A52" i="1"/>
  <c r="A51" i="1"/>
  <c r="A50" i="1"/>
  <c r="A49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3" i="1"/>
  <c r="A32" i="1"/>
  <c r="A31" i="1"/>
  <c r="A30" i="1"/>
  <c r="A29" i="1"/>
  <c r="A28" i="1"/>
  <c r="A27" i="1"/>
  <c r="A25" i="1"/>
  <c r="A24" i="1"/>
  <c r="A23" i="1"/>
  <c r="A22" i="1"/>
  <c r="A21" i="1"/>
  <c r="A20" i="1"/>
  <c r="A19" i="1"/>
  <c r="A18" i="1"/>
  <c r="A17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<sst xmlns="http://schemas.openxmlformats.org/spreadsheetml/2006/main" count="322" uniqueCount="174">
  <si>
    <t>Ведомость объёмов работ</t>
  </si>
  <si>
    <t>№ п/п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</si>
  <si>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</si>
  <si>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</si>
  <si>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</si>
  <si>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</si>
  <si>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</si>
  <si>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</si>
  <si>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Под теплотрассу и камеру</t>
  </si>
  <si>
    <t xml:space="preserve">1 </t>
  </si>
  <si>
    <t>100 м3</t>
  </si>
  <si>
    <t>100 м2</t>
  </si>
  <si>
    <t>м3</t>
  </si>
  <si>
    <t xml:space="preserve"> </t>
  </si>
  <si>
    <t>Под водоприемный колодец и вент.шахту</t>
  </si>
  <si>
    <t xml:space="preserve">54 / 100 </t>
  </si>
  <si>
    <t>Раздел 2. Демонтажные работы</t>
  </si>
  <si>
    <t>т</t>
  </si>
  <si>
    <t xml:space="preserve">2,06+1,65 </t>
  </si>
  <si>
    <t>км</t>
  </si>
  <si>
    <t>1 т груза</t>
  </si>
  <si>
    <t xml:space="preserve">5,4+5,2+0,045 </t>
  </si>
  <si>
    <t>Раздел 3. Устройство непроходных каналов</t>
  </si>
  <si>
    <t>кг</t>
  </si>
  <si>
    <t>шт</t>
  </si>
  <si>
    <t>Раздел 4. Прокладка трубопроводов.</t>
  </si>
  <si>
    <t>м</t>
  </si>
  <si>
    <t>компл</t>
  </si>
  <si>
    <t>Установка фасонных частей чугунных диаметром: 50-100 мм</t>
  </si>
  <si>
    <t>Изоляция трубопровода</t>
  </si>
  <si>
    <t>м2</t>
  </si>
  <si>
    <t>Окраска трубопровода в ТК</t>
  </si>
  <si>
    <t>Окраска металлических огрунтованных поверхностей: эмалью КО-811</t>
  </si>
  <si>
    <t>Зонт на трубопровод</t>
  </si>
  <si>
    <t>Устройство лестниц для обслуживания арматуры</t>
  </si>
  <si>
    <t>Контроль стыков</t>
  </si>
  <si>
    <t>стык</t>
  </si>
  <si>
    <t xml:space="preserve">12+12 </t>
  </si>
  <si>
    <t>Раздел 5. Воодоприёмный колодец ВК-1</t>
  </si>
  <si>
    <t>Кольцо стеновое смотровых колодцев КС7.9, бетон B15 (М200), объем 0,15 м3, расход арматуры 4,80 кг</t>
  </si>
  <si>
    <t>Кольцо для колодцев сборное железобетонное, диаметр 1500 мм /Колодец ВГ-15</t>
  </si>
  <si>
    <t>Скобы скрепляющие и для подвеса / ГС-1 (3 шт),СК-4 шт</t>
  </si>
  <si>
    <t xml:space="preserve">15,41*4+2,95*3 </t>
  </si>
  <si>
    <t>Обеспыливание поверхности</t>
  </si>
  <si>
    <t>Окраска металлических огрунтованных поверхностей: эмалью ПФ-115, за 2 раза</t>
  </si>
  <si>
    <t>Пробивка отверстий в колодцах и коробках железобетонных / 2 отвертия для трубы БНТ 100, 1 отверстие для ТЧК-100</t>
  </si>
  <si>
    <t xml:space="preserve">3,1415*0,151*2+3,1415*0,151 </t>
  </si>
  <si>
    <t>Заделка отверстий, гнезд и борозд: в стенах и перегородках железобетонных площадью до 0,2 м2</t>
  </si>
  <si>
    <t>Резка стального профилированного настила (применит.)</t>
  </si>
  <si>
    <t>м реза</t>
  </si>
  <si>
    <t xml:space="preserve">1,2*4 </t>
  </si>
  <si>
    <t>Раздел 6. Устройство тепловой камеры ТК-1</t>
  </si>
  <si>
    <t>Устройство бетонной подготовки</t>
  </si>
  <si>
    <t xml:space="preserve">0,25*3 </t>
  </si>
  <si>
    <t xml:space="preserve">0,25*2 </t>
  </si>
  <si>
    <t xml:space="preserve">0,25*1 </t>
  </si>
  <si>
    <t>Устройство круглых колодцев из сборного железобетона в грунтах: мокрых</t>
  </si>
  <si>
    <t>Плита железобетонная покрытий, перекрытий и днищ/ Плита перекрытия каналов и камер ВП-31-18 с отверстием 700 мм</t>
  </si>
  <si>
    <t xml:space="preserve">1,33*2 </t>
  </si>
  <si>
    <t>Плита железобетонная покрытий, перекрытий и днищ/Опорная плита ОП-1к</t>
  </si>
  <si>
    <t xml:space="preserve">0,403*2 </t>
  </si>
  <si>
    <t>Плита железобетонная покрытий, перекрытий и днищ/Плита перекрытия каналов и камер ВП-31-12</t>
  </si>
  <si>
    <t>Монтаж съемных металлических полов из плит размером 500х500 мм: стальных штампованных</t>
  </si>
  <si>
    <t>Вырезка отверстий в металлоконструкциях при толщине стали: от 5 до 10 мм</t>
  </si>
  <si>
    <t>Огрунтовка металлических поверхностей за один раз: грунтовкой цинконаполненной</t>
  </si>
  <si>
    <t>Шахты опуска, подъема</t>
  </si>
  <si>
    <t>Устройство стен и плоских днищ при толщине: до 150 мм круглых сооружений</t>
  </si>
  <si>
    <t>Устройство отверстий в плите перекрытия методом сверления</t>
  </si>
  <si>
    <t>Монтаж футляров проходов стен (Лист 9)</t>
  </si>
  <si>
    <t>Установка гильз из стальных труб диаметром: 200 мм / прим. 426х7,0</t>
  </si>
  <si>
    <t>Заполнение трубопроводов или межтрубного пространства при трубах в футляре: бетоном</t>
  </si>
  <si>
    <t>Устройство бетонной отмостки</t>
  </si>
  <si>
    <t>Укладка трубопроводов из хризотилцементных безнапорных труб диаметром: до 150 мм</t>
  </si>
  <si>
    <t>Раздел 7. Вентиляционная шахта сбоку камеры</t>
  </si>
  <si>
    <t>(Князева В.И.)</t>
  </si>
  <si>
    <t/>
  </si>
  <si>
    <t>[должность, подпись (инициалы, фамилия)]</t>
  </si>
  <si>
    <t>Разработка грунта вручную</t>
  </si>
  <si>
    <t>Крепление досками стенок котлованов и траншей</t>
  </si>
  <si>
    <t>Перевозка на 30 км и утилизация отходов 4-5 класса опасности</t>
  </si>
  <si>
    <t xml:space="preserve">Разработка сухого грунта в траншее экскаватором емк. ковша 0,65 м3 в отвал </t>
  </si>
  <si>
    <t>Обратная засыпка грунта вручную</t>
  </si>
  <si>
    <t xml:space="preserve">Обратная засыпка грунта механизированным способом </t>
  </si>
  <si>
    <t xml:space="preserve">Разработка сухого грунта в котловане
экскаватором емк. ковша 0,65 м3 в отвал </t>
  </si>
  <si>
    <t>Разработка грунта вручную с подъемом краном при наличии креплений</t>
  </si>
  <si>
    <t xml:space="preserve">Крепление досками стенок котлованов и траншей </t>
  </si>
  <si>
    <t>Уплотнение грунта пневматическими трамбовками</t>
  </si>
  <si>
    <t>Засыпка вручную траншей, пазух котлованов и ям</t>
  </si>
  <si>
    <t>Демонтаж монолитного ж/б фундамента</t>
  </si>
  <si>
    <t>Демонтаж металлоконструкций фермы и металлических опор</t>
  </si>
  <si>
    <t>Демонтаж покрытия изоляции трубопроводов из стали оцинкованной</t>
  </si>
  <si>
    <t>Демонтаж труб стальных электросварных ø159х6,0 мм</t>
  </si>
  <si>
    <t>Демонтаж  тепловой изоляции из ваты минеральной</t>
  </si>
  <si>
    <t>Погрузка экскаваторами мусора строительного (жб фундамент)</t>
  </si>
  <si>
    <t>Погрузка вручную мусора строительного (изоляции труб)</t>
  </si>
  <si>
    <t>Погрузка при автомобильных перевозках металлических конструкций (трубы, фермы, опоры)</t>
  </si>
  <si>
    <t>Перевозка металлических конструкций  (трубы, фермы, опоры) на расстояние 1 км</t>
  </si>
  <si>
    <t>Перевозка на 30 км и утилизация мусора строительного 4-5 класса опасности</t>
  </si>
  <si>
    <t>Устройство щебеночной подготовки из щебня М600 фракции 20-40 мм толщ. 100 мм</t>
  </si>
  <si>
    <t>Обмазка поверхностей сборных железобетонных лотков и битумной мастикой (ТЕХНОНИКОЛЬ № 24. Расход 0,7 кг/м² на один слой) за 2 раза по битумной грунтовке (ТЕХНОНИКОЛЬ № 01 - 0,20…0,30 кг/м2) за 1 раз.</t>
  </si>
  <si>
    <t>Устройство сборных железобетонных лотков Л11-15/2 из
бетона кл. В35, W4, F200, массой 1,8 т на цементном растворе М100 Устройство сборных железобетонных плит П12-15д из
бетона кл. В25, W6, F150, массой 0,44 т на цементном растворе М100</t>
  </si>
  <si>
    <t>Устройство сборных железобетонных опорных подушек
ОП-5 кл. В15, W4, F200, массой 0,13 т</t>
  </si>
  <si>
    <t>Заделка стыков и швов лотков и
плит цементным раствором М100</t>
  </si>
  <si>
    <t>Устройство труб стальных электросварных прямошовных,
группы В по ГОСТ 10705-80* сталь 20 ø159х6,0 мм в мин. вате
толщиной 80 мм в ОЦ (прокладка в канале)</t>
  </si>
  <si>
    <t>Устройство труб стальных электросварных прямошовных,
группы В по ГОСТ 10705-80* сталь 20 ø159х6,0 мм в мин. вате
толщиной 80 мм в ОЦ (прокладка в камере)</t>
  </si>
  <si>
    <t>Устройство труб стальных электросварных прямошовных,
группы В по ГОСТ 10705-80* сталь 20 ø89х5,0</t>
  </si>
  <si>
    <t>Устройство труб стальных электросварных прямошовных,
группы В по ГОСТ 10705-80* сталь 20 ø45х5,0</t>
  </si>
  <si>
    <t>Монтаж трубы ТЧК-100 ГОСТ 6942-98;</t>
  </si>
  <si>
    <t>Устройство крана шарового сварка/сварка "BALLOMAX"
DN150, РN25</t>
  </si>
  <si>
    <t>Установка задвижки чугунной
Ду 100</t>
  </si>
  <si>
    <t>Устройство крана шарового сварка/сварка "BALLOMAX" DN80,
РN25</t>
  </si>
  <si>
    <t>Монтаж мата прошивного b= 80, для d=159 мм</t>
  </si>
  <si>
    <t>Монтаж покровного слоя ОЦ:
Ширина рулона, 2 м</t>
  </si>
  <si>
    <t>Устройство зонтов трубопроводов:</t>
  </si>
  <si>
    <t>Устройство лестниц с площадками для обслуживания арматуры</t>
  </si>
  <si>
    <t>Лист 10х1200х1200</t>
  </si>
  <si>
    <t>Визуальный и измерительный контроль сварных соединений трубопроводов</t>
  </si>
  <si>
    <t xml:space="preserve">Ультразвуковая дефектоскопия трубопровода </t>
  </si>
  <si>
    <t>шт/т</t>
  </si>
  <si>
    <t>4/1,01</t>
  </si>
  <si>
    <t>Люк чугунный тяжелый (тип Т)</t>
  </si>
  <si>
    <t>Лестница канализационная КЛ-1</t>
  </si>
  <si>
    <t>Кольцо колодезное К-7-10 из бетона В15 F150, массой 0,42 т</t>
  </si>
  <si>
    <t>Кольцо колодезное К-7-9 из бетона В15 F150, массой 0,38 т</t>
  </si>
  <si>
    <t>Плита ПК-15 из бетона В22,5, массой 0,68 т</t>
  </si>
  <si>
    <t>Плита ОП-1к из бетона В22,5, массой 1,01 т</t>
  </si>
  <si>
    <t>Устройство круглых колодцев из сборного железобетона</t>
  </si>
  <si>
    <t>вторая крышка с замком для люка НТС 62-91-110</t>
  </si>
  <si>
    <t>1/0,0212</t>
  </si>
  <si>
    <t>Устройство монолитной железобетонной камеры ТК-1 из
бетон В25 F200 W6</t>
  </si>
  <si>
    <t>Устройство бетонной подготовки из бетона В10</t>
  </si>
  <si>
    <t>Устройство труб ø159х4</t>
  </si>
  <si>
    <t>Устройство труб ø127х2</t>
  </si>
  <si>
    <t>ТУстройство труб ø426х</t>
  </si>
  <si>
    <t>Устройство люков чугунных тяжелых (тип Т) массой 135,5 кг</t>
  </si>
  <si>
    <t>Устройство металлического листа толщ. 10 мм на шахтой опуска</t>
  </si>
  <si>
    <t>Окраска мк покрытием из 2 слоев «алпол» по 1 слою «цинол»</t>
  </si>
  <si>
    <t>Устройство отверстий диам. 430 в ж/б плите перекрытия толщ. 260 мм сверлением</t>
  </si>
  <si>
    <t>Укладка блоков бетонные для стен подвалов полнотелые ФБС12-4-3-Т, бетон B7,5 (М100, объем 0,127 м3, расход арматуры 0,74 кг</t>
  </si>
  <si>
    <t>Заделка прохода труб сквозь стену камеры «Вилатермом» диам. 50 мм</t>
  </si>
  <si>
    <t>Устройство оголовка из листовой стали δ=10</t>
  </si>
  <si>
    <t>Подготовка из монолитного бетона класса В25
Арматура ϕ22 А-III
Арматура ϕ10 А-I</t>
  </si>
  <si>
    <t>Устройство подготовки из щебня под вент. шахту</t>
  </si>
  <si>
    <t>Устройство подпятника из монолитного бетона класса В25</t>
  </si>
  <si>
    <t xml:space="preserve"> м3</t>
  </si>
  <si>
    <t xml:space="preserve"> м2</t>
  </si>
  <si>
    <t xml:space="preserve">Уплотнение грунта пневматическими трамбовками </t>
  </si>
  <si>
    <t xml:space="preserve">Разработка сухого грунта в траншее
экскаватором емк. ковша 0,65 м3 с погрузкой на автомобили-самосвалы </t>
  </si>
  <si>
    <t xml:space="preserve">Разработка сухого грунта в котловане
экскаватором емк. ковша 0,65 м3 с погрузкой на автомобили-самосвалы </t>
  </si>
  <si>
    <t xml:space="preserve">Обмазка поверхностей колодца битумной мастикой 
(ТЕХНОНИКОЛЬ № 24. Расход 0,7 кг/м² на один слой) за 2 раза по битумной грунтовке  
(ТЕХНОНИКОЛЬ № 01 - 0,20…0,30 кг/м2) за 1 раз. </t>
  </si>
  <si>
    <t>Устройство стяжек цеметных, раствор М200</t>
  </si>
  <si>
    <t>шт/ м3</t>
  </si>
  <si>
    <t>54/15,66</t>
  </si>
  <si>
    <t xml:space="preserve"> м</t>
  </si>
  <si>
    <t xml:space="preserve"> отверстий</t>
  </si>
  <si>
    <t xml:space="preserve"> шт</t>
  </si>
  <si>
    <t>(0,34+0,62)</t>
  </si>
  <si>
    <t>(3,1415*0,426*2)</t>
  </si>
  <si>
    <t>(1,33*0,77)</t>
  </si>
  <si>
    <t xml:space="preserve">21,2*2 </t>
  </si>
  <si>
    <t xml:space="preserve">(0,15*2+0,403*2+1,33*2+0,99) </t>
  </si>
  <si>
    <t>(0,05/0,02)</t>
  </si>
  <si>
    <t>(0,15+0,17+0,27+0,403+1,16) ,</t>
  </si>
  <si>
    <t>120*2+385*2</t>
  </si>
  <si>
    <t>(9,6+39,4)</t>
  </si>
  <si>
    <t xml:space="preserve">11+43 шт.                               (7,92+7,74) </t>
  </si>
  <si>
    <t>(0,05*14)/14 шт</t>
  </si>
  <si>
    <t>(55,23*0,03)</t>
  </si>
  <si>
    <t>(55,23*0,97)</t>
  </si>
  <si>
    <t xml:space="preserve">(50,57-8,79-0,4-1,02) </t>
  </si>
  <si>
    <t>(435,31*0,03)</t>
  </si>
  <si>
    <t xml:space="preserve">(435,31*0,97) </t>
  </si>
  <si>
    <t xml:space="preserve">(9,67+2,64) </t>
  </si>
  <si>
    <t xml:space="preserve">(441,38-9,67+77,09-2,64-83)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</si>
</sst>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8" fillId="2" borderId="0" xfId="0" applyFont="1" applyFill="1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166" fontId="1" fillId="2" borderId="1" xfId="0" applyNumberFormat="1" applyFont="1" applyFill="1" applyBorder="1" applyAlignment="1">
      <alignment horizontal="right" vertical="top" wrapText="1"/>
    </xf>
    <xf numFmtId="0" fontId="8" fillId="0" borderId="0" xfId="0" applyFont="1"/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165" fontId="5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right" vertical="top" wrapText="1"/>
    </xf>
    <xf numFmtId="0" fontId="6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35"/>
  <sheetViews>
    <sheetView tabSelected="1" topLeftCell="A117" workbookViewId="0">
      <selection activeCell="B1" sqref="B1:B1048576"/>
    </sheetView>
  </sheetViews>
  <sheetFormatPr defaultColWidth="9.140625" defaultRowHeight="11.25" customHeight="1" x14ac:dyDescent="0.2"/>
  <cols>
    <col min="1" max="1" width="5.5703125" style="1" customWidth="1"/>
    <col min="2" max="2" width="44.42578125" style="2" customWidth="1"/>
    <col min="3" max="3" width="10.7109375" style="2" customWidth="1"/>
    <col min="4" max="4" width="12.28515625" style="2" customWidth="1"/>
    <col min="5" max="5" width="12.5703125" style="2" customWidth="1"/>
    <col min="6" max="6" width="22.140625" style="2" customWidth="1"/>
    <col min="7" max="7" width="22" style="2" customWidth="1"/>
    <col min="8" max="8" width="9.28515625" style="2" customWidth="1"/>
    <col min="9" max="9" width="4.7109375" style="2" hidden="1" customWidth="1"/>
    <col min="10" max="15" width="9.140625" style="2"/>
    <col min="16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customFormat="1" ht="18" x14ac:dyDescent="0.25">
      <c r="A2" s="55" t="s">
        <v>0</v>
      </c>
      <c r="B2" s="55"/>
      <c r="C2" s="55"/>
      <c r="D2" s="55"/>
      <c r="E2" s="55"/>
      <c r="F2" s="55"/>
      <c r="G2" s="55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56" t="s">
        <v>6</v>
      </c>
      <c r="G4" s="56"/>
    </row>
    <row r="5" spans="1:17" customFormat="1" ht="15" x14ac:dyDescent="0.25">
      <c r="A5" s="7">
        <v>1</v>
      </c>
      <c r="B5" s="8">
        <v>3</v>
      </c>
      <c r="C5" s="8">
        <v>4</v>
      </c>
      <c r="D5" s="8">
        <v>5</v>
      </c>
      <c r="E5" s="8">
        <v>6</v>
      </c>
      <c r="F5" s="57">
        <v>7</v>
      </c>
      <c r="G5" s="58"/>
    </row>
    <row r="6" spans="1:17" customFormat="1" ht="15" x14ac:dyDescent="0.25">
      <c r="A6" s="50" t="s">
        <v>7</v>
      </c>
      <c r="B6" s="50"/>
      <c r="C6" s="50"/>
      <c r="D6" s="50"/>
      <c r="E6" s="50"/>
      <c r="F6" s="50"/>
      <c r="G6" s="50"/>
      <c r="P6" s="9" t="s">
        <v>7</v>
      </c>
    </row>
    <row r="7" spans="1:17" customFormat="1" ht="15" x14ac:dyDescent="0.25">
      <c r="A7" s="53" t="s">
        <v>8</v>
      </c>
      <c r="B7" s="53"/>
      <c r="C7" s="53"/>
      <c r="D7" s="53"/>
      <c r="E7" s="53"/>
      <c r="F7" s="53"/>
      <c r="G7" s="53"/>
      <c r="P7" s="9"/>
      <c r="Q7" s="10" t="s">
        <v>8</v>
      </c>
    </row>
    <row r="8" spans="1:17" customFormat="1" ht="22.5" x14ac:dyDescent="0.25">
      <c r="A8" s="11">
        <f>IF(I8&lt;&gt;"",COUNTA(I$1:I8),"")</f>
        <v>1</v>
      </c>
      <c r="B8" s="12" t="s">
        <v>80</v>
      </c>
      <c r="C8" s="46" t="s">
        <v>12</v>
      </c>
      <c r="D8" s="48">
        <v>423</v>
      </c>
      <c r="E8" s="29"/>
      <c r="F8" s="32"/>
      <c r="G8" s="29" t="s">
        <v>173</v>
      </c>
      <c r="H8" s="33"/>
      <c r="I8" s="2" t="s">
        <v>9</v>
      </c>
      <c r="P8" s="9"/>
      <c r="Q8" s="10"/>
    </row>
    <row r="9" spans="1:17" customFormat="1" ht="33.75" x14ac:dyDescent="0.25">
      <c r="A9" s="11">
        <f>IF(I9&lt;&gt;"",COUNTA(I$1:I9),"")</f>
        <v>2</v>
      </c>
      <c r="B9" s="12" t="s">
        <v>147</v>
      </c>
      <c r="C9" s="46" t="s">
        <v>144</v>
      </c>
      <c r="D9" s="48">
        <v>83</v>
      </c>
      <c r="E9" s="29"/>
      <c r="F9" s="32"/>
      <c r="G9" s="29"/>
      <c r="H9" s="33"/>
      <c r="I9" s="2" t="s">
        <v>9</v>
      </c>
      <c r="P9" s="9"/>
      <c r="Q9" s="10"/>
    </row>
    <row r="10" spans="1:17" customFormat="1" ht="15" x14ac:dyDescent="0.25">
      <c r="A10" s="11">
        <f>IF(I10&lt;&gt;"",COUNTA(I$1:I10),"")</f>
        <v>3</v>
      </c>
      <c r="B10" s="12" t="s">
        <v>77</v>
      </c>
      <c r="C10" s="46" t="s">
        <v>12</v>
      </c>
      <c r="D10" s="48">
        <v>12.31</v>
      </c>
      <c r="E10" s="29"/>
      <c r="F10" s="32"/>
      <c r="G10" s="29" t="s">
        <v>172</v>
      </c>
      <c r="H10" s="33"/>
      <c r="I10" s="2" t="s">
        <v>9</v>
      </c>
      <c r="P10" s="9"/>
      <c r="Q10" s="10"/>
    </row>
    <row r="11" spans="1:17" customFormat="1" ht="15" x14ac:dyDescent="0.25">
      <c r="A11" s="11">
        <f>IF(I11&lt;&gt;"",COUNTA(I$1:I11),"")</f>
        <v>4</v>
      </c>
      <c r="B11" s="12" t="s">
        <v>78</v>
      </c>
      <c r="C11" s="46" t="s">
        <v>30</v>
      </c>
      <c r="D11" s="43">
        <v>162.01000000000002</v>
      </c>
      <c r="E11" s="29"/>
      <c r="F11" s="15"/>
      <c r="G11" s="12"/>
      <c r="I11" s="2" t="s">
        <v>9</v>
      </c>
      <c r="P11" s="9"/>
      <c r="Q11" s="10"/>
    </row>
    <row r="12" spans="1:17" customFormat="1" ht="22.5" x14ac:dyDescent="0.25">
      <c r="A12" s="28">
        <f>IF(I12&lt;&gt;"",COUNTA(I$1:I12),"")</f>
        <v>5</v>
      </c>
      <c r="B12" s="29" t="s">
        <v>79</v>
      </c>
      <c r="C12" s="47" t="s">
        <v>12</v>
      </c>
      <c r="D12" s="48">
        <v>83</v>
      </c>
      <c r="E12" s="29"/>
      <c r="F12" s="32"/>
      <c r="G12" s="29" t="s">
        <v>13</v>
      </c>
      <c r="H12" s="33"/>
      <c r="I12" s="2" t="s">
        <v>9</v>
      </c>
      <c r="P12" s="9"/>
      <c r="Q12" s="10"/>
    </row>
    <row r="13" spans="1:17" s="35" customFormat="1" ht="15" x14ac:dyDescent="0.25">
      <c r="A13" s="28">
        <f>IF(I13&lt;&gt;"",COUNTA(I$1:I13),"")</f>
        <v>6</v>
      </c>
      <c r="B13" s="29" t="s">
        <v>82</v>
      </c>
      <c r="C13" s="47" t="s">
        <v>12</v>
      </c>
      <c r="D13" s="48">
        <v>422</v>
      </c>
      <c r="E13" s="29"/>
      <c r="F13" s="32"/>
      <c r="G13" s="29" t="s">
        <v>171</v>
      </c>
      <c r="H13" s="33"/>
      <c r="I13" s="34" t="s">
        <v>9</v>
      </c>
      <c r="P13" s="36"/>
      <c r="Q13" s="37"/>
    </row>
    <row r="14" spans="1:17" s="35" customFormat="1" ht="15" x14ac:dyDescent="0.25">
      <c r="A14" s="28">
        <f>IF(I14&lt;&gt;"",COUNTA(I$1:I14),"")</f>
        <v>7</v>
      </c>
      <c r="B14" s="29" t="s">
        <v>146</v>
      </c>
      <c r="C14" s="47" t="s">
        <v>12</v>
      </c>
      <c r="D14" s="48">
        <v>422</v>
      </c>
      <c r="E14" s="29"/>
      <c r="F14" s="32"/>
      <c r="G14" s="29"/>
      <c r="I14" s="34" t="s">
        <v>9</v>
      </c>
      <c r="P14" s="36"/>
      <c r="Q14" s="37"/>
    </row>
    <row r="15" spans="1:17" s="35" customFormat="1" ht="15" x14ac:dyDescent="0.25">
      <c r="A15" s="28">
        <f>IF(I15&lt;&gt;"",COUNTA(I$1:I15),"")</f>
        <v>8</v>
      </c>
      <c r="B15" s="29" t="s">
        <v>81</v>
      </c>
      <c r="C15" s="47" t="s">
        <v>12</v>
      </c>
      <c r="D15" s="48">
        <v>13.100000000000001</v>
      </c>
      <c r="E15" s="29"/>
      <c r="F15" s="32"/>
      <c r="G15" s="29" t="s">
        <v>170</v>
      </c>
      <c r="I15" s="34" t="s">
        <v>9</v>
      </c>
      <c r="P15" s="36"/>
      <c r="Q15" s="37"/>
    </row>
    <row r="16" spans="1:17" customFormat="1" ht="15" x14ac:dyDescent="0.25">
      <c r="A16" s="53" t="s">
        <v>14</v>
      </c>
      <c r="B16" s="53"/>
      <c r="C16" s="53"/>
      <c r="D16" s="53"/>
      <c r="E16" s="53"/>
      <c r="F16" s="53"/>
      <c r="G16" s="53"/>
      <c r="P16" s="9"/>
      <c r="Q16" s="10" t="s">
        <v>14</v>
      </c>
    </row>
    <row r="17" spans="1:17" customFormat="1" ht="22.5" x14ac:dyDescent="0.25">
      <c r="A17" s="11">
        <f>IF(I17&lt;&gt;"",COUNTA(I$1:I17),"")</f>
        <v>9</v>
      </c>
      <c r="B17" s="12" t="s">
        <v>83</v>
      </c>
      <c r="C17" s="42" t="s">
        <v>144</v>
      </c>
      <c r="D17" s="43">
        <v>40</v>
      </c>
      <c r="E17" s="12"/>
      <c r="F17" s="15"/>
      <c r="G17" s="12" t="s">
        <v>169</v>
      </c>
      <c r="I17" s="2" t="s">
        <v>9</v>
      </c>
      <c r="P17" s="9"/>
      <c r="Q17" s="10"/>
    </row>
    <row r="18" spans="1:17" customFormat="1" ht="33.75" x14ac:dyDescent="0.25">
      <c r="A18" s="11">
        <f>IF(I18&lt;&gt;"",COUNTA(I$1:I18),"")</f>
        <v>10</v>
      </c>
      <c r="B18" s="12" t="s">
        <v>148</v>
      </c>
      <c r="C18" s="42" t="s">
        <v>144</v>
      </c>
      <c r="D18" s="44">
        <v>9</v>
      </c>
      <c r="E18" s="12"/>
      <c r="F18" s="15"/>
      <c r="G18" s="12"/>
      <c r="I18" s="2" t="s">
        <v>9</v>
      </c>
      <c r="P18" s="9"/>
      <c r="Q18" s="10"/>
    </row>
    <row r="19" spans="1:17" customFormat="1" ht="15" x14ac:dyDescent="0.25">
      <c r="A19" s="11">
        <f>IF(I19&lt;&gt;"",COUNTA(I$1:I19),"")</f>
        <v>11</v>
      </c>
      <c r="B19" s="12" t="s">
        <v>77</v>
      </c>
      <c r="C19" s="42" t="s">
        <v>144</v>
      </c>
      <c r="D19" s="44">
        <v>0.4</v>
      </c>
      <c r="E19" s="12"/>
      <c r="F19" s="15"/>
      <c r="G19" s="12"/>
      <c r="I19" s="2" t="s">
        <v>9</v>
      </c>
      <c r="P19" s="9"/>
      <c r="Q19" s="10"/>
    </row>
    <row r="20" spans="1:17" customFormat="1" ht="22.5" x14ac:dyDescent="0.25">
      <c r="A20" s="11">
        <f>IF(I20&lt;&gt;"",COUNTA(I$1:I20),"")</f>
        <v>12</v>
      </c>
      <c r="B20" s="12" t="s">
        <v>84</v>
      </c>
      <c r="C20" s="42" t="s">
        <v>144</v>
      </c>
      <c r="D20" s="45">
        <v>1.02</v>
      </c>
      <c r="E20" s="12"/>
      <c r="F20" s="15"/>
      <c r="G20" s="12"/>
      <c r="I20" s="2" t="s">
        <v>9</v>
      </c>
      <c r="P20" s="9"/>
      <c r="Q20" s="10"/>
    </row>
    <row r="21" spans="1:17" customFormat="1" ht="15" x14ac:dyDescent="0.25">
      <c r="A21" s="11">
        <f>IF(I21&lt;&gt;"",COUNTA(I$1:I21),"")</f>
        <v>13</v>
      </c>
      <c r="B21" s="12" t="s">
        <v>85</v>
      </c>
      <c r="C21" s="42" t="s">
        <v>145</v>
      </c>
      <c r="D21" s="45">
        <v>55.230000000000004</v>
      </c>
      <c r="E21" s="12"/>
      <c r="F21" s="15"/>
      <c r="G21" s="12"/>
      <c r="I21" s="2" t="s">
        <v>9</v>
      </c>
      <c r="P21" s="9"/>
      <c r="Q21" s="10"/>
    </row>
    <row r="22" spans="1:17" customFormat="1" ht="22.5" x14ac:dyDescent="0.25">
      <c r="A22" s="11">
        <f>IF(I22&lt;&gt;"",COUNTA(I$1:I22),"")</f>
        <v>14</v>
      </c>
      <c r="B22" s="12" t="s">
        <v>79</v>
      </c>
      <c r="C22" s="42" t="s">
        <v>12</v>
      </c>
      <c r="D22" s="43">
        <v>8.7899999999999991</v>
      </c>
      <c r="E22" s="12"/>
      <c r="F22" s="15"/>
      <c r="G22" s="12" t="s">
        <v>13</v>
      </c>
      <c r="I22" s="2" t="s">
        <v>9</v>
      </c>
      <c r="P22" s="9"/>
      <c r="Q22" s="10"/>
    </row>
    <row r="23" spans="1:17" customFormat="1" ht="15" x14ac:dyDescent="0.25">
      <c r="A23" s="11">
        <f>IF(I23&lt;&gt;"",COUNTA(I$1:I23),"")</f>
        <v>15</v>
      </c>
      <c r="B23" s="29" t="s">
        <v>82</v>
      </c>
      <c r="C23" s="42" t="s">
        <v>12</v>
      </c>
      <c r="D23" s="44">
        <v>54</v>
      </c>
      <c r="E23" s="12"/>
      <c r="F23" s="15"/>
      <c r="G23" s="12" t="s">
        <v>168</v>
      </c>
      <c r="I23" s="2" t="s">
        <v>9</v>
      </c>
      <c r="P23" s="9"/>
      <c r="Q23" s="10"/>
    </row>
    <row r="24" spans="1:17" customFormat="1" ht="15" x14ac:dyDescent="0.25">
      <c r="A24" s="11">
        <f>IF(I24&lt;&gt;"",COUNTA(I$1:I24),"")</f>
        <v>16</v>
      </c>
      <c r="B24" s="12" t="s">
        <v>86</v>
      </c>
      <c r="C24" s="42" t="s">
        <v>12</v>
      </c>
      <c r="D24" s="43">
        <v>54</v>
      </c>
      <c r="E24" s="12"/>
      <c r="F24" s="15"/>
      <c r="G24" s="12" t="s">
        <v>15</v>
      </c>
      <c r="I24" s="2" t="s">
        <v>9</v>
      </c>
      <c r="P24" s="9"/>
      <c r="Q24" s="10"/>
    </row>
    <row r="25" spans="1:17" customFormat="1" ht="15" x14ac:dyDescent="0.25">
      <c r="A25" s="11">
        <f>IF(I25&lt;&gt;"",COUNTA(I$1:I25),"")</f>
        <v>17</v>
      </c>
      <c r="B25" s="12" t="s">
        <v>87</v>
      </c>
      <c r="C25" s="42" t="s">
        <v>144</v>
      </c>
      <c r="D25" s="44">
        <v>1.7000000000000002</v>
      </c>
      <c r="E25" s="12"/>
      <c r="F25" s="15"/>
      <c r="G25" s="12" t="s">
        <v>167</v>
      </c>
      <c r="I25" s="2" t="s">
        <v>9</v>
      </c>
      <c r="P25" s="9"/>
      <c r="Q25" s="10"/>
    </row>
    <row r="26" spans="1:17" customFormat="1" ht="15" x14ac:dyDescent="0.25">
      <c r="A26" s="50" t="s">
        <v>16</v>
      </c>
      <c r="B26" s="50"/>
      <c r="C26" s="50"/>
      <c r="D26" s="50"/>
      <c r="E26" s="50"/>
      <c r="F26" s="50"/>
      <c r="G26" s="50"/>
      <c r="P26" s="9" t="s">
        <v>16</v>
      </c>
      <c r="Q26" s="10"/>
    </row>
    <row r="27" spans="1:17" customFormat="1" ht="15" x14ac:dyDescent="0.25">
      <c r="A27" s="11" t="str">
        <f>IF(I27&lt;&gt;"",COUNTA(I$1:I27),"")</f>
        <v/>
      </c>
      <c r="B27" s="12" t="s">
        <v>88</v>
      </c>
      <c r="C27" s="13" t="s">
        <v>12</v>
      </c>
      <c r="D27" s="19">
        <v>5.4</v>
      </c>
      <c r="E27" s="12"/>
      <c r="F27" s="15"/>
      <c r="G27" s="12" t="s">
        <v>13</v>
      </c>
      <c r="I27" s="2"/>
      <c r="P27" s="9"/>
      <c r="Q27" s="10"/>
    </row>
    <row r="28" spans="1:17" customFormat="1" ht="22.5" x14ac:dyDescent="0.25">
      <c r="A28" s="11" t="str">
        <f>IF(I28&lt;&gt;"",COUNTA(I$1:I28),"")</f>
        <v/>
      </c>
      <c r="B28" s="12" t="s">
        <v>89</v>
      </c>
      <c r="C28" s="13" t="s">
        <v>17</v>
      </c>
      <c r="D28" s="18">
        <v>3.71</v>
      </c>
      <c r="E28" s="12"/>
      <c r="F28" s="15"/>
      <c r="G28" s="12" t="s">
        <v>18</v>
      </c>
      <c r="I28" s="2"/>
      <c r="P28" s="9"/>
      <c r="Q28" s="10"/>
    </row>
    <row r="29" spans="1:17" customFormat="1" ht="15" x14ac:dyDescent="0.25">
      <c r="A29" s="11" t="str">
        <f>IF(I29&lt;&gt;"",COUNTA(I$1:I29),"")</f>
        <v/>
      </c>
      <c r="B29" s="12" t="s">
        <v>91</v>
      </c>
      <c r="C29" s="13" t="s">
        <v>19</v>
      </c>
      <c r="D29" s="14">
        <v>8.5999999999999993E-2</v>
      </c>
      <c r="E29" s="12"/>
      <c r="F29" s="15"/>
      <c r="G29" s="12"/>
      <c r="I29" s="2"/>
      <c r="P29" s="9"/>
      <c r="Q29" s="10"/>
    </row>
    <row r="30" spans="1:17" customFormat="1" ht="22.5" x14ac:dyDescent="0.25">
      <c r="A30" s="11" t="str">
        <f>IF(I30&lt;&gt;"",COUNTA(I$1:I30),"")</f>
        <v/>
      </c>
      <c r="B30" s="12" t="s">
        <v>90</v>
      </c>
      <c r="C30" s="13" t="s">
        <v>145</v>
      </c>
      <c r="D30" s="18">
        <f>0.4555*100</f>
        <v>45.550000000000004</v>
      </c>
      <c r="E30" s="12"/>
      <c r="F30" s="15"/>
      <c r="G30" s="12"/>
      <c r="I30" s="2"/>
      <c r="P30" s="9"/>
      <c r="Q30" s="10"/>
    </row>
    <row r="31" spans="1:17" customFormat="1" ht="15" x14ac:dyDescent="0.25">
      <c r="A31" s="11" t="str">
        <f>IF(I31&lt;&gt;"",COUNTA(I$1:I31),"")</f>
        <v/>
      </c>
      <c r="B31" s="12" t="s">
        <v>92</v>
      </c>
      <c r="C31" s="13" t="s">
        <v>145</v>
      </c>
      <c r="D31" s="18">
        <f>0.4555*100</f>
        <v>45.550000000000004</v>
      </c>
      <c r="E31" s="12"/>
      <c r="F31" s="15"/>
      <c r="G31" s="12"/>
      <c r="I31" s="2"/>
      <c r="P31" s="9"/>
      <c r="Q31" s="10"/>
    </row>
    <row r="32" spans="1:17" customFormat="1" ht="22.5" x14ac:dyDescent="0.25">
      <c r="A32" s="11" t="str">
        <f>IF(I32&lt;&gt;"",COUNTA(I$1:I32),"")</f>
        <v/>
      </c>
      <c r="B32" s="12" t="s">
        <v>93</v>
      </c>
      <c r="C32" s="13" t="s">
        <v>20</v>
      </c>
      <c r="D32" s="19">
        <v>13.5</v>
      </c>
      <c r="E32" s="12"/>
      <c r="F32" s="15"/>
      <c r="G32" s="12" t="s">
        <v>13</v>
      </c>
      <c r="H32" s="41"/>
      <c r="I32" s="2"/>
      <c r="P32" s="9"/>
      <c r="Q32" s="10"/>
    </row>
    <row r="33" spans="1:17" customFormat="1" ht="22.5" x14ac:dyDescent="0.25">
      <c r="A33" s="11" t="str">
        <f>IF(I33&lt;&gt;"",COUNTA(I$1:I33),"")</f>
        <v/>
      </c>
      <c r="B33" s="12" t="s">
        <v>94</v>
      </c>
      <c r="C33" s="13" t="s">
        <v>20</v>
      </c>
      <c r="D33" s="14">
        <v>0.312</v>
      </c>
      <c r="E33" s="12"/>
      <c r="F33" s="15"/>
      <c r="G33" s="12" t="s">
        <v>13</v>
      </c>
      <c r="I33" s="2"/>
      <c r="P33" s="9"/>
      <c r="Q33" s="10"/>
    </row>
    <row r="34" spans="1:17" customFormat="1" ht="22.5" x14ac:dyDescent="0.25">
      <c r="A34" s="11" t="str">
        <f>IF(I34&lt;&gt;"",COUNTA(I$1:I34),"")</f>
        <v/>
      </c>
      <c r="B34" s="12" t="s">
        <v>95</v>
      </c>
      <c r="C34" s="13" t="s">
        <v>20</v>
      </c>
      <c r="D34" s="18">
        <v>5.66</v>
      </c>
      <c r="E34" s="12"/>
      <c r="F34" s="15"/>
      <c r="G34" s="12" t="s">
        <v>13</v>
      </c>
      <c r="I34" s="2"/>
      <c r="P34" s="9"/>
      <c r="Q34" s="10"/>
    </row>
    <row r="35" spans="1:17" customFormat="1" ht="22.5" x14ac:dyDescent="0.25">
      <c r="A35" s="11" t="str">
        <f>IF(I35&lt;&gt;"",COUNTA(I$1:I35),"")</f>
        <v/>
      </c>
      <c r="B35" s="12" t="s">
        <v>96</v>
      </c>
      <c r="C35" s="13" t="s">
        <v>20</v>
      </c>
      <c r="D35" s="18">
        <v>5.66</v>
      </c>
      <c r="E35" s="12"/>
      <c r="F35" s="15"/>
      <c r="G35" s="12" t="s">
        <v>13</v>
      </c>
      <c r="I35" s="2"/>
      <c r="P35" s="9"/>
      <c r="Q35" s="10"/>
    </row>
    <row r="36" spans="1:17" customFormat="1" ht="22.5" x14ac:dyDescent="0.25">
      <c r="A36" s="11" t="str">
        <f>IF(I36&lt;&gt;"",COUNTA(I$1:I36),"")</f>
        <v/>
      </c>
      <c r="B36" s="12" t="s">
        <v>97</v>
      </c>
      <c r="C36" s="13" t="s">
        <v>12</v>
      </c>
      <c r="D36" s="14">
        <v>10.645</v>
      </c>
      <c r="E36" s="12"/>
      <c r="F36" s="15"/>
      <c r="G36" s="12" t="s">
        <v>21</v>
      </c>
      <c r="H36" s="41"/>
      <c r="I36" s="2"/>
      <c r="P36" s="9"/>
      <c r="Q36" s="10"/>
    </row>
    <row r="37" spans="1:17" customFormat="1" ht="15" x14ac:dyDescent="0.25">
      <c r="A37" s="50" t="s">
        <v>22</v>
      </c>
      <c r="B37" s="50"/>
      <c r="C37" s="50"/>
      <c r="D37" s="50"/>
      <c r="E37" s="50"/>
      <c r="F37" s="50"/>
      <c r="G37" s="50"/>
      <c r="P37" s="9" t="s">
        <v>22</v>
      </c>
      <c r="Q37" s="10"/>
    </row>
    <row r="38" spans="1:17" customFormat="1" ht="22.5" x14ac:dyDescent="0.25">
      <c r="A38" s="11" t="str">
        <f>IF(I38&lt;&gt;"",COUNTA(I$1:I38),"")</f>
        <v/>
      </c>
      <c r="B38" s="12" t="s">
        <v>98</v>
      </c>
      <c r="C38" s="13" t="s">
        <v>12</v>
      </c>
      <c r="D38" s="18">
        <v>5.63</v>
      </c>
      <c r="E38" s="12"/>
      <c r="F38" s="15"/>
      <c r="G38" s="12" t="s">
        <v>13</v>
      </c>
      <c r="I38" s="2"/>
      <c r="P38" s="9"/>
      <c r="Q38" s="10"/>
    </row>
    <row r="39" spans="1:17" customFormat="1" ht="45" x14ac:dyDescent="0.25">
      <c r="A39" s="11" t="str">
        <f>IF(I39&lt;&gt;"",COUNTA(I$1:I39),"")</f>
        <v/>
      </c>
      <c r="B39" s="12" t="s">
        <v>99</v>
      </c>
      <c r="C39" s="13" t="s">
        <v>145</v>
      </c>
      <c r="D39" s="18">
        <f>1.7164*100</f>
        <v>171.64</v>
      </c>
      <c r="E39" s="12"/>
      <c r="F39" s="15"/>
      <c r="G39" s="12"/>
      <c r="I39" s="2"/>
      <c r="P39" s="9"/>
      <c r="Q39" s="10"/>
    </row>
    <row r="40" spans="1:17" customFormat="1" ht="67.5" customHeight="1" x14ac:dyDescent="0.25">
      <c r="A40" s="11" t="str">
        <f>IF(I40&lt;&gt;"",COUNTA(I$1:I40),"")</f>
        <v/>
      </c>
      <c r="B40" s="12" t="s">
        <v>100</v>
      </c>
      <c r="C40" s="13" t="s">
        <v>151</v>
      </c>
      <c r="D40" s="18" t="s">
        <v>152</v>
      </c>
      <c r="E40" s="12"/>
      <c r="F40" s="15"/>
      <c r="G40" s="12" t="s">
        <v>165</v>
      </c>
      <c r="I40" s="2"/>
      <c r="P40" s="9"/>
      <c r="Q40" s="10"/>
    </row>
    <row r="41" spans="1:17" customFormat="1" ht="22.5" x14ac:dyDescent="0.25">
      <c r="A41" s="11" t="str">
        <f>IF(I41&lt;&gt;"",COUNTA(I$1:I41),"")</f>
        <v/>
      </c>
      <c r="B41" s="12" t="s">
        <v>101</v>
      </c>
      <c r="C41" s="13" t="s">
        <v>10</v>
      </c>
      <c r="D41" s="14">
        <v>0.70000000000000007</v>
      </c>
      <c r="E41" s="12"/>
      <c r="F41" s="15"/>
      <c r="G41" s="12" t="s">
        <v>166</v>
      </c>
      <c r="I41" s="2"/>
      <c r="P41" s="9"/>
      <c r="Q41" s="10"/>
    </row>
    <row r="42" spans="1:17" customFormat="1" ht="22.5" x14ac:dyDescent="0.25">
      <c r="A42" s="11" t="str">
        <f>IF(I42&lt;&gt;"",COUNTA(I$1:I42),"")</f>
        <v/>
      </c>
      <c r="B42" s="12" t="s">
        <v>102</v>
      </c>
      <c r="C42" s="13" t="s">
        <v>12</v>
      </c>
      <c r="D42" s="18">
        <v>0.02</v>
      </c>
      <c r="E42" s="12"/>
      <c r="F42" s="15"/>
      <c r="G42" s="12" t="s">
        <v>13</v>
      </c>
      <c r="I42" s="2"/>
      <c r="P42" s="9"/>
      <c r="Q42" s="10"/>
    </row>
    <row r="43" spans="1:17" customFormat="1" ht="15" x14ac:dyDescent="0.25">
      <c r="A43" s="50" t="s">
        <v>25</v>
      </c>
      <c r="B43" s="50"/>
      <c r="C43" s="50"/>
      <c r="D43" s="50"/>
      <c r="E43" s="50"/>
      <c r="F43" s="50"/>
      <c r="G43" s="50"/>
      <c r="P43" s="9" t="s">
        <v>25</v>
      </c>
      <c r="Q43" s="10"/>
    </row>
    <row r="44" spans="1:17" customFormat="1" ht="56.25" x14ac:dyDescent="0.25">
      <c r="A44" s="11" t="str">
        <f>IF(I44&lt;&gt;"",COUNTA(I$1:I44),"")</f>
        <v/>
      </c>
      <c r="B44" s="12" t="s">
        <v>103</v>
      </c>
      <c r="C44" s="13" t="s">
        <v>19</v>
      </c>
      <c r="D44" s="14">
        <v>66</v>
      </c>
      <c r="E44" s="12"/>
      <c r="F44" s="15"/>
      <c r="G44" s="12"/>
      <c r="I44" s="2"/>
      <c r="P44" s="9"/>
      <c r="Q44" s="10"/>
    </row>
    <row r="45" spans="1:17" customFormat="1" ht="56.25" x14ac:dyDescent="0.25">
      <c r="A45" s="11" t="str">
        <f>IF(I45&lt;&gt;"",COUNTA(I$1:I45),"")</f>
        <v/>
      </c>
      <c r="B45" s="12" t="s">
        <v>104</v>
      </c>
      <c r="C45" s="13" t="s">
        <v>19</v>
      </c>
      <c r="D45" s="14">
        <v>4.9000000000000002E-2</v>
      </c>
      <c r="E45" s="12"/>
      <c r="F45" s="15"/>
      <c r="G45" s="12" t="s">
        <v>164</v>
      </c>
      <c r="I45" s="2"/>
      <c r="P45" s="9"/>
      <c r="Q45" s="10"/>
    </row>
    <row r="46" spans="1:17" customFormat="1" ht="33.75" x14ac:dyDescent="0.25">
      <c r="A46" s="11" t="str">
        <f>IF(I46&lt;&gt;"",COUNTA(I$1:I46),"")</f>
        <v/>
      </c>
      <c r="B46" s="12" t="s">
        <v>105</v>
      </c>
      <c r="C46" s="13" t="s">
        <v>19</v>
      </c>
      <c r="D46" s="14">
        <v>1.0999999999999999E-2</v>
      </c>
      <c r="E46" s="12"/>
      <c r="F46" s="15"/>
      <c r="G46" s="12"/>
      <c r="I46" s="2"/>
      <c r="P46" s="9"/>
      <c r="Q46" s="10"/>
    </row>
    <row r="47" spans="1:17" customFormat="1" ht="33.75" x14ac:dyDescent="0.25">
      <c r="A47" s="11" t="str">
        <f>IF(I47&lt;&gt;"",COUNTA(I$1:I47),"")</f>
        <v/>
      </c>
      <c r="B47" s="12" t="s">
        <v>106</v>
      </c>
      <c r="C47" s="13" t="s">
        <v>19</v>
      </c>
      <c r="D47" s="16">
        <v>1.0500000000000001E-2</v>
      </c>
      <c r="E47" s="12"/>
      <c r="F47" s="15"/>
      <c r="G47" s="12"/>
      <c r="I47" s="2"/>
      <c r="P47" s="9"/>
      <c r="Q47" s="10"/>
    </row>
    <row r="48" spans="1:17" customFormat="1" ht="15" x14ac:dyDescent="0.25">
      <c r="A48" s="11" t="str">
        <f>IF(I48&lt;&gt;"",COUNTA(I$1:I48),"")</f>
        <v/>
      </c>
      <c r="B48" s="12" t="s">
        <v>107</v>
      </c>
      <c r="C48" s="13" t="s">
        <v>26</v>
      </c>
      <c r="D48" s="14">
        <f>0.014*100</f>
        <v>1.4000000000000001</v>
      </c>
      <c r="E48" s="12"/>
      <c r="F48" s="15"/>
      <c r="G48" s="12"/>
      <c r="I48" s="2"/>
      <c r="P48" s="9"/>
      <c r="Q48" s="10"/>
    </row>
    <row r="49" spans="1:17" customFormat="1" ht="22.5" x14ac:dyDescent="0.25">
      <c r="A49" s="11" t="str">
        <f>IF(I49&lt;&gt;"",COUNTA(I$1:I49),"")</f>
        <v/>
      </c>
      <c r="B49" s="12" t="s">
        <v>108</v>
      </c>
      <c r="C49" s="13" t="s">
        <v>27</v>
      </c>
      <c r="D49" s="17">
        <v>4</v>
      </c>
      <c r="E49" s="12"/>
      <c r="F49" s="15"/>
      <c r="G49" s="12" t="s">
        <v>13</v>
      </c>
      <c r="I49" s="2"/>
      <c r="P49" s="9"/>
      <c r="Q49" s="10"/>
    </row>
    <row r="50" spans="1:17" customFormat="1" ht="22.5" x14ac:dyDescent="0.25">
      <c r="A50" s="11" t="str">
        <f>IF(I50&lt;&gt;"",COUNTA(I$1:I50),"")</f>
        <v/>
      </c>
      <c r="B50" s="12" t="s">
        <v>108</v>
      </c>
      <c r="C50" s="13" t="s">
        <v>27</v>
      </c>
      <c r="D50" s="17">
        <v>4</v>
      </c>
      <c r="E50" s="12"/>
      <c r="F50" s="15"/>
      <c r="G50" s="12" t="s">
        <v>13</v>
      </c>
      <c r="I50" s="2"/>
      <c r="P50" s="9"/>
      <c r="Q50" s="10"/>
    </row>
    <row r="51" spans="1:17" customFormat="1" ht="33.75" x14ac:dyDescent="0.25">
      <c r="A51" s="11" t="str">
        <f>IF(I51&lt;&gt;"",COUNTA(I$1:I51),"")</f>
        <v/>
      </c>
      <c r="B51" s="12" t="s">
        <v>110</v>
      </c>
      <c r="C51" s="13" t="s">
        <v>27</v>
      </c>
      <c r="D51" s="17">
        <v>2</v>
      </c>
      <c r="E51" s="12"/>
      <c r="F51" s="15"/>
      <c r="G51" s="12" t="s">
        <v>13</v>
      </c>
      <c r="I51" s="2"/>
      <c r="P51" s="9"/>
      <c r="Q51" s="10"/>
    </row>
    <row r="52" spans="1:17" customFormat="1" ht="22.5" x14ac:dyDescent="0.25">
      <c r="A52" s="11" t="str">
        <f>IF(I52&lt;&gt;"",COUNTA(I$1:I52),"")</f>
        <v/>
      </c>
      <c r="B52" s="12" t="s">
        <v>28</v>
      </c>
      <c r="C52" s="13" t="s">
        <v>17</v>
      </c>
      <c r="D52" s="16">
        <v>1.3100000000000001E-2</v>
      </c>
      <c r="E52" s="12"/>
      <c r="F52" s="15"/>
      <c r="G52" s="12"/>
      <c r="I52" s="2"/>
      <c r="P52" s="9"/>
      <c r="Q52" s="10"/>
    </row>
    <row r="53" spans="1:17" customFormat="1" ht="22.5" x14ac:dyDescent="0.25">
      <c r="A53" s="11" t="str">
        <f>IF(I53&lt;&gt;"",COUNTA(I$1:I53),"")</f>
        <v/>
      </c>
      <c r="B53" s="12" t="s">
        <v>109</v>
      </c>
      <c r="C53" s="13" t="s">
        <v>24</v>
      </c>
      <c r="D53" s="17">
        <v>1</v>
      </c>
      <c r="E53" s="12"/>
      <c r="F53" s="15"/>
      <c r="G53" s="12" t="s">
        <v>13</v>
      </c>
      <c r="I53" s="2"/>
      <c r="P53" s="9"/>
      <c r="Q53" s="10"/>
    </row>
    <row r="54" spans="1:17" customFormat="1" ht="15" x14ac:dyDescent="0.25">
      <c r="A54" s="53" t="s">
        <v>29</v>
      </c>
      <c r="B54" s="53"/>
      <c r="C54" s="53"/>
      <c r="D54" s="53"/>
      <c r="E54" s="53"/>
      <c r="F54" s="53"/>
      <c r="G54" s="53"/>
      <c r="P54" s="9"/>
      <c r="Q54" s="10" t="s">
        <v>29</v>
      </c>
    </row>
    <row r="55" spans="1:17" customFormat="1" ht="15" x14ac:dyDescent="0.25">
      <c r="A55" s="11" t="str">
        <f>IF(I55&lt;&gt;"",COUNTA(I$1:I55),"")</f>
        <v/>
      </c>
      <c r="B55" s="12" t="s">
        <v>111</v>
      </c>
      <c r="C55" s="13" t="s">
        <v>12</v>
      </c>
      <c r="D55" s="18">
        <v>6.25</v>
      </c>
      <c r="E55" s="12"/>
      <c r="F55" s="15"/>
      <c r="G55" s="12" t="s">
        <v>13</v>
      </c>
      <c r="I55" s="2"/>
      <c r="P55" s="9"/>
      <c r="Q55" s="10"/>
    </row>
    <row r="56" spans="1:17" customFormat="1" ht="22.5" x14ac:dyDescent="0.25">
      <c r="A56" s="11" t="str">
        <f>IF(I56&lt;&gt;"",COUNTA(I$1:I56),"")</f>
        <v/>
      </c>
      <c r="B56" s="12" t="s">
        <v>112</v>
      </c>
      <c r="C56" s="13" t="s">
        <v>30</v>
      </c>
      <c r="D56" s="18">
        <v>117</v>
      </c>
      <c r="E56" s="12"/>
      <c r="F56" s="15"/>
      <c r="G56" s="12"/>
      <c r="I56" s="2"/>
      <c r="P56" s="9"/>
      <c r="Q56" s="10"/>
    </row>
    <row r="57" spans="1:17" customFormat="1" ht="15" x14ac:dyDescent="0.25">
      <c r="A57" s="53" t="s">
        <v>31</v>
      </c>
      <c r="B57" s="53"/>
      <c r="C57" s="53"/>
      <c r="D57" s="53"/>
      <c r="E57" s="53"/>
      <c r="F57" s="53"/>
      <c r="G57" s="53"/>
      <c r="P57" s="9"/>
      <c r="Q57" s="10" t="s">
        <v>31</v>
      </c>
    </row>
    <row r="58" spans="1:17" customFormat="1" ht="22.5" x14ac:dyDescent="0.25">
      <c r="A58" s="11" t="str">
        <f>IF(I58&lt;&gt;"",COUNTA(I$1:I58),"")</f>
        <v/>
      </c>
      <c r="B58" s="12" t="s">
        <v>32</v>
      </c>
      <c r="C58" s="13" t="s">
        <v>30</v>
      </c>
      <c r="D58" s="18">
        <v>35</v>
      </c>
      <c r="E58" s="12"/>
      <c r="F58" s="15"/>
      <c r="G58" s="12"/>
      <c r="I58" s="2"/>
      <c r="P58" s="9"/>
      <c r="Q58" s="10"/>
    </row>
    <row r="59" spans="1:17" customFormat="1" ht="15" x14ac:dyDescent="0.25">
      <c r="A59" s="53" t="s">
        <v>33</v>
      </c>
      <c r="B59" s="53"/>
      <c r="C59" s="53"/>
      <c r="D59" s="53"/>
      <c r="E59" s="53"/>
      <c r="F59" s="53"/>
      <c r="G59" s="53"/>
      <c r="P59" s="9"/>
      <c r="Q59" s="10" t="s">
        <v>33</v>
      </c>
    </row>
    <row r="60" spans="1:17" customFormat="1" ht="15" x14ac:dyDescent="0.25">
      <c r="A60" s="11" t="str">
        <f>IF(I60&lt;&gt;"",COUNTA(I$1:I60),"")</f>
        <v/>
      </c>
      <c r="B60" s="12" t="s">
        <v>113</v>
      </c>
      <c r="C60" s="13" t="s">
        <v>24</v>
      </c>
      <c r="D60" s="17">
        <v>4</v>
      </c>
      <c r="E60" s="12"/>
      <c r="F60" s="15"/>
      <c r="G60" s="12" t="s">
        <v>13</v>
      </c>
      <c r="I60" s="2"/>
      <c r="P60" s="9"/>
      <c r="Q60" s="10"/>
    </row>
    <row r="61" spans="1:17" customFormat="1" ht="15" x14ac:dyDescent="0.25">
      <c r="A61" s="53" t="s">
        <v>34</v>
      </c>
      <c r="B61" s="53"/>
      <c r="C61" s="53"/>
      <c r="D61" s="53"/>
      <c r="E61" s="53"/>
      <c r="F61" s="53"/>
      <c r="G61" s="53"/>
      <c r="P61" s="9"/>
      <c r="Q61" s="10" t="s">
        <v>34</v>
      </c>
    </row>
    <row r="62" spans="1:17" customFormat="1" ht="22.5" x14ac:dyDescent="0.25">
      <c r="A62" s="11" t="str">
        <f>IF(I62&lt;&gt;"",COUNTA(I$1:I62),"")</f>
        <v/>
      </c>
      <c r="B62" s="12" t="s">
        <v>114</v>
      </c>
      <c r="C62" s="13" t="s">
        <v>118</v>
      </c>
      <c r="D62" s="18" t="s">
        <v>119</v>
      </c>
      <c r="E62" s="12"/>
      <c r="F62" s="15"/>
      <c r="G62" s="12" t="s">
        <v>163</v>
      </c>
      <c r="I62" s="2"/>
      <c r="P62" s="9"/>
      <c r="Q62" s="10"/>
    </row>
    <row r="63" spans="1:17" customFormat="1" ht="15" x14ac:dyDescent="0.25">
      <c r="A63" s="53" t="s">
        <v>35</v>
      </c>
      <c r="B63" s="53"/>
      <c r="C63" s="53"/>
      <c r="D63" s="53"/>
      <c r="E63" s="53"/>
      <c r="F63" s="53"/>
      <c r="G63" s="53"/>
      <c r="P63" s="9"/>
      <c r="Q63" s="10" t="s">
        <v>35</v>
      </c>
    </row>
    <row r="64" spans="1:17" customFormat="1" ht="22.5" x14ac:dyDescent="0.25">
      <c r="A64" s="11" t="str">
        <f>IF(I64&lt;&gt;"",COUNTA(I$1:I64),"")</f>
        <v/>
      </c>
      <c r="B64" s="12" t="s">
        <v>116</v>
      </c>
      <c r="C64" s="13" t="s">
        <v>36</v>
      </c>
      <c r="D64" s="17">
        <v>24</v>
      </c>
      <c r="E64" s="12"/>
      <c r="F64" s="15"/>
      <c r="G64" s="12" t="s">
        <v>37</v>
      </c>
      <c r="I64" s="2"/>
      <c r="P64" s="9"/>
      <c r="Q64" s="10"/>
    </row>
    <row r="65" spans="1:17" customFormat="1" ht="15" x14ac:dyDescent="0.25">
      <c r="A65" s="11" t="str">
        <f>IF(I65&lt;&gt;"",COUNTA(I$1:I65),"")</f>
        <v/>
      </c>
      <c r="B65" s="12" t="s">
        <v>117</v>
      </c>
      <c r="C65" s="13" t="s">
        <v>36</v>
      </c>
      <c r="D65" s="17">
        <v>24</v>
      </c>
      <c r="E65" s="12"/>
      <c r="F65" s="15"/>
      <c r="G65" s="12" t="s">
        <v>37</v>
      </c>
      <c r="I65" s="2"/>
      <c r="P65" s="9"/>
      <c r="Q65" s="10"/>
    </row>
    <row r="66" spans="1:17" s="35" customFormat="1" ht="15" x14ac:dyDescent="0.25">
      <c r="A66" s="54" t="s">
        <v>38</v>
      </c>
      <c r="B66" s="54"/>
      <c r="C66" s="54"/>
      <c r="D66" s="54"/>
      <c r="E66" s="54"/>
      <c r="F66" s="54"/>
      <c r="G66" s="54"/>
      <c r="P66" s="36" t="s">
        <v>38</v>
      </c>
      <c r="Q66" s="37"/>
    </row>
    <row r="67" spans="1:17" customFormat="1" ht="22.5" x14ac:dyDescent="0.25">
      <c r="A67" s="11" t="str">
        <f>IF(I67&lt;&gt;"",COUNTA(I$1:I67),"")</f>
        <v/>
      </c>
      <c r="B67" s="12" t="s">
        <v>126</v>
      </c>
      <c r="C67" s="13" t="s">
        <v>12</v>
      </c>
      <c r="D67" s="14">
        <f>0.2153*10</f>
        <v>2.153</v>
      </c>
      <c r="E67" s="12"/>
      <c r="F67" s="15"/>
      <c r="G67" s="12" t="s">
        <v>162</v>
      </c>
      <c r="I67" s="2"/>
      <c r="P67" s="9"/>
      <c r="Q67" s="10"/>
    </row>
    <row r="68" spans="1:17" customFormat="1" ht="15" x14ac:dyDescent="0.25">
      <c r="A68" s="11" t="str">
        <f>IF(I68&lt;&gt;"",COUNTA(I$1:I68),"")</f>
        <v/>
      </c>
      <c r="B68" s="29" t="s">
        <v>124</v>
      </c>
      <c r="C68" s="30" t="s">
        <v>12</v>
      </c>
      <c r="D68" s="38">
        <v>0.27</v>
      </c>
      <c r="E68" s="12"/>
      <c r="F68" s="15"/>
      <c r="G68" s="12" t="s">
        <v>13</v>
      </c>
      <c r="I68" s="2"/>
      <c r="P68" s="9"/>
      <c r="Q68" s="10"/>
    </row>
    <row r="69" spans="1:17" customFormat="1" ht="15" x14ac:dyDescent="0.25">
      <c r="A69" s="11" t="str">
        <f>IF(I69&lt;&gt;"",COUNTA(I$1:I69),"")</f>
        <v/>
      </c>
      <c r="B69" s="29" t="s">
        <v>125</v>
      </c>
      <c r="C69" s="30" t="s">
        <v>12</v>
      </c>
      <c r="D69" s="31">
        <v>0.40300000000000002</v>
      </c>
      <c r="E69" s="12"/>
      <c r="F69" s="15"/>
      <c r="G69" s="12" t="s">
        <v>13</v>
      </c>
      <c r="I69" s="2"/>
      <c r="P69" s="9"/>
      <c r="Q69" s="10"/>
    </row>
    <row r="70" spans="1:17" customFormat="1" ht="22.5" x14ac:dyDescent="0.25">
      <c r="A70" s="11" t="str">
        <f>IF(I70&lt;&gt;"",COUNTA(I$1:I70),"")</f>
        <v/>
      </c>
      <c r="B70" s="29" t="s">
        <v>123</v>
      </c>
      <c r="C70" s="30" t="s">
        <v>24</v>
      </c>
      <c r="D70" s="39">
        <v>1</v>
      </c>
      <c r="E70" s="12"/>
      <c r="F70" s="15"/>
      <c r="G70" s="12" t="s">
        <v>13</v>
      </c>
      <c r="I70" s="2"/>
      <c r="P70" s="9"/>
      <c r="Q70" s="10"/>
    </row>
    <row r="71" spans="1:17" customFormat="1" ht="22.5" x14ac:dyDescent="0.25">
      <c r="A71" s="11" t="str">
        <f>IF(I71&lt;&gt;"",COUNTA(I$1:I71),"")</f>
        <v/>
      </c>
      <c r="B71" s="29" t="s">
        <v>122</v>
      </c>
      <c r="C71" s="30" t="s">
        <v>26</v>
      </c>
      <c r="D71" s="39">
        <v>1</v>
      </c>
      <c r="E71" s="12"/>
      <c r="F71" s="15"/>
      <c r="G71" s="12" t="s">
        <v>13</v>
      </c>
      <c r="I71" s="2"/>
      <c r="P71" s="9"/>
      <c r="Q71" s="10"/>
    </row>
    <row r="72" spans="1:17" customFormat="1" ht="22.5" x14ac:dyDescent="0.25">
      <c r="A72" s="11" t="str">
        <f>IF(I72&lt;&gt;"",COUNTA(I$1:I72),"")</f>
        <v/>
      </c>
      <c r="B72" s="29" t="s">
        <v>40</v>
      </c>
      <c r="C72" s="30" t="s">
        <v>26</v>
      </c>
      <c r="D72" s="38">
        <v>1.98</v>
      </c>
      <c r="E72" s="12"/>
      <c r="F72" s="15"/>
      <c r="G72" s="12" t="s">
        <v>13</v>
      </c>
      <c r="I72" s="2"/>
      <c r="P72" s="9"/>
      <c r="Q72" s="10"/>
    </row>
    <row r="73" spans="1:17" customFormat="1" ht="15" x14ac:dyDescent="0.25">
      <c r="A73" s="11" t="str">
        <f>IF(I73&lt;&gt;"",COUNTA(I$1:I73),"")</f>
        <v/>
      </c>
      <c r="B73" s="29" t="s">
        <v>120</v>
      </c>
      <c r="C73" s="30" t="s">
        <v>24</v>
      </c>
      <c r="D73" s="39">
        <v>1</v>
      </c>
      <c r="E73" s="12"/>
      <c r="F73" s="15"/>
      <c r="G73" s="12" t="s">
        <v>13</v>
      </c>
      <c r="I73" s="2"/>
      <c r="P73" s="9"/>
      <c r="Q73" s="10"/>
    </row>
    <row r="74" spans="1:17" customFormat="1" ht="15" x14ac:dyDescent="0.25">
      <c r="A74" s="11" t="str">
        <f>IF(I74&lt;&gt;"",COUNTA(I$1:I74),"")</f>
        <v/>
      </c>
      <c r="B74" s="29" t="s">
        <v>121</v>
      </c>
      <c r="C74" s="30" t="s">
        <v>17</v>
      </c>
      <c r="D74" s="31">
        <v>4.4999999999999998E-2</v>
      </c>
      <c r="E74" s="12"/>
      <c r="F74" s="15"/>
      <c r="G74" s="12"/>
      <c r="I74" s="2"/>
      <c r="P74" s="9"/>
      <c r="Q74" s="10"/>
    </row>
    <row r="75" spans="1:17" customFormat="1" ht="15" x14ac:dyDescent="0.25">
      <c r="A75" s="11" t="str">
        <f>IF(I75&lt;&gt;"",COUNTA(I$1:I75),"")</f>
        <v/>
      </c>
      <c r="B75" s="29" t="s">
        <v>41</v>
      </c>
      <c r="C75" s="30" t="s">
        <v>23</v>
      </c>
      <c r="D75" s="38">
        <v>70.489999999999995</v>
      </c>
      <c r="E75" s="12"/>
      <c r="F75" s="15"/>
      <c r="G75" s="12" t="s">
        <v>42</v>
      </c>
      <c r="I75" s="2"/>
      <c r="P75" s="9"/>
      <c r="Q75" s="10"/>
    </row>
    <row r="76" spans="1:17" customFormat="1" ht="15" x14ac:dyDescent="0.25">
      <c r="A76" s="11" t="str">
        <f>IF(I76&lt;&gt;"",COUNTA(I$1:I76),"")</f>
        <v/>
      </c>
      <c r="B76" s="29" t="s">
        <v>43</v>
      </c>
      <c r="C76" s="30" t="s">
        <v>30</v>
      </c>
      <c r="D76" s="40">
        <v>1.4</v>
      </c>
      <c r="E76" s="12"/>
      <c r="F76" s="15"/>
      <c r="G76" s="12"/>
      <c r="I76" s="2"/>
      <c r="P76" s="9"/>
      <c r="Q76" s="10"/>
    </row>
    <row r="77" spans="1:17" customFormat="1" ht="22.5" x14ac:dyDescent="0.25">
      <c r="A77" s="11" t="str">
        <f>IF(I77&lt;&gt;"",COUNTA(I$1:I77),"")</f>
        <v/>
      </c>
      <c r="B77" s="29" t="s">
        <v>44</v>
      </c>
      <c r="C77" s="30" t="s">
        <v>11</v>
      </c>
      <c r="D77" s="31">
        <v>1.4E-2</v>
      </c>
      <c r="E77" s="12"/>
      <c r="F77" s="15"/>
      <c r="G77" s="12"/>
      <c r="I77" s="2"/>
      <c r="P77" s="9"/>
      <c r="Q77" s="10"/>
    </row>
    <row r="78" spans="1:17" customFormat="1" ht="15" x14ac:dyDescent="0.25">
      <c r="A78" s="11" t="str">
        <f>IF(I78&lt;&gt;"",COUNTA(I$1:I78),"")</f>
        <v/>
      </c>
      <c r="B78" s="29" t="s">
        <v>127</v>
      </c>
      <c r="C78" s="30" t="s">
        <v>118</v>
      </c>
      <c r="D78" s="39" t="s">
        <v>128</v>
      </c>
      <c r="E78" s="12"/>
      <c r="F78" s="15"/>
      <c r="G78" s="12"/>
      <c r="I78" s="2"/>
      <c r="P78" s="9"/>
      <c r="Q78" s="10"/>
    </row>
    <row r="79" spans="1:17" customFormat="1" ht="45" x14ac:dyDescent="0.25">
      <c r="A79" s="11" t="str">
        <f>IF(I79&lt;&gt;"",COUNTA(I$1:I79),"")</f>
        <v/>
      </c>
      <c r="B79" s="29" t="s">
        <v>149</v>
      </c>
      <c r="C79" s="30" t="s">
        <v>30</v>
      </c>
      <c r="D79" s="40">
        <v>41.6</v>
      </c>
      <c r="E79" s="12"/>
      <c r="F79" s="15"/>
      <c r="G79" s="12"/>
      <c r="I79" s="2"/>
      <c r="P79" s="9"/>
      <c r="Q79" s="10"/>
    </row>
    <row r="80" spans="1:17" customFormat="1" ht="33.75" x14ac:dyDescent="0.25">
      <c r="A80" s="11" t="str">
        <f>IF(I80&lt;&gt;"",COUNTA(I$1:I80),"")</f>
        <v/>
      </c>
      <c r="B80" s="29" t="s">
        <v>45</v>
      </c>
      <c r="C80" s="30" t="s">
        <v>26</v>
      </c>
      <c r="D80" s="31">
        <v>1.423</v>
      </c>
      <c r="E80" s="12"/>
      <c r="F80" s="15"/>
      <c r="G80" s="12" t="s">
        <v>46</v>
      </c>
      <c r="I80" s="2"/>
      <c r="P80" s="9"/>
      <c r="Q80" s="10"/>
    </row>
    <row r="81" spans="1:17" customFormat="1" ht="22.5" x14ac:dyDescent="0.25">
      <c r="A81" s="11" t="str">
        <f>IF(I81&lt;&gt;"",COUNTA(I$1:I81),"")</f>
        <v/>
      </c>
      <c r="B81" s="29" t="s">
        <v>47</v>
      </c>
      <c r="C81" s="30" t="s">
        <v>12</v>
      </c>
      <c r="D81" s="38">
        <v>0.02</v>
      </c>
      <c r="E81" s="12"/>
      <c r="F81" s="15"/>
      <c r="G81" s="12" t="s">
        <v>13</v>
      </c>
      <c r="I81" s="2"/>
      <c r="P81" s="9"/>
      <c r="Q81" s="10"/>
    </row>
    <row r="82" spans="1:17" customFormat="1" ht="15" x14ac:dyDescent="0.25">
      <c r="A82" s="11" t="str">
        <f>IF(I82&lt;&gt;"",COUNTA(I$1:I82),"")</f>
        <v/>
      </c>
      <c r="B82" s="29" t="s">
        <v>115</v>
      </c>
      <c r="C82" s="30" t="s">
        <v>17</v>
      </c>
      <c r="D82" s="31">
        <v>0.123</v>
      </c>
      <c r="E82" s="12"/>
      <c r="F82" s="15"/>
      <c r="G82" s="12" t="s">
        <v>13</v>
      </c>
      <c r="I82" s="2"/>
      <c r="P82" s="9"/>
      <c r="Q82" s="10"/>
    </row>
    <row r="83" spans="1:17" customFormat="1" ht="15" x14ac:dyDescent="0.25">
      <c r="A83" s="11" t="str">
        <f>IF(I83&lt;&gt;"",COUNTA(I$1:I83),"")</f>
        <v/>
      </c>
      <c r="B83" s="29" t="s">
        <v>48</v>
      </c>
      <c r="C83" s="30" t="s">
        <v>49</v>
      </c>
      <c r="D83" s="40">
        <v>4.8</v>
      </c>
      <c r="E83" s="12"/>
      <c r="F83" s="15"/>
      <c r="G83" s="12" t="s">
        <v>50</v>
      </c>
      <c r="I83" s="2"/>
      <c r="P83" s="9"/>
      <c r="Q83" s="10"/>
    </row>
    <row r="84" spans="1:17" customFormat="1" ht="15" x14ac:dyDescent="0.25">
      <c r="A84" s="11" t="str">
        <f>IF(I84&lt;&gt;"",COUNTA(I$1:I84),"")</f>
        <v/>
      </c>
      <c r="B84" s="29" t="s">
        <v>150</v>
      </c>
      <c r="C84" s="30" t="s">
        <v>145</v>
      </c>
      <c r="D84" s="31">
        <f>0.025*100</f>
        <v>2.5</v>
      </c>
      <c r="E84" s="12"/>
      <c r="F84" s="15"/>
      <c r="G84" s="12" t="s">
        <v>161</v>
      </c>
      <c r="I84" s="2"/>
      <c r="P84" s="9"/>
      <c r="Q84" s="10"/>
    </row>
    <row r="85" spans="1:17" customFormat="1" ht="15" x14ac:dyDescent="0.25">
      <c r="A85" s="50" t="s">
        <v>51</v>
      </c>
      <c r="B85" s="50"/>
      <c r="C85" s="50"/>
      <c r="D85" s="50"/>
      <c r="E85" s="50"/>
      <c r="F85" s="50"/>
      <c r="G85" s="50"/>
      <c r="P85" s="9" t="s">
        <v>51</v>
      </c>
      <c r="Q85" s="10"/>
    </row>
    <row r="86" spans="1:17" customFormat="1" ht="15" x14ac:dyDescent="0.25">
      <c r="A86" s="11" t="str">
        <f>IF(I86&lt;&gt;"",COUNTA(I$1:I86),"")</f>
        <v/>
      </c>
      <c r="B86" s="12" t="s">
        <v>130</v>
      </c>
      <c r="C86" s="13" t="s">
        <v>12</v>
      </c>
      <c r="D86" s="14">
        <v>1.7</v>
      </c>
      <c r="E86" s="12"/>
      <c r="F86" s="15"/>
      <c r="G86" s="12">
        <v>1.7</v>
      </c>
      <c r="I86" s="2"/>
      <c r="P86" s="9"/>
      <c r="Q86" s="10"/>
    </row>
    <row r="87" spans="1:17" customFormat="1" ht="33.75" x14ac:dyDescent="0.25">
      <c r="A87" s="11" t="str">
        <f>IF(I87&lt;&gt;"",COUNTA(I$1:I87),"")</f>
        <v/>
      </c>
      <c r="B87" s="12" t="s">
        <v>129</v>
      </c>
      <c r="C87" s="13" t="s">
        <v>12</v>
      </c>
      <c r="D87" s="14">
        <v>9.9</v>
      </c>
      <c r="E87" s="12"/>
      <c r="F87" s="15"/>
      <c r="G87" s="12">
        <v>9.9</v>
      </c>
      <c r="I87" s="2"/>
      <c r="P87" s="9"/>
      <c r="Q87" s="10"/>
    </row>
    <row r="88" spans="1:17" customFormat="1" ht="15" x14ac:dyDescent="0.25">
      <c r="A88" s="11" t="str">
        <f>IF(I88&lt;&gt;"",COUNTA(I$1:I88),"")</f>
        <v/>
      </c>
      <c r="B88" s="12" t="s">
        <v>133</v>
      </c>
      <c r="C88" s="13" t="s">
        <v>26</v>
      </c>
      <c r="D88" s="18">
        <v>0.75</v>
      </c>
      <c r="E88" s="12"/>
      <c r="F88" s="15"/>
      <c r="G88" s="12" t="s">
        <v>53</v>
      </c>
      <c r="I88" s="2"/>
      <c r="P88" s="9"/>
      <c r="Q88" s="10"/>
    </row>
    <row r="89" spans="1:17" customFormat="1" ht="15" x14ac:dyDescent="0.25">
      <c r="A89" s="11" t="str">
        <f>IF(I89&lt;&gt;"",COUNTA(I$1:I89),"")</f>
        <v/>
      </c>
      <c r="B89" s="12" t="s">
        <v>131</v>
      </c>
      <c r="C89" s="13" t="s">
        <v>26</v>
      </c>
      <c r="D89" s="19">
        <v>0.5</v>
      </c>
      <c r="E89" s="12"/>
      <c r="F89" s="15"/>
      <c r="G89" s="12" t="s">
        <v>54</v>
      </c>
      <c r="I89" s="2"/>
      <c r="P89" s="9"/>
      <c r="Q89" s="10"/>
    </row>
    <row r="90" spans="1:17" customFormat="1" ht="15" x14ac:dyDescent="0.25">
      <c r="A90" s="11" t="str">
        <f>IF(I90&lt;&gt;"",COUNTA(I$1:I90),"")</f>
        <v/>
      </c>
      <c r="B90" s="12" t="s">
        <v>132</v>
      </c>
      <c r="C90" s="13" t="s">
        <v>26</v>
      </c>
      <c r="D90" s="18">
        <v>0.25</v>
      </c>
      <c r="E90" s="12"/>
      <c r="F90" s="15"/>
      <c r="G90" s="12" t="s">
        <v>55</v>
      </c>
      <c r="I90" s="2"/>
      <c r="P90" s="9"/>
      <c r="Q90" s="10"/>
    </row>
    <row r="91" spans="1:17" customFormat="1" ht="22.5" x14ac:dyDescent="0.25">
      <c r="A91" s="11" t="str">
        <f>IF(I91&lt;&gt;"",COUNTA(I$1:I91),"")</f>
        <v/>
      </c>
      <c r="B91" s="12" t="s">
        <v>56</v>
      </c>
      <c r="C91" s="13" t="s">
        <v>144</v>
      </c>
      <c r="D91" s="16">
        <f>0.4756*10</f>
        <v>4.7560000000000002</v>
      </c>
      <c r="E91" s="12"/>
      <c r="F91" s="15"/>
      <c r="G91" s="12" t="s">
        <v>160</v>
      </c>
      <c r="I91" s="2"/>
      <c r="P91" s="9"/>
      <c r="Q91" s="10"/>
    </row>
    <row r="92" spans="1:17" customFormat="1" ht="22.5" x14ac:dyDescent="0.25">
      <c r="A92" s="11" t="str">
        <f>IF(I92&lt;&gt;"",COUNTA(I$1:I92),"")</f>
        <v/>
      </c>
      <c r="B92" s="12" t="s">
        <v>39</v>
      </c>
      <c r="C92" s="13" t="s">
        <v>24</v>
      </c>
      <c r="D92" s="17">
        <v>2</v>
      </c>
      <c r="E92" s="12"/>
      <c r="F92" s="15"/>
      <c r="G92" s="12" t="s">
        <v>13</v>
      </c>
      <c r="I92" s="2"/>
      <c r="P92" s="9"/>
      <c r="Q92" s="10"/>
    </row>
    <row r="93" spans="1:17" customFormat="1" ht="33.75" x14ac:dyDescent="0.25">
      <c r="A93" s="11" t="str">
        <f>IF(I93&lt;&gt;"",COUNTA(I$1:I93),"")</f>
        <v/>
      </c>
      <c r="B93" s="12" t="s">
        <v>57</v>
      </c>
      <c r="C93" s="13" t="s">
        <v>12</v>
      </c>
      <c r="D93" s="18">
        <v>2.66</v>
      </c>
      <c r="E93" s="12"/>
      <c r="F93" s="15"/>
      <c r="G93" s="12" t="s">
        <v>58</v>
      </c>
      <c r="I93" s="2"/>
      <c r="P93" s="9"/>
      <c r="Q93" s="10"/>
    </row>
    <row r="94" spans="1:17" customFormat="1" ht="22.5" x14ac:dyDescent="0.25">
      <c r="A94" s="11" t="str">
        <f>IF(I94&lt;&gt;"",COUNTA(I$1:I94),"")</f>
        <v/>
      </c>
      <c r="B94" s="12" t="s">
        <v>59</v>
      </c>
      <c r="C94" s="13" t="s">
        <v>12</v>
      </c>
      <c r="D94" s="14">
        <v>0.80600000000000005</v>
      </c>
      <c r="E94" s="12"/>
      <c r="F94" s="15"/>
      <c r="G94" s="12" t="s">
        <v>60</v>
      </c>
      <c r="I94" s="2"/>
      <c r="P94" s="9"/>
      <c r="Q94" s="10"/>
    </row>
    <row r="95" spans="1:17" customFormat="1" ht="22.5" x14ac:dyDescent="0.25">
      <c r="A95" s="11" t="str">
        <f>IF(I95&lt;&gt;"",COUNTA(I$1:I95),"")</f>
        <v/>
      </c>
      <c r="B95" s="12" t="s">
        <v>61</v>
      </c>
      <c r="C95" s="13" t="s">
        <v>12</v>
      </c>
      <c r="D95" s="18">
        <v>0.99</v>
      </c>
      <c r="E95" s="12"/>
      <c r="F95" s="15"/>
      <c r="G95" s="12" t="s">
        <v>13</v>
      </c>
      <c r="I95" s="2"/>
      <c r="P95" s="9"/>
      <c r="Q95" s="10"/>
    </row>
    <row r="96" spans="1:17" customFormat="1" ht="22.5" x14ac:dyDescent="0.25">
      <c r="A96" s="11" t="str">
        <f>IF(I96&lt;&gt;"",COUNTA(I$1:I96),"")</f>
        <v/>
      </c>
      <c r="B96" s="12" t="s">
        <v>134</v>
      </c>
      <c r="C96" s="13" t="s">
        <v>24</v>
      </c>
      <c r="D96" s="17">
        <v>2</v>
      </c>
      <c r="E96" s="12"/>
      <c r="F96" s="15"/>
      <c r="G96" s="12" t="s">
        <v>13</v>
      </c>
      <c r="I96" s="2"/>
      <c r="P96" s="9"/>
      <c r="Q96" s="10"/>
    </row>
    <row r="97" spans="1:17" customFormat="1" ht="22.5" x14ac:dyDescent="0.25">
      <c r="A97" s="11" t="str">
        <f>IF(I97&lt;&gt;"",COUNTA(I$1:I97),"")</f>
        <v/>
      </c>
      <c r="B97" s="12" t="s">
        <v>135</v>
      </c>
      <c r="C97" s="13" t="s">
        <v>17</v>
      </c>
      <c r="D97" s="16">
        <v>4.24E-2</v>
      </c>
      <c r="E97" s="12"/>
      <c r="F97" s="15"/>
      <c r="G97" s="12" t="s">
        <v>159</v>
      </c>
      <c r="I97" s="2"/>
      <c r="P97" s="9"/>
      <c r="Q97" s="10"/>
    </row>
    <row r="98" spans="1:17" customFormat="1" ht="22.5" x14ac:dyDescent="0.25">
      <c r="A98" s="11" t="str">
        <f>IF(I98&lt;&gt;"",COUNTA(I$1:I98),"")</f>
        <v/>
      </c>
      <c r="B98" s="12" t="s">
        <v>62</v>
      </c>
      <c r="C98" s="13" t="s">
        <v>145</v>
      </c>
      <c r="D98" s="18">
        <v>1</v>
      </c>
      <c r="E98" s="12"/>
      <c r="F98" s="15"/>
      <c r="G98" s="12" t="s">
        <v>158</v>
      </c>
      <c r="I98" s="2"/>
      <c r="P98" s="9"/>
      <c r="Q98" s="10"/>
    </row>
    <row r="99" spans="1:17" customFormat="1" ht="22.5" x14ac:dyDescent="0.25">
      <c r="A99" s="11" t="str">
        <f>IF(I99&lt;&gt;"",COUNTA(I$1:I99),"")</f>
        <v/>
      </c>
      <c r="B99" s="12" t="s">
        <v>63</v>
      </c>
      <c r="C99" s="13" t="s">
        <v>153</v>
      </c>
      <c r="D99" s="14">
        <v>2.7</v>
      </c>
      <c r="E99" s="12"/>
      <c r="F99" s="15"/>
      <c r="G99" s="12" t="s">
        <v>157</v>
      </c>
      <c r="I99" s="2"/>
      <c r="P99" s="9"/>
      <c r="Q99" s="10"/>
    </row>
    <row r="100" spans="1:17" customFormat="1" ht="22.5" x14ac:dyDescent="0.25">
      <c r="A100" s="11" t="str">
        <f>IF(I100&lt;&gt;"",COUNTA(I$1:I100),"")</f>
        <v/>
      </c>
      <c r="B100" s="12" t="s">
        <v>64</v>
      </c>
      <c r="C100" s="13" t="s">
        <v>30</v>
      </c>
      <c r="D100" s="18">
        <v>2</v>
      </c>
      <c r="E100" s="12"/>
      <c r="F100" s="15"/>
      <c r="G100" s="12"/>
      <c r="I100" s="2"/>
      <c r="P100" s="9"/>
      <c r="Q100" s="10"/>
    </row>
    <row r="101" spans="1:17" customFormat="1" ht="22.5" x14ac:dyDescent="0.25">
      <c r="A101" s="11" t="str">
        <f>IF(I101&lt;&gt;"",COUNTA(I$1:I101),"")</f>
        <v/>
      </c>
      <c r="B101" s="12" t="s">
        <v>136</v>
      </c>
      <c r="C101" s="13" t="s">
        <v>145</v>
      </c>
      <c r="D101" s="18">
        <v>2</v>
      </c>
      <c r="E101" s="12"/>
      <c r="F101" s="15"/>
      <c r="G101" s="12"/>
      <c r="I101" s="2"/>
      <c r="P101" s="9"/>
      <c r="Q101" s="10"/>
    </row>
    <row r="102" spans="1:17" customFormat="1" ht="15" x14ac:dyDescent="0.25">
      <c r="A102" s="53" t="s">
        <v>65</v>
      </c>
      <c r="B102" s="53"/>
      <c r="C102" s="53"/>
      <c r="D102" s="53"/>
      <c r="E102" s="53"/>
      <c r="F102" s="53"/>
      <c r="G102" s="53"/>
      <c r="P102" s="9"/>
      <c r="Q102" s="10" t="s">
        <v>65</v>
      </c>
    </row>
    <row r="103" spans="1:17" customFormat="1" ht="22.5" x14ac:dyDescent="0.25">
      <c r="A103" s="11" t="str">
        <f>IF(I103&lt;&gt;"",COUNTA(I$1:I103),"")</f>
        <v/>
      </c>
      <c r="B103" s="12" t="s">
        <v>66</v>
      </c>
      <c r="C103" s="13" t="s">
        <v>144</v>
      </c>
      <c r="D103" s="18">
        <v>0.96</v>
      </c>
      <c r="E103" s="12"/>
      <c r="F103" s="15"/>
      <c r="G103" s="12" t="s">
        <v>156</v>
      </c>
      <c r="I103" s="2"/>
      <c r="P103" s="9"/>
      <c r="Q103" s="10"/>
    </row>
    <row r="104" spans="1:17" customFormat="1" ht="45" x14ac:dyDescent="0.25">
      <c r="A104" s="11" t="str">
        <f>IF(I104&lt;&gt;"",COUNTA(I$1:I104),"")</f>
        <v/>
      </c>
      <c r="B104" s="12" t="s">
        <v>99</v>
      </c>
      <c r="C104" s="13" t="s">
        <v>145</v>
      </c>
      <c r="D104" s="18">
        <v>3.8</v>
      </c>
      <c r="E104" s="12"/>
      <c r="F104" s="15"/>
      <c r="G104" s="12"/>
      <c r="I104" s="2"/>
      <c r="P104" s="9"/>
      <c r="Q104" s="10"/>
    </row>
    <row r="105" spans="1:17" customFormat="1" ht="15" x14ac:dyDescent="0.25">
      <c r="A105" s="53" t="s">
        <v>67</v>
      </c>
      <c r="B105" s="53"/>
      <c r="C105" s="53"/>
      <c r="D105" s="53"/>
      <c r="E105" s="53"/>
      <c r="F105" s="53"/>
      <c r="G105" s="53"/>
      <c r="P105" s="9"/>
      <c r="Q105" s="10" t="s">
        <v>67</v>
      </c>
    </row>
    <row r="106" spans="1:17" customFormat="1" ht="22.5" x14ac:dyDescent="0.25">
      <c r="A106" s="11" t="str">
        <f>IF(I106&lt;&gt;"",COUNTA(I$1:I106),"")</f>
        <v/>
      </c>
      <c r="B106" s="12" t="s">
        <v>137</v>
      </c>
      <c r="C106" s="13" t="s">
        <v>154</v>
      </c>
      <c r="D106" s="19">
        <v>2</v>
      </c>
      <c r="E106" s="12"/>
      <c r="F106" s="15"/>
      <c r="G106" s="12"/>
      <c r="I106" s="2"/>
      <c r="P106" s="9"/>
      <c r="Q106" s="10"/>
    </row>
    <row r="107" spans="1:17" customFormat="1" ht="15" x14ac:dyDescent="0.25">
      <c r="A107" s="53" t="s">
        <v>68</v>
      </c>
      <c r="B107" s="53"/>
      <c r="C107" s="53"/>
      <c r="D107" s="53"/>
      <c r="E107" s="53"/>
      <c r="F107" s="53"/>
      <c r="G107" s="53"/>
      <c r="P107" s="9"/>
      <c r="Q107" s="10" t="s">
        <v>68</v>
      </c>
    </row>
    <row r="108" spans="1:17" customFormat="1" ht="22.5" x14ac:dyDescent="0.25">
      <c r="A108" s="11" t="str">
        <f>IF(I108&lt;&gt;"",COUNTA(I$1:I108),"")</f>
        <v/>
      </c>
      <c r="B108" s="12" t="s">
        <v>69</v>
      </c>
      <c r="C108" s="13" t="s">
        <v>155</v>
      </c>
      <c r="D108" s="19">
        <v>4</v>
      </c>
      <c r="E108" s="12"/>
      <c r="F108" s="15"/>
      <c r="G108" s="12"/>
      <c r="I108" s="2"/>
      <c r="P108" s="9"/>
      <c r="Q108" s="10"/>
    </row>
    <row r="109" spans="1:17" customFormat="1" ht="22.5" x14ac:dyDescent="0.25">
      <c r="A109" s="11" t="str">
        <f>IF(I109&lt;&gt;"",COUNTA(I$1:I109),"")</f>
        <v/>
      </c>
      <c r="B109" s="12" t="s">
        <v>70</v>
      </c>
      <c r="C109" s="13" t="s">
        <v>12</v>
      </c>
      <c r="D109" s="14">
        <v>0.621</v>
      </c>
      <c r="E109" s="12"/>
      <c r="F109" s="15"/>
      <c r="G109" s="12"/>
      <c r="I109" s="2"/>
      <c r="P109" s="9"/>
      <c r="Q109" s="10"/>
    </row>
    <row r="110" spans="1:17" customFormat="1" ht="22.5" x14ac:dyDescent="0.25">
      <c r="A110" s="11" t="str">
        <f>IF(I110&lt;&gt;"",COUNTA(I$1:I110),"")</f>
        <v/>
      </c>
      <c r="B110" s="12" t="s">
        <v>139</v>
      </c>
      <c r="C110" s="13" t="s">
        <v>26</v>
      </c>
      <c r="D110" s="14">
        <v>23.555</v>
      </c>
      <c r="E110" s="12"/>
      <c r="F110" s="15"/>
      <c r="G110" s="12"/>
      <c r="I110" s="2"/>
      <c r="P110" s="9"/>
      <c r="Q110" s="10"/>
    </row>
    <row r="111" spans="1:17" customFormat="1" ht="15" x14ac:dyDescent="0.25">
      <c r="A111" s="53" t="s">
        <v>71</v>
      </c>
      <c r="B111" s="53"/>
      <c r="C111" s="53"/>
      <c r="D111" s="53"/>
      <c r="E111" s="53"/>
      <c r="F111" s="53"/>
      <c r="G111" s="53"/>
      <c r="P111" s="9"/>
      <c r="Q111" s="10" t="s">
        <v>71</v>
      </c>
    </row>
    <row r="112" spans="1:17" customFormat="1" ht="15" x14ac:dyDescent="0.25">
      <c r="A112" s="11" t="str">
        <f>IF(I112&lt;&gt;"",COUNTA(I$1:I112),"")</f>
        <v/>
      </c>
      <c r="B112" s="12" t="s">
        <v>52</v>
      </c>
      <c r="C112" s="13" t="s">
        <v>144</v>
      </c>
      <c r="D112" s="18">
        <v>0.2</v>
      </c>
      <c r="E112" s="12"/>
      <c r="F112" s="15"/>
      <c r="G112" s="12"/>
      <c r="I112" s="2"/>
      <c r="P112" s="9"/>
      <c r="Q112" s="10"/>
    </row>
    <row r="113" spans="1:21" customFormat="1" ht="33.75" x14ac:dyDescent="0.25">
      <c r="A113" s="11" t="str">
        <f>IF(I113&lt;&gt;"",COUNTA(I$1:I113),"")</f>
        <v/>
      </c>
      <c r="B113" s="12" t="s">
        <v>138</v>
      </c>
      <c r="C113" s="13" t="s">
        <v>155</v>
      </c>
      <c r="D113" s="18">
        <v>2</v>
      </c>
      <c r="E113" s="12"/>
      <c r="F113" s="15"/>
      <c r="G113" s="12"/>
      <c r="I113" s="2"/>
      <c r="P113" s="9"/>
      <c r="Q113" s="10"/>
    </row>
    <row r="114" spans="1:21" customFormat="1" ht="22.5" x14ac:dyDescent="0.25">
      <c r="A114" s="11" t="str">
        <f>IF(I114&lt;&gt;"",COUNTA(I$1:I114),"")</f>
        <v/>
      </c>
      <c r="B114" s="12" t="s">
        <v>72</v>
      </c>
      <c r="C114" s="13" t="s">
        <v>19</v>
      </c>
      <c r="D114" s="18">
        <v>2.2999999999999998</v>
      </c>
      <c r="E114" s="12"/>
      <c r="F114" s="15"/>
      <c r="G114" s="12"/>
      <c r="I114" s="2"/>
      <c r="P114" s="9"/>
      <c r="Q114" s="10"/>
    </row>
    <row r="115" spans="1:21" customFormat="1" ht="45" x14ac:dyDescent="0.25">
      <c r="A115" s="11" t="str">
        <f>IF(I115&lt;&gt;"",COUNTA(I$1:I115),"")</f>
        <v/>
      </c>
      <c r="B115" s="12" t="s">
        <v>99</v>
      </c>
      <c r="C115" s="13" t="s">
        <v>145</v>
      </c>
      <c r="D115" s="18">
        <v>54.1</v>
      </c>
      <c r="E115" s="12"/>
      <c r="F115" s="15"/>
      <c r="G115" s="12"/>
      <c r="I115" s="2"/>
      <c r="P115" s="9"/>
      <c r="Q115" s="10"/>
    </row>
    <row r="116" spans="1:21" customFormat="1" ht="15" x14ac:dyDescent="0.25">
      <c r="A116" s="50" t="s">
        <v>73</v>
      </c>
      <c r="B116" s="50"/>
      <c r="C116" s="50"/>
      <c r="D116" s="50"/>
      <c r="E116" s="50"/>
      <c r="F116" s="50"/>
      <c r="G116" s="50"/>
      <c r="P116" s="9" t="s">
        <v>73</v>
      </c>
      <c r="Q116" s="10"/>
    </row>
    <row r="117" spans="1:21" customFormat="1" ht="33.75" x14ac:dyDescent="0.25">
      <c r="A117" s="11" t="str">
        <f>IF(I117&lt;&gt;"",COUNTA(I$1:I117),"")</f>
        <v/>
      </c>
      <c r="B117" s="12" t="s">
        <v>141</v>
      </c>
      <c r="C117" s="13" t="s">
        <v>144</v>
      </c>
      <c r="D117" s="18">
        <v>0.13</v>
      </c>
      <c r="E117" s="12"/>
      <c r="F117" s="15"/>
      <c r="G117" s="12"/>
      <c r="I117" s="2"/>
      <c r="P117" s="9"/>
      <c r="Q117" s="10"/>
    </row>
    <row r="118" spans="1:21" customFormat="1" ht="15" x14ac:dyDescent="0.25">
      <c r="A118" s="11" t="str">
        <f>IF(I118&lt;&gt;"",COUNTA(I$1:I118),"")</f>
        <v/>
      </c>
      <c r="B118" s="12" t="s">
        <v>142</v>
      </c>
      <c r="C118" s="13" t="s">
        <v>12</v>
      </c>
      <c r="D118" s="19">
        <v>1.5</v>
      </c>
      <c r="E118" s="12"/>
      <c r="F118" s="15"/>
      <c r="G118" s="12"/>
      <c r="I118" s="2"/>
      <c r="P118" s="9"/>
      <c r="Q118" s="10"/>
    </row>
    <row r="119" spans="1:21" customFormat="1" ht="22.5" x14ac:dyDescent="0.25">
      <c r="A119" s="11" t="str">
        <f>IF(I119&lt;&gt;"",COUNTA(I$1:I119),"")</f>
        <v/>
      </c>
      <c r="B119" s="12" t="s">
        <v>143</v>
      </c>
      <c r="C119" s="13" t="s">
        <v>144</v>
      </c>
      <c r="D119" s="19">
        <v>0.6</v>
      </c>
      <c r="E119" s="12"/>
      <c r="F119" s="15"/>
      <c r="G119" s="12"/>
      <c r="I119" s="2"/>
      <c r="P119" s="9"/>
      <c r="Q119" s="10"/>
    </row>
    <row r="120" spans="1:21" customFormat="1" ht="15" x14ac:dyDescent="0.25">
      <c r="A120" s="11" t="str">
        <f>IF(I120&lt;&gt;"",COUNTA(I$1:I120),"")</f>
        <v/>
      </c>
      <c r="B120" s="12" t="s">
        <v>140</v>
      </c>
      <c r="C120" s="13" t="s">
        <v>17</v>
      </c>
      <c r="D120" s="19">
        <v>45</v>
      </c>
      <c r="E120" s="12"/>
      <c r="F120" s="15"/>
      <c r="G120" s="12"/>
      <c r="I120" s="2"/>
      <c r="P120" s="9"/>
      <c r="Q120" s="10"/>
    </row>
    <row r="121" spans="1:21" customFormat="1" ht="45" x14ac:dyDescent="0.25">
      <c r="A121" s="11" t="str">
        <f>IF(I121&lt;&gt;"",COUNTA(I$1:I121),"")</f>
        <v/>
      </c>
      <c r="B121" s="12" t="s">
        <v>99</v>
      </c>
      <c r="C121" s="13" t="s">
        <v>30</v>
      </c>
      <c r="D121" s="19">
        <v>4.5</v>
      </c>
      <c r="E121" s="12"/>
      <c r="F121" s="15"/>
      <c r="G121" s="12"/>
      <c r="I121" s="2"/>
      <c r="P121" s="9"/>
      <c r="Q121" s="10"/>
    </row>
    <row r="122" spans="1:21" customFormat="1" ht="36.75" customHeight="1" x14ac:dyDescent="0.25"/>
    <row r="123" spans="1:21" s="20" customFormat="1" ht="15" x14ac:dyDescent="0.25">
      <c r="A123" s="21"/>
      <c r="B123" s="51"/>
      <c r="C123" s="51"/>
      <c r="D123" s="52"/>
      <c r="E123" s="52"/>
      <c r="F123" s="52"/>
      <c r="G123" s="52"/>
      <c r="H123"/>
      <c r="I123"/>
      <c r="J123"/>
      <c r="K123"/>
      <c r="L123"/>
      <c r="M123"/>
      <c r="N123"/>
      <c r="O123"/>
      <c r="P123" s="22"/>
      <c r="Q123" s="22"/>
      <c r="R123" s="22" t="s">
        <v>75</v>
      </c>
      <c r="S123" s="22" t="s">
        <v>74</v>
      </c>
      <c r="T123" s="22"/>
      <c r="U123" s="22"/>
    </row>
    <row r="124" spans="1:21" s="23" customFormat="1" ht="20.25" customHeight="1" x14ac:dyDescent="0.25">
      <c r="A124" s="24"/>
      <c r="B124" s="49" t="s">
        <v>76</v>
      </c>
      <c r="C124" s="49"/>
      <c r="D124" s="49"/>
      <c r="E124" s="49"/>
      <c r="F124" s="49"/>
      <c r="G124" s="49"/>
      <c r="P124" s="25"/>
      <c r="Q124" s="25"/>
      <c r="R124" s="25"/>
      <c r="S124" s="25"/>
      <c r="T124" s="25"/>
      <c r="U124" s="25"/>
    </row>
    <row r="125" spans="1:21" s="20" customFormat="1" ht="15" x14ac:dyDescent="0.25">
      <c r="A125" s="21"/>
      <c r="B125" s="51"/>
      <c r="C125" s="51"/>
      <c r="D125" s="52"/>
      <c r="E125" s="52"/>
      <c r="F125" s="52"/>
      <c r="G125" s="52"/>
      <c r="H125"/>
      <c r="I125"/>
      <c r="J125"/>
      <c r="K125"/>
      <c r="L125"/>
      <c r="M125"/>
      <c r="N125"/>
      <c r="O125"/>
      <c r="P125" s="22"/>
      <c r="Q125" s="22"/>
      <c r="R125" s="22"/>
      <c r="S125" s="22"/>
      <c r="T125" s="22" t="s">
        <v>75</v>
      </c>
      <c r="U125" s="22" t="s">
        <v>75</v>
      </c>
    </row>
    <row r="126" spans="1:21" s="23" customFormat="1" ht="20.25" customHeight="1" x14ac:dyDescent="0.25">
      <c r="A126" s="24"/>
      <c r="B126" s="49" t="s">
        <v>76</v>
      </c>
      <c r="C126" s="49"/>
      <c r="D126" s="49"/>
      <c r="E126" s="49"/>
      <c r="F126" s="49"/>
      <c r="G126" s="49"/>
      <c r="P126" s="25"/>
      <c r="Q126" s="25"/>
      <c r="R126" s="25"/>
      <c r="S126" s="25"/>
      <c r="T126" s="25"/>
      <c r="U126" s="25"/>
    </row>
    <row r="128" spans="1:21" customFormat="1" ht="15" x14ac:dyDescent="0.25">
      <c r="C128" s="26"/>
      <c r="E128" s="26"/>
    </row>
    <row r="133" spans="2:2" customFormat="1" ht="15" x14ac:dyDescent="0.25">
      <c r="B133" s="27"/>
    </row>
    <row r="134" spans="2:2" customFormat="1" ht="15" x14ac:dyDescent="0.25">
      <c r="B134" s="27"/>
    </row>
    <row r="135" spans="2:2" customFormat="1" ht="15" x14ac:dyDescent="0.25">
      <c r="B135" s="27"/>
    </row>
  </sheetData>
  <mergeCells count="27">
    <mergeCell ref="A2:G2"/>
    <mergeCell ref="F4:G4"/>
    <mergeCell ref="F5:G5"/>
    <mergeCell ref="A6:G6"/>
    <mergeCell ref="A7:G7"/>
    <mergeCell ref="A16:G16"/>
    <mergeCell ref="A26:G26"/>
    <mergeCell ref="A37:G37"/>
    <mergeCell ref="A43:G43"/>
    <mergeCell ref="A54:G54"/>
    <mergeCell ref="A57:G57"/>
    <mergeCell ref="A59:G59"/>
    <mergeCell ref="A61:G61"/>
    <mergeCell ref="A63:G63"/>
    <mergeCell ref="A66:G66"/>
    <mergeCell ref="A85:G85"/>
    <mergeCell ref="A102:G102"/>
    <mergeCell ref="A105:G105"/>
    <mergeCell ref="A107:G107"/>
    <mergeCell ref="A111:G111"/>
    <mergeCell ref="B126:G126"/>
    <mergeCell ref="A116:G116"/>
    <mergeCell ref="B123:C123"/>
    <mergeCell ref="D123:G123"/>
    <mergeCell ref="B124:G124"/>
    <mergeCell ref="B125:C125"/>
    <mergeCell ref="D125:G12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06-04-02 (в.5)ТС1 - Ведомость о</vt:lpstr>
      <vt:lpstr>'06-04-02 (в.5)ТС1 -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2023-10-11T13:42:59Z</dcterms:modified>
</cp:coreProperties>
</file>