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субподряд\ЭЭ\дав мет\"/>
    </mc:Choice>
  </mc:AlternateContent>
  <xr:revisionPtr revIDLastSave="0" documentId="13_ncr:1_{B3C4B908-A3DD-40AD-9338-268468EFD4B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ист_1" sheetId="1" r:id="rId1"/>
  </sheets>
  <definedNames>
    <definedName name="_xlnm._FilterDatabase" localSheetId="0" hidden="1">Лист_1!$A$2:$L$42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6" i="1" l="1"/>
  <c r="L25" i="1"/>
  <c r="L14" i="1"/>
  <c r="L13" i="1" l="1"/>
  <c r="L18" i="1"/>
  <c r="L24" i="1"/>
  <c r="K35" i="1"/>
  <c r="L33" i="1" s="1"/>
  <c r="K20" i="1"/>
  <c r="J20" i="1"/>
  <c r="L20" i="1" s="1"/>
  <c r="L32" i="1"/>
  <c r="L31" i="1"/>
  <c r="L30" i="1"/>
  <c r="L29" i="1"/>
  <c r="L28" i="1"/>
  <c r="L27" i="1"/>
  <c r="L19" i="1"/>
  <c r="L17" i="1"/>
  <c r="L16" i="1"/>
  <c r="L12" i="1"/>
  <c r="L10" i="1"/>
  <c r="L9" i="1"/>
  <c r="L8" i="1"/>
  <c r="L7" i="1"/>
</calcChain>
</file>

<file path=xl/sharedStrings.xml><?xml version="1.0" encoding="utf-8"?>
<sst xmlns="http://schemas.openxmlformats.org/spreadsheetml/2006/main" count="105" uniqueCount="67">
  <si>
    <t>Счет</t>
  </si>
  <si>
    <t>Сальдо на начало периода</t>
  </si>
  <si>
    <t>Обороты за период</t>
  </si>
  <si>
    <t>Сальдо на конец периода</t>
  </si>
  <si>
    <t>Контрагенты</t>
  </si>
  <si>
    <t>Дебет</t>
  </si>
  <si>
    <t>Кредит</t>
  </si>
  <si>
    <t>Номенклатура</t>
  </si>
  <si>
    <t>Единица</t>
  </si>
  <si>
    <t>10.07</t>
  </si>
  <si>
    <t>ЭЛЕКТРОЭНЕРГЕТИКА ООО</t>
  </si>
  <si>
    <t>шт</t>
  </si>
  <si>
    <t>т</t>
  </si>
  <si>
    <t>Брус деревянный пропитанный L-5,5 тип 2(сечение 160х230)</t>
  </si>
  <si>
    <t>Брус для стрелочного перевода А4-2 полувагон 64495450</t>
  </si>
  <si>
    <t>компл</t>
  </si>
  <si>
    <t>Брус переводной ж/б для стрел.перевода Р-65, марка 1/9, пр.2769 полувагон 61982518</t>
  </si>
  <si>
    <t>Брус переводной ж/б для стрел.перевода Р-65, марка 1/9, пр.2769 полувагон 66401985</t>
  </si>
  <si>
    <t>Глухое пересечение типа Р65 под углом 45</t>
  </si>
  <si>
    <t>Глухое пересечение типа Р65 под углом 45 без износа, новый</t>
  </si>
  <si>
    <t>Механизм переводной проект ЛПТП 665131.009 КП №2</t>
  </si>
  <si>
    <t>Накладка 1Р-65 (294шт.)</t>
  </si>
  <si>
    <t>Накладка стыковая 1Р-65 с хранения</t>
  </si>
  <si>
    <t>Перевод стрелочный т.Р65м.1/9 пр.2766.00.000 КП №1 левый</t>
  </si>
  <si>
    <t>Перевод стрелочный т.Р65м.1/9 пр.2766.00.000 КП №1 правый</t>
  </si>
  <si>
    <t>Полушпала железобетонная ПШП-310</t>
  </si>
  <si>
    <t>Резинокордовый 6,0м настил ж/д переезда на деревянные шпалы в коплекте с узлом крепления</t>
  </si>
  <si>
    <t>Рельсы Р-65 НТ260, L-12,5м</t>
  </si>
  <si>
    <t>Рельсы Р-65 НТ260, L-12.5м полувагон 55065536</t>
  </si>
  <si>
    <t>Рельсы Р-65 НТ260, L-12.5м полувагон 59392464</t>
  </si>
  <si>
    <t>Рельсы Р-65 НТ260, L-12.5м полувагон 62519640</t>
  </si>
  <si>
    <t>Скрепление КД-50 (подкладка КД-50 (1шт),болт клеммный М22х75 в сборе (2шт), шуруп путевой М24х170 (4</t>
  </si>
  <si>
    <t>Скрепление КД-65(подкладка КД-65 (1шт.), болт клеммный М22х75 в сборе (2 шт.),шуруп путевой М24х1</t>
  </si>
  <si>
    <t>Скрепления ЖБР65 (шуруп путевой М24х195 (2 шт.),клемма пружинная  ЦП-369.102 (2 шт.),скоба прижимна</t>
  </si>
  <si>
    <t>Стрелочный перевод типа Р65 марки 1/7 проект ЛПТП665121.103М КП №1 левый</t>
  </si>
  <si>
    <t>Стрелочный перевод типа Р65 марки 1/9 проект 2769.00.000 КП №30 левый</t>
  </si>
  <si>
    <t>Стрелочный перевод типа Р65 марки 1/9 проект 2769.00.000 КП №30 правый</t>
  </si>
  <si>
    <t>Тупиковый упор Р-65 проект ПС 53.00.000</t>
  </si>
  <si>
    <t>Шпала деревян.пролит. II тип новая</t>
  </si>
  <si>
    <t>Шпала деревян.пролит. II тип, пр-во РБ полувагон 64416936</t>
  </si>
  <si>
    <t>Шпала деревян.пролит. II тип, пр-во РБ полувагон 65337115</t>
  </si>
  <si>
    <t>Шпала деревян.пролит. II тип, пр-во РБ полувагон 66225889</t>
  </si>
  <si>
    <t>Шпала железобетонная Ш3-Д для ЖБР полувагон 61801486</t>
  </si>
  <si>
    <t>Шпала железобетонная Ш3-Д для ЖБР полувагон 64295074</t>
  </si>
  <si>
    <t>Шпала железобетонная ШЗ-Д для ЖБР полувагон 61253837</t>
  </si>
  <si>
    <t>Шпала железобетонная ШЗ-Д для ЖБР полувагон 61397428</t>
  </si>
  <si>
    <t>Шпала железобетонная ШЗ-Д для ЖБР полувагон 64176456</t>
  </si>
  <si>
    <t>Шпала железобетонная ШЗ-Д для ЖБР полувагон 66401985</t>
  </si>
  <si>
    <t>Итого</t>
  </si>
  <si>
    <t>КС-3 №1</t>
  </si>
  <si>
    <t>КС-3 №2</t>
  </si>
  <si>
    <t>КС-3 №3</t>
  </si>
  <si>
    <t>Остаток</t>
  </si>
  <si>
    <t>шт/т</t>
  </si>
  <si>
    <t>уточняю количество</t>
  </si>
  <si>
    <t>276шт</t>
  </si>
  <si>
    <t>Рельсы Р-50 L=12.5 м (справочно 16 шт.)</t>
  </si>
  <si>
    <t>10,36 т</t>
  </si>
  <si>
    <t>Подкладка КБ-50, с/г (справочно 284 шт.)</t>
  </si>
  <si>
    <t>1,945 т</t>
  </si>
  <si>
    <t>Болт закладной М22х175 в сборе (справочно 568 шт.)</t>
  </si>
  <si>
    <t>0,569т</t>
  </si>
  <si>
    <t>Болт клеммный М22х75 в сборе (справочно 568 шт.)</t>
  </si>
  <si>
    <t>0,713 т</t>
  </si>
  <si>
    <t>НЕ НАШЛА в оборотке</t>
  </si>
  <si>
    <t>кс-2 №7 (КИК-Шелл) от 07.12.23г. (АС1)</t>
  </si>
  <si>
    <t>закупал ЭЭ?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</si>
</sst>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10" x14ac:knownFonts="1">
    <font>
      <sz val="8"/>
      <name val="Arial"/>
    </font>
    <font>
      <sz val="8"/>
      <name val="Arial"/>
      <family val="2"/>
      <charset val="204"/>
    </font>
    <font>
      <sz val="10"/>
      <color rgb="FF003F2F"/>
      <name val="Arial"/>
      <family val="2"/>
      <charset val="204"/>
    </font>
    <font>
      <sz val="9"/>
      <color rgb="FF003F2F"/>
      <name val="Arial"/>
      <family val="2"/>
      <charset val="204"/>
    </font>
    <font>
      <sz val="9"/>
      <name val="Arial"/>
      <family val="2"/>
      <charset val="204"/>
    </font>
    <font>
      <b/>
      <sz val="10"/>
      <color rgb="FF003F2F"/>
      <name val="Arial"/>
      <family val="2"/>
      <charset val="204"/>
    </font>
    <font>
      <sz val="8"/>
      <color rgb="FFFF0000"/>
      <name val="Arial"/>
      <family val="2"/>
      <charset val="204"/>
    </font>
    <font>
      <sz val="8"/>
      <color theme="1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right" vertical="top" wrapText="1"/>
    </xf>
    <xf numFmtId="164" fontId="2" fillId="3" borderId="1" xfId="0" applyNumberFormat="1" applyFont="1" applyFill="1" applyBorder="1" applyAlignment="1">
      <alignment horizontal="right" vertical="top" wrapText="1"/>
    </xf>
    <xf numFmtId="0" fontId="4" fillId="4" borderId="1" xfId="0" applyFont="1" applyFill="1" applyBorder="1" applyAlignment="1">
      <alignment horizontal="left" vertical="top" wrapText="1" indent="2"/>
    </xf>
    <xf numFmtId="0" fontId="4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right" vertical="top" wrapText="1"/>
    </xf>
    <xf numFmtId="165" fontId="4" fillId="4" borderId="1" xfId="0" applyNumberFormat="1" applyFont="1" applyFill="1" applyBorder="1" applyAlignment="1">
      <alignment horizontal="right" vertical="top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1" fillId="0" borderId="5" xfId="0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0" fontId="1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 indent="2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right" vertical="top" wrapText="1"/>
    </xf>
    <xf numFmtId="165" fontId="4" fillId="0" borderId="1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horizontal="center" vertical="center"/>
    </xf>
    <xf numFmtId="165" fontId="0" fillId="0" borderId="0" xfId="0" applyNumberFormat="1" applyFill="1"/>
    <xf numFmtId="165" fontId="1" fillId="0" borderId="0" xfId="0" applyNumberFormat="1" applyFont="1" applyFill="1"/>
    <xf numFmtId="164" fontId="4" fillId="0" borderId="1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right" vertical="top" wrapText="1"/>
    </xf>
    <xf numFmtId="164" fontId="5" fillId="0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top" wrapText="1" indent="2"/>
    </xf>
    <xf numFmtId="0" fontId="0" fillId="5" borderId="1" xfId="0" applyFill="1" applyBorder="1" applyAlignment="1">
      <alignment horizontal="center" vertical="center"/>
    </xf>
    <xf numFmtId="0" fontId="1" fillId="0" borderId="0" xfId="0" applyFont="1" applyFill="1"/>
    <xf numFmtId="165" fontId="1" fillId="5" borderId="1" xfId="0" applyNumberFormat="1" applyFont="1" applyFill="1" applyBorder="1" applyAlignment="1">
      <alignment horizontal="center" vertical="center"/>
    </xf>
    <xf numFmtId="1" fontId="1" fillId="5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 indent="1"/>
    </xf>
    <xf numFmtId="0" fontId="5" fillId="0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8" fillId="4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/>
    <xf numFmtId="0" fontId="1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7" fillId="5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M49"/>
  <sheetViews>
    <sheetView tabSelected="1" topLeftCell="A31" zoomScale="115" zoomScaleNormal="115" workbookViewId="0">
      <selection activeCell="C50" sqref="C50"/>
    </sheetView>
  </sheetViews>
  <sheetFormatPr defaultColWidth="10.5" defaultRowHeight="11.45" customHeight="1" outlineLevelRow="2" x14ac:dyDescent="0.2"/>
  <cols>
    <col min="1" max="1" width="35" style="17" customWidth="1"/>
    <col min="2" max="2" width="11.33203125" style="17" customWidth="1"/>
    <col min="3" max="8" width="18.6640625" style="17" customWidth="1"/>
    <col min="9" max="9" width="10.5" style="16" customWidth="1"/>
    <col min="10" max="10" width="10.5" style="55" customWidth="1"/>
    <col min="11" max="11" width="10.5" style="51"/>
    <col min="12" max="12" width="10.5" style="16"/>
    <col min="13" max="13" width="19.33203125" style="10" bestFit="1" customWidth="1"/>
    <col min="14" max="16384" width="10.5" style="10"/>
  </cols>
  <sheetData>
    <row r="1" spans="1:13" s="17" customFormat="1" ht="2.1" customHeight="1" x14ac:dyDescent="0.2">
      <c r="A1" s="14"/>
      <c r="B1" s="14"/>
      <c r="C1" s="15"/>
      <c r="D1" s="15"/>
      <c r="E1" s="15"/>
      <c r="F1" s="15"/>
      <c r="G1" s="15"/>
      <c r="H1" s="15"/>
      <c r="I1" s="16"/>
      <c r="J1" s="55"/>
      <c r="K1" s="51"/>
      <c r="L1" s="16"/>
    </row>
    <row r="2" spans="1:13" ht="12.75" x14ac:dyDescent="0.2">
      <c r="A2" s="42" t="s">
        <v>0</v>
      </c>
      <c r="B2" s="42"/>
      <c r="C2" s="43" t="s">
        <v>1</v>
      </c>
      <c r="D2" s="43"/>
      <c r="E2" s="43" t="s">
        <v>2</v>
      </c>
      <c r="F2" s="43"/>
      <c r="G2" s="43" t="s">
        <v>3</v>
      </c>
      <c r="H2" s="43"/>
      <c r="I2" s="48" t="s">
        <v>49</v>
      </c>
      <c r="J2" s="56" t="s">
        <v>50</v>
      </c>
      <c r="K2" s="64" t="s">
        <v>51</v>
      </c>
      <c r="L2" s="18" t="s">
        <v>52</v>
      </c>
    </row>
    <row r="3" spans="1:13" customFormat="1" ht="12.75" x14ac:dyDescent="0.2">
      <c r="A3" s="47" t="s">
        <v>4</v>
      </c>
      <c r="B3" s="47"/>
      <c r="C3" s="41" t="s">
        <v>5</v>
      </c>
      <c r="D3" s="41" t="s">
        <v>6</v>
      </c>
      <c r="E3" s="41" t="s">
        <v>5</v>
      </c>
      <c r="F3" s="41" t="s">
        <v>6</v>
      </c>
      <c r="G3" s="41" t="s">
        <v>5</v>
      </c>
      <c r="H3" s="41" t="s">
        <v>6</v>
      </c>
      <c r="I3" s="49"/>
      <c r="J3" s="57"/>
      <c r="K3" s="65"/>
      <c r="L3" s="11"/>
    </row>
    <row r="4" spans="1:13" customFormat="1" ht="12.75" x14ac:dyDescent="0.2">
      <c r="A4" s="2" t="s">
        <v>7</v>
      </c>
      <c r="B4" s="2" t="s">
        <v>8</v>
      </c>
      <c r="C4" s="41"/>
      <c r="D4" s="41"/>
      <c r="E4" s="41"/>
      <c r="F4" s="41"/>
      <c r="G4" s="41"/>
      <c r="H4" s="41"/>
      <c r="I4" s="50"/>
      <c r="J4" s="58"/>
      <c r="K4" s="66"/>
      <c r="L4" s="11"/>
    </row>
    <row r="5" spans="1:13" customFormat="1" ht="12.75" x14ac:dyDescent="0.2">
      <c r="A5" s="44" t="s">
        <v>9</v>
      </c>
      <c r="B5" s="44"/>
      <c r="C5" s="3"/>
      <c r="D5" s="3"/>
      <c r="E5" s="4">
        <v>17009.584999999999</v>
      </c>
      <c r="F5" s="3"/>
      <c r="G5" s="4">
        <v>17009.584999999999</v>
      </c>
      <c r="H5" s="3"/>
      <c r="I5" s="1"/>
      <c r="J5" s="59"/>
      <c r="K5" s="62"/>
      <c r="L5" s="11"/>
    </row>
    <row r="6" spans="1:13" ht="12" customHeight="1" outlineLevel="1" x14ac:dyDescent="0.2">
      <c r="A6" s="45" t="s">
        <v>10</v>
      </c>
      <c r="B6" s="45"/>
      <c r="C6" s="19"/>
      <c r="D6" s="19"/>
      <c r="E6" s="20">
        <v>17009.584999999999</v>
      </c>
      <c r="F6" s="19"/>
      <c r="G6" s="20">
        <v>17009.584999999999</v>
      </c>
      <c r="H6" s="19"/>
      <c r="I6" s="9"/>
      <c r="J6" s="18"/>
      <c r="K6" s="26"/>
      <c r="L6" s="21"/>
    </row>
    <row r="7" spans="1:13" ht="24.95" customHeight="1" outlineLevel="2" x14ac:dyDescent="0.2">
      <c r="A7" s="22" t="s">
        <v>13</v>
      </c>
      <c r="B7" s="23" t="s">
        <v>11</v>
      </c>
      <c r="C7" s="24"/>
      <c r="D7" s="24"/>
      <c r="E7" s="25">
        <v>10</v>
      </c>
      <c r="F7" s="24"/>
      <c r="G7" s="25">
        <v>10</v>
      </c>
      <c r="H7" s="24"/>
      <c r="I7" s="37">
        <v>3</v>
      </c>
      <c r="J7" s="18"/>
      <c r="K7" s="63">
        <v>3</v>
      </c>
      <c r="L7" s="12">
        <f>G7-I7-J7-K7</f>
        <v>4</v>
      </c>
    </row>
    <row r="8" spans="1:13" ht="24.95" customHeight="1" outlineLevel="2" x14ac:dyDescent="0.2">
      <c r="A8" s="22" t="s">
        <v>14</v>
      </c>
      <c r="B8" s="23" t="s">
        <v>15</v>
      </c>
      <c r="C8" s="24"/>
      <c r="D8" s="24"/>
      <c r="E8" s="25">
        <v>6</v>
      </c>
      <c r="F8" s="24"/>
      <c r="G8" s="25">
        <v>6</v>
      </c>
      <c r="H8" s="24"/>
      <c r="I8" s="9"/>
      <c r="J8" s="18"/>
      <c r="K8" s="26"/>
      <c r="L8" s="12">
        <f t="shared" ref="L8:L10" si="0">G8-I8-J8-K8</f>
        <v>6</v>
      </c>
      <c r="M8" s="10" t="s">
        <v>54</v>
      </c>
    </row>
    <row r="9" spans="1:13" ht="36.950000000000003" customHeight="1" outlineLevel="2" x14ac:dyDescent="0.2">
      <c r="A9" s="36" t="s">
        <v>16</v>
      </c>
      <c r="B9" s="23" t="s">
        <v>15</v>
      </c>
      <c r="C9" s="24"/>
      <c r="D9" s="24"/>
      <c r="E9" s="25">
        <v>1.5</v>
      </c>
      <c r="F9" s="24"/>
      <c r="G9" s="25">
        <v>1.5</v>
      </c>
      <c r="H9" s="24"/>
      <c r="I9" s="37">
        <v>2</v>
      </c>
      <c r="J9" s="18"/>
      <c r="K9" s="26"/>
      <c r="L9" s="13">
        <f t="shared" si="0"/>
        <v>-0.5</v>
      </c>
    </row>
    <row r="10" spans="1:13" ht="36.950000000000003" customHeight="1" outlineLevel="2" x14ac:dyDescent="0.2">
      <c r="A10" s="36" t="s">
        <v>17</v>
      </c>
      <c r="B10" s="23" t="s">
        <v>15</v>
      </c>
      <c r="C10" s="24"/>
      <c r="D10" s="24"/>
      <c r="E10" s="25">
        <v>1.5</v>
      </c>
      <c r="F10" s="24"/>
      <c r="G10" s="25">
        <v>1.5</v>
      </c>
      <c r="H10" s="24"/>
      <c r="I10" s="9"/>
      <c r="J10" s="60">
        <v>1</v>
      </c>
      <c r="K10" s="26"/>
      <c r="L10" s="13">
        <f t="shared" si="0"/>
        <v>0.5</v>
      </c>
    </row>
    <row r="11" spans="1:13" ht="24.95" customHeight="1" outlineLevel="2" x14ac:dyDescent="0.2">
      <c r="A11" s="22" t="s">
        <v>18</v>
      </c>
      <c r="B11" s="23" t="s">
        <v>11</v>
      </c>
      <c r="C11" s="24"/>
      <c r="D11" s="24"/>
      <c r="E11" s="25">
        <v>1</v>
      </c>
      <c r="F11" s="24"/>
      <c r="G11" s="25">
        <v>1</v>
      </c>
      <c r="H11" s="24"/>
      <c r="I11" s="9"/>
      <c r="J11" s="18"/>
      <c r="K11" s="26"/>
      <c r="L11" s="18"/>
    </row>
    <row r="12" spans="1:13" ht="24.95" customHeight="1" outlineLevel="2" x14ac:dyDescent="0.2">
      <c r="A12" s="36" t="s">
        <v>19</v>
      </c>
      <c r="B12" s="23" t="s">
        <v>11</v>
      </c>
      <c r="C12" s="24"/>
      <c r="D12" s="24"/>
      <c r="E12" s="25">
        <v>1</v>
      </c>
      <c r="F12" s="24"/>
      <c r="G12" s="25">
        <v>1</v>
      </c>
      <c r="H12" s="24"/>
      <c r="I12" s="9"/>
      <c r="J12" s="18"/>
      <c r="K12" s="63">
        <v>1</v>
      </c>
      <c r="L12" s="12">
        <f>G12-I12-J12-K12</f>
        <v>0</v>
      </c>
    </row>
    <row r="13" spans="1:13" ht="24.95" customHeight="1" outlineLevel="2" x14ac:dyDescent="0.2">
      <c r="A13" s="22" t="s">
        <v>20</v>
      </c>
      <c r="B13" s="23" t="s">
        <v>11</v>
      </c>
      <c r="C13" s="24"/>
      <c r="D13" s="24"/>
      <c r="E13" s="25">
        <v>8</v>
      </c>
      <c r="F13" s="24"/>
      <c r="G13" s="25">
        <v>8</v>
      </c>
      <c r="H13" s="24"/>
      <c r="I13" s="9"/>
      <c r="J13" s="18"/>
      <c r="K13" s="26"/>
      <c r="L13" s="12">
        <f>G13-G16-G17-G28-G29-G30</f>
        <v>0</v>
      </c>
    </row>
    <row r="14" spans="1:13" ht="12" customHeight="1" outlineLevel="2" x14ac:dyDescent="0.2">
      <c r="A14" s="36" t="s">
        <v>21</v>
      </c>
      <c r="B14" s="6" t="s">
        <v>12</v>
      </c>
      <c r="C14" s="7"/>
      <c r="D14" s="7"/>
      <c r="E14" s="8">
        <v>8.673</v>
      </c>
      <c r="F14" s="7"/>
      <c r="G14" s="8">
        <v>8.673</v>
      </c>
      <c r="H14" s="7"/>
      <c r="I14" s="37">
        <v>5.7229999999999999</v>
      </c>
      <c r="J14" s="60">
        <v>3.2450000000000001</v>
      </c>
      <c r="K14" s="63">
        <v>1.18</v>
      </c>
      <c r="L14" s="39">
        <f>E14+C15-I14-J14-K14</f>
        <v>8.1419999999999995</v>
      </c>
      <c r="M14" s="38" t="s">
        <v>55</v>
      </c>
    </row>
    <row r="15" spans="1:13" ht="24.95" customHeight="1" outlineLevel="2" x14ac:dyDescent="0.2">
      <c r="A15" s="5" t="s">
        <v>22</v>
      </c>
      <c r="B15" s="6" t="s">
        <v>53</v>
      </c>
      <c r="C15" s="7">
        <v>9.6170000000000009</v>
      </c>
      <c r="D15" s="7"/>
      <c r="E15" s="8">
        <v>326</v>
      </c>
      <c r="F15" s="7"/>
      <c r="G15" s="8">
        <v>326</v>
      </c>
      <c r="H15" s="7"/>
      <c r="I15" s="32"/>
      <c r="J15" s="61"/>
      <c r="K15" s="35"/>
      <c r="L15" s="33"/>
    </row>
    <row r="16" spans="1:13" ht="24.95" customHeight="1" outlineLevel="2" x14ac:dyDescent="0.2">
      <c r="A16" s="36" t="s">
        <v>23</v>
      </c>
      <c r="B16" s="23" t="s">
        <v>15</v>
      </c>
      <c r="C16" s="24"/>
      <c r="D16" s="24"/>
      <c r="E16" s="25">
        <v>1</v>
      </c>
      <c r="F16" s="24"/>
      <c r="G16" s="25">
        <v>1</v>
      </c>
      <c r="H16" s="24"/>
      <c r="I16" s="37">
        <v>1</v>
      </c>
      <c r="J16" s="18"/>
      <c r="K16" s="26"/>
      <c r="L16" s="12">
        <f t="shared" ref="L16:L17" si="1">G16-I16-J16-K16</f>
        <v>0</v>
      </c>
    </row>
    <row r="17" spans="1:13" ht="24.95" customHeight="1" outlineLevel="2" x14ac:dyDescent="0.2">
      <c r="A17" s="36" t="s">
        <v>24</v>
      </c>
      <c r="B17" s="23" t="s">
        <v>15</v>
      </c>
      <c r="C17" s="24"/>
      <c r="D17" s="24"/>
      <c r="E17" s="25">
        <v>1</v>
      </c>
      <c r="F17" s="24"/>
      <c r="G17" s="25">
        <v>1</v>
      </c>
      <c r="H17" s="24"/>
      <c r="I17" s="37">
        <v>1</v>
      </c>
      <c r="J17" s="18"/>
      <c r="K17" s="26"/>
      <c r="L17" s="12">
        <f t="shared" si="1"/>
        <v>0</v>
      </c>
    </row>
    <row r="18" spans="1:13" ht="24.95" customHeight="1" outlineLevel="2" x14ac:dyDescent="0.2">
      <c r="A18" s="36" t="s">
        <v>25</v>
      </c>
      <c r="B18" s="23" t="s">
        <v>11</v>
      </c>
      <c r="C18" s="24"/>
      <c r="D18" s="24"/>
      <c r="E18" s="25">
        <v>284</v>
      </c>
      <c r="F18" s="24"/>
      <c r="G18" s="25">
        <v>284</v>
      </c>
      <c r="H18" s="24"/>
      <c r="I18" s="9"/>
      <c r="J18" s="60">
        <v>284</v>
      </c>
      <c r="K18" s="26"/>
      <c r="L18" s="12">
        <f>G18-I18-J18-K18</f>
        <v>0</v>
      </c>
    </row>
    <row r="19" spans="1:13" ht="36.950000000000003" customHeight="1" outlineLevel="2" x14ac:dyDescent="0.2">
      <c r="A19" s="36" t="s">
        <v>26</v>
      </c>
      <c r="B19" s="23" t="s">
        <v>15</v>
      </c>
      <c r="C19" s="24"/>
      <c r="D19" s="24"/>
      <c r="E19" s="25">
        <v>2</v>
      </c>
      <c r="F19" s="24"/>
      <c r="G19" s="25">
        <v>2</v>
      </c>
      <c r="H19" s="24"/>
      <c r="I19" s="9"/>
      <c r="J19" s="18"/>
      <c r="K19" s="63">
        <v>2</v>
      </c>
      <c r="L19" s="12">
        <f t="shared" ref="L19" si="2">G19-I19-J19-K19</f>
        <v>0</v>
      </c>
    </row>
    <row r="20" spans="1:13" ht="19.5" customHeight="1" outlineLevel="2" x14ac:dyDescent="0.2">
      <c r="A20" s="36" t="s">
        <v>27</v>
      </c>
      <c r="B20" s="6" t="s">
        <v>12</v>
      </c>
      <c r="C20" s="7"/>
      <c r="D20" s="7"/>
      <c r="E20" s="8">
        <v>11.22</v>
      </c>
      <c r="F20" s="7"/>
      <c r="G20" s="8">
        <v>11.22</v>
      </c>
      <c r="H20" s="7"/>
      <c r="I20" s="37">
        <v>113.1</v>
      </c>
      <c r="J20" s="60">
        <f>8.05+73.57</f>
        <v>81.61999999999999</v>
      </c>
      <c r="K20" s="63">
        <f>2.21+15.64</f>
        <v>17.850000000000001</v>
      </c>
      <c r="L20" s="39">
        <f>G20+G21+G22+G23-I20-J20-K20</f>
        <v>1.1660000000000039</v>
      </c>
      <c r="M20" s="27"/>
    </row>
    <row r="21" spans="1:13" ht="29.25" customHeight="1" outlineLevel="2" x14ac:dyDescent="0.2">
      <c r="A21" s="36" t="s">
        <v>28</v>
      </c>
      <c r="B21" s="6" t="s">
        <v>12</v>
      </c>
      <c r="C21" s="7"/>
      <c r="D21" s="7"/>
      <c r="E21" s="8">
        <v>67.372</v>
      </c>
      <c r="F21" s="7"/>
      <c r="G21" s="8">
        <v>67.372</v>
      </c>
      <c r="H21" s="7"/>
      <c r="I21" s="32"/>
      <c r="J21" s="61"/>
      <c r="K21" s="35"/>
      <c r="L21" s="34"/>
      <c r="M21" s="28"/>
    </row>
    <row r="22" spans="1:13" ht="24.95" customHeight="1" outlineLevel="2" x14ac:dyDescent="0.2">
      <c r="A22" s="36" t="s">
        <v>29</v>
      </c>
      <c r="B22" s="6" t="s">
        <v>12</v>
      </c>
      <c r="C22" s="7"/>
      <c r="D22" s="7"/>
      <c r="E22" s="8">
        <v>67.671999999999997</v>
      </c>
      <c r="F22" s="7"/>
      <c r="G22" s="8">
        <v>67.671999999999997</v>
      </c>
      <c r="H22" s="7"/>
      <c r="I22" s="32"/>
      <c r="J22" s="61"/>
      <c r="K22" s="35"/>
      <c r="L22" s="34"/>
    </row>
    <row r="23" spans="1:13" ht="30.75" customHeight="1" outlineLevel="2" x14ac:dyDescent="0.2">
      <c r="A23" s="5" t="s">
        <v>30</v>
      </c>
      <c r="B23" s="6" t="s">
        <v>12</v>
      </c>
      <c r="C23" s="7"/>
      <c r="D23" s="7"/>
      <c r="E23" s="8">
        <v>67.471999999999994</v>
      </c>
      <c r="F23" s="7"/>
      <c r="G23" s="8">
        <v>67.471999999999994</v>
      </c>
      <c r="H23" s="7"/>
      <c r="I23" s="32"/>
      <c r="J23" s="61"/>
      <c r="K23" s="35"/>
      <c r="L23" s="34"/>
    </row>
    <row r="24" spans="1:13" ht="50.1" customHeight="1" outlineLevel="2" x14ac:dyDescent="0.2">
      <c r="A24" s="22" t="s">
        <v>31</v>
      </c>
      <c r="B24" s="23" t="s">
        <v>15</v>
      </c>
      <c r="C24" s="24"/>
      <c r="D24" s="24"/>
      <c r="E24" s="25">
        <v>118</v>
      </c>
      <c r="F24" s="24"/>
      <c r="G24" s="25">
        <v>118</v>
      </c>
      <c r="H24" s="24"/>
      <c r="I24" s="26"/>
      <c r="J24" s="18"/>
      <c r="K24" s="26"/>
      <c r="L24" s="12">
        <f>G24-I24-J24-K24</f>
        <v>118</v>
      </c>
    </row>
    <row r="25" spans="1:13" ht="50.1" customHeight="1" outlineLevel="2" x14ac:dyDescent="0.2">
      <c r="A25" s="36" t="s">
        <v>32</v>
      </c>
      <c r="B25" s="23" t="s">
        <v>15</v>
      </c>
      <c r="C25" s="24"/>
      <c r="D25" s="24"/>
      <c r="E25" s="29">
        <v>3286</v>
      </c>
      <c r="F25" s="24"/>
      <c r="G25" s="29">
        <v>3286</v>
      </c>
      <c r="H25" s="24"/>
      <c r="I25" s="37">
        <v>1603</v>
      </c>
      <c r="J25" s="60">
        <v>1833</v>
      </c>
      <c r="K25" s="63">
        <v>62</v>
      </c>
      <c r="L25" s="40">
        <f>G25+G26-I25-J25-K25-K26</f>
        <v>390</v>
      </c>
    </row>
    <row r="26" spans="1:13" ht="50.1" customHeight="1" outlineLevel="2" x14ac:dyDescent="0.2">
      <c r="A26" s="22" t="s">
        <v>32</v>
      </c>
      <c r="B26" s="23" t="s">
        <v>15</v>
      </c>
      <c r="C26" s="24"/>
      <c r="D26" s="24"/>
      <c r="E26" s="29">
        <v>1174</v>
      </c>
      <c r="F26" s="24"/>
      <c r="G26" s="29">
        <v>1174</v>
      </c>
      <c r="H26" s="24"/>
      <c r="I26" s="9"/>
      <c r="J26" s="18"/>
      <c r="K26" s="63">
        <v>572</v>
      </c>
      <c r="L26" s="13"/>
    </row>
    <row r="27" spans="1:13" ht="50.1" customHeight="1" outlineLevel="2" x14ac:dyDescent="0.2">
      <c r="A27" s="36" t="s">
        <v>33</v>
      </c>
      <c r="B27" s="23" t="s">
        <v>15</v>
      </c>
      <c r="C27" s="24"/>
      <c r="D27" s="24"/>
      <c r="E27" s="29">
        <v>2546</v>
      </c>
      <c r="F27" s="24"/>
      <c r="G27" s="29">
        <v>2546</v>
      </c>
      <c r="H27" s="24"/>
      <c r="I27" s="9"/>
      <c r="J27" s="60">
        <v>2088</v>
      </c>
      <c r="K27" s="63">
        <v>458</v>
      </c>
      <c r="L27" s="40">
        <f t="shared" ref="L27" si="3">G27-I27-J27-K27</f>
        <v>0</v>
      </c>
    </row>
    <row r="28" spans="1:13" ht="36.950000000000003" customHeight="1" outlineLevel="2" x14ac:dyDescent="0.2">
      <c r="A28" s="36" t="s">
        <v>34</v>
      </c>
      <c r="B28" s="23" t="s">
        <v>15</v>
      </c>
      <c r="C28" s="24"/>
      <c r="D28" s="24"/>
      <c r="E28" s="25">
        <v>3</v>
      </c>
      <c r="F28" s="24"/>
      <c r="G28" s="25">
        <v>3</v>
      </c>
      <c r="H28" s="24"/>
      <c r="I28" s="9"/>
      <c r="J28" s="18"/>
      <c r="K28" s="63">
        <v>3</v>
      </c>
      <c r="L28" s="12">
        <f t="shared" ref="L28:L30" si="4">G28-I28-J28-K28</f>
        <v>0</v>
      </c>
    </row>
    <row r="29" spans="1:13" ht="36.950000000000003" customHeight="1" outlineLevel="2" x14ac:dyDescent="0.2">
      <c r="A29" s="36" t="s">
        <v>35</v>
      </c>
      <c r="B29" s="23" t="s">
        <v>15</v>
      </c>
      <c r="C29" s="24"/>
      <c r="D29" s="24"/>
      <c r="E29" s="25">
        <v>1</v>
      </c>
      <c r="F29" s="24"/>
      <c r="G29" s="25">
        <v>1</v>
      </c>
      <c r="H29" s="24"/>
      <c r="I29" s="37">
        <v>1</v>
      </c>
      <c r="J29" s="18"/>
      <c r="K29" s="26"/>
      <c r="L29" s="12">
        <f t="shared" si="4"/>
        <v>0</v>
      </c>
    </row>
    <row r="30" spans="1:13" ht="36.950000000000003" customHeight="1" outlineLevel="2" x14ac:dyDescent="0.2">
      <c r="A30" s="36" t="s">
        <v>36</v>
      </c>
      <c r="B30" s="23" t="s">
        <v>15</v>
      </c>
      <c r="C30" s="24"/>
      <c r="D30" s="24"/>
      <c r="E30" s="25">
        <v>2</v>
      </c>
      <c r="F30" s="24"/>
      <c r="G30" s="25">
        <v>2</v>
      </c>
      <c r="H30" s="24"/>
      <c r="I30" s="37">
        <v>1</v>
      </c>
      <c r="J30" s="60">
        <v>1</v>
      </c>
      <c r="K30" s="26"/>
      <c r="L30" s="12">
        <f t="shared" si="4"/>
        <v>0</v>
      </c>
    </row>
    <row r="31" spans="1:13" ht="24.95" customHeight="1" outlineLevel="2" x14ac:dyDescent="0.2">
      <c r="A31" s="36" t="s">
        <v>37</v>
      </c>
      <c r="B31" s="23" t="s">
        <v>15</v>
      </c>
      <c r="C31" s="24"/>
      <c r="D31" s="24"/>
      <c r="E31" s="25">
        <v>3</v>
      </c>
      <c r="F31" s="24"/>
      <c r="G31" s="25">
        <v>3</v>
      </c>
      <c r="H31" s="24"/>
      <c r="I31" s="9"/>
      <c r="J31" s="18"/>
      <c r="K31" s="63">
        <v>3</v>
      </c>
      <c r="L31" s="12">
        <f>G31-I31-J31-K31</f>
        <v>0</v>
      </c>
    </row>
    <row r="32" spans="1:13" ht="24.95" customHeight="1" outlineLevel="2" x14ac:dyDescent="0.2">
      <c r="A32" s="22" t="s">
        <v>38</v>
      </c>
      <c r="B32" s="23" t="s">
        <v>11</v>
      </c>
      <c r="C32" s="24"/>
      <c r="D32" s="24"/>
      <c r="E32" s="25">
        <v>14</v>
      </c>
      <c r="F32" s="24"/>
      <c r="G32" s="25">
        <v>14</v>
      </c>
      <c r="H32" s="24"/>
      <c r="I32" s="9"/>
      <c r="J32" s="18"/>
      <c r="K32" s="26"/>
      <c r="L32" s="12">
        <f t="shared" ref="L32" si="5">G32-I32-J32-K32</f>
        <v>14</v>
      </c>
      <c r="M32" s="10" t="s">
        <v>54</v>
      </c>
    </row>
    <row r="33" spans="1:13" ht="30" customHeight="1" outlineLevel="2" x14ac:dyDescent="0.2">
      <c r="A33" s="36" t="s">
        <v>39</v>
      </c>
      <c r="B33" s="23" t="s">
        <v>11</v>
      </c>
      <c r="C33" s="24"/>
      <c r="D33" s="24"/>
      <c r="E33" s="25">
        <v>763</v>
      </c>
      <c r="F33" s="24"/>
      <c r="G33" s="25">
        <v>763</v>
      </c>
      <c r="H33" s="24"/>
      <c r="I33" s="37">
        <v>1603</v>
      </c>
      <c r="J33" s="18"/>
      <c r="K33" s="63">
        <v>2</v>
      </c>
      <c r="L33" s="13">
        <f>G33+G34+G35-I33-J33-K33-J34-K35</f>
        <v>252</v>
      </c>
      <c r="M33" s="10" t="s">
        <v>54</v>
      </c>
    </row>
    <row r="34" spans="1:13" ht="30" customHeight="1" outlineLevel="2" x14ac:dyDescent="0.2">
      <c r="A34" s="36" t="s">
        <v>40</v>
      </c>
      <c r="B34" s="23" t="s">
        <v>11</v>
      </c>
      <c r="C34" s="24"/>
      <c r="D34" s="24"/>
      <c r="E34" s="25">
        <v>763</v>
      </c>
      <c r="F34" s="24"/>
      <c r="G34" s="25">
        <v>763</v>
      </c>
      <c r="H34" s="24"/>
      <c r="I34" s="9"/>
      <c r="J34" s="60">
        <v>115</v>
      </c>
      <c r="K34" s="26"/>
      <c r="L34" s="13"/>
    </row>
    <row r="35" spans="1:13" ht="28.5" customHeight="1" outlineLevel="2" x14ac:dyDescent="0.2">
      <c r="A35" s="22" t="s">
        <v>41</v>
      </c>
      <c r="B35" s="23" t="s">
        <v>11</v>
      </c>
      <c r="C35" s="24"/>
      <c r="D35" s="24"/>
      <c r="E35" s="25">
        <v>763</v>
      </c>
      <c r="F35" s="24"/>
      <c r="G35" s="25">
        <v>763</v>
      </c>
      <c r="H35" s="24"/>
      <c r="I35" s="9"/>
      <c r="J35" s="18"/>
      <c r="K35" s="63">
        <f>31+286</f>
        <v>317</v>
      </c>
      <c r="L35" s="13"/>
    </row>
    <row r="36" spans="1:13" ht="30" customHeight="1" outlineLevel="2" x14ac:dyDescent="0.2">
      <c r="A36" s="36" t="s">
        <v>42</v>
      </c>
      <c r="B36" s="23" t="s">
        <v>11</v>
      </c>
      <c r="C36" s="24"/>
      <c r="D36" s="24"/>
      <c r="E36" s="25">
        <v>254</v>
      </c>
      <c r="F36" s="24"/>
      <c r="G36" s="25">
        <v>254</v>
      </c>
      <c r="H36" s="24"/>
      <c r="I36" s="9"/>
      <c r="J36" s="60">
        <v>1044</v>
      </c>
      <c r="K36" s="63">
        <v>230</v>
      </c>
      <c r="L36" s="40">
        <f>G36+G37+G38+G39+G40+G41-I36-J36-K36</f>
        <v>0</v>
      </c>
    </row>
    <row r="37" spans="1:13" ht="30.75" customHeight="1" outlineLevel="2" x14ac:dyDescent="0.2">
      <c r="A37" s="36" t="s">
        <v>43</v>
      </c>
      <c r="B37" s="23" t="s">
        <v>11</v>
      </c>
      <c r="C37" s="24"/>
      <c r="D37" s="24"/>
      <c r="E37" s="25">
        <v>254</v>
      </c>
      <c r="F37" s="24"/>
      <c r="G37" s="25">
        <v>254</v>
      </c>
      <c r="H37" s="24"/>
      <c r="I37" s="9"/>
      <c r="J37" s="18"/>
      <c r="K37" s="26"/>
      <c r="L37" s="13"/>
    </row>
    <row r="38" spans="1:13" ht="31.5" customHeight="1" outlineLevel="2" x14ac:dyDescent="0.2">
      <c r="A38" s="36" t="s">
        <v>44</v>
      </c>
      <c r="B38" s="23" t="s">
        <v>11</v>
      </c>
      <c r="C38" s="24"/>
      <c r="D38" s="24"/>
      <c r="E38" s="25">
        <v>254</v>
      </c>
      <c r="F38" s="24"/>
      <c r="G38" s="25">
        <v>254</v>
      </c>
      <c r="H38" s="24"/>
      <c r="I38" s="9"/>
      <c r="J38" s="18"/>
      <c r="K38" s="26"/>
      <c r="L38" s="13"/>
    </row>
    <row r="39" spans="1:13" ht="30" customHeight="1" outlineLevel="2" x14ac:dyDescent="0.2">
      <c r="A39" s="36" t="s">
        <v>45</v>
      </c>
      <c r="B39" s="23" t="s">
        <v>11</v>
      </c>
      <c r="C39" s="24"/>
      <c r="D39" s="24"/>
      <c r="E39" s="25">
        <v>254</v>
      </c>
      <c r="F39" s="24"/>
      <c r="G39" s="25">
        <v>254</v>
      </c>
      <c r="H39" s="24"/>
      <c r="I39" s="9"/>
      <c r="J39" s="18"/>
      <c r="K39" s="26"/>
      <c r="L39" s="13"/>
    </row>
    <row r="40" spans="1:13" ht="30" customHeight="1" outlineLevel="2" x14ac:dyDescent="0.2">
      <c r="A40" s="22" t="s">
        <v>46</v>
      </c>
      <c r="B40" s="23" t="s">
        <v>11</v>
      </c>
      <c r="C40" s="24"/>
      <c r="D40" s="24"/>
      <c r="E40" s="25">
        <v>254</v>
      </c>
      <c r="F40" s="24"/>
      <c r="G40" s="25">
        <v>254</v>
      </c>
      <c r="H40" s="24"/>
      <c r="I40" s="9"/>
      <c r="J40" s="18"/>
      <c r="K40" s="26"/>
      <c r="L40" s="13"/>
    </row>
    <row r="41" spans="1:13" ht="33" customHeight="1" outlineLevel="2" x14ac:dyDescent="0.2">
      <c r="A41" s="22" t="s">
        <v>47</v>
      </c>
      <c r="B41" s="23" t="s">
        <v>11</v>
      </c>
      <c r="C41" s="24"/>
      <c r="D41" s="24"/>
      <c r="E41" s="25">
        <v>4</v>
      </c>
      <c r="F41" s="24"/>
      <c r="G41" s="25">
        <v>4</v>
      </c>
      <c r="H41" s="24"/>
      <c r="I41" s="9"/>
      <c r="J41" s="18"/>
      <c r="K41" s="26"/>
      <c r="L41" s="13"/>
    </row>
    <row r="42" spans="1:13" ht="12.75" x14ac:dyDescent="0.2">
      <c r="A42" s="46" t="s">
        <v>48</v>
      </c>
      <c r="B42" s="46"/>
      <c r="C42" s="30"/>
      <c r="D42" s="30"/>
      <c r="E42" s="31">
        <v>17009.584999999999</v>
      </c>
      <c r="F42" s="30"/>
      <c r="G42" s="31">
        <v>17009.584999999999</v>
      </c>
      <c r="H42" s="30"/>
      <c r="I42" s="9"/>
      <c r="J42" s="18"/>
      <c r="K42" s="26"/>
      <c r="L42" s="9"/>
    </row>
    <row r="44" spans="1:13" ht="11.45" customHeight="1" x14ac:dyDescent="0.2">
      <c r="A44" s="53" t="s">
        <v>65</v>
      </c>
    </row>
    <row r="45" spans="1:13" ht="11.45" customHeight="1" x14ac:dyDescent="0.2">
      <c r="A45" s="54" t="s">
        <v>64</v>
      </c>
      <c r="B45" s="52" t="s">
        <v>66</v>
      </c>
    </row>
    <row r="46" spans="1:13" ht="11.45" customHeight="1" x14ac:dyDescent="0.2">
      <c r="A46" s="52" t="s">
        <v>56</v>
      </c>
      <c r="B46" s="52" t="s">
        <v>57</v>
      </c>
    </row>
    <row r="47" spans="1:13" ht="11.45" customHeight="1" x14ac:dyDescent="0.2">
      <c r="A47" s="52" t="s">
        <v>58</v>
      </c>
      <c r="B47" s="52" t="s">
        <v>59</v>
      </c>
    </row>
    <row r="48" spans="1:13" ht="11.45" customHeight="1" x14ac:dyDescent="0.2">
      <c r="A48" s="52" t="s">
        <v>60</v>
      </c>
      <c r="C48" s="52" t="s">
        <v>61</v>
      </c>
    </row>
    <row r="49" spans="1:3" ht="11.45" customHeight="1" x14ac:dyDescent="0.2">
      <c r="A49" s="52" t="s">
        <v>62</v>
      </c>
      <c r="C49" s="52" t="s">
        <v>63</v>
      </c>
    </row>
  </sheetData>
  <autoFilter ref="A2:L42" xr:uid="{00000000-0009-0000-0000-000000000000}">
    <filterColumn colId="0" showButton="0"/>
    <filterColumn colId="2" showButton="0"/>
    <filterColumn colId="4" showButton="0"/>
    <filterColumn colId="6" showButton="0"/>
  </autoFilter>
  <mergeCells count="17">
    <mergeCell ref="I2:I4"/>
    <mergeCell ref="J2:J4"/>
    <mergeCell ref="K2:K4"/>
    <mergeCell ref="G3:G4"/>
    <mergeCell ref="H3:H4"/>
    <mergeCell ref="G2:H2"/>
    <mergeCell ref="A5:B5"/>
    <mergeCell ref="A6:B6"/>
    <mergeCell ref="A42:B42"/>
    <mergeCell ref="A3:B3"/>
    <mergeCell ref="C3:C4"/>
    <mergeCell ref="D3:D4"/>
    <mergeCell ref="E3:E4"/>
    <mergeCell ref="F3:F4"/>
    <mergeCell ref="A2:B2"/>
    <mergeCell ref="C2:D2"/>
    <mergeCell ref="E2:F2"/>
  </mergeCells>
  <pageMargins left="0.19685039370078741" right="0.19685039370078741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dcterms:created xsi:type="dcterms:W3CDTF">2024-01-18T08:09:42Z</dcterms:created>
  <dcterms:modified xsi:type="dcterms:W3CDTF">2024-02-06T15:46:20Z</dcterms:modified>
</cp:coreProperties>
</file>