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5557004E-3A29-41F9-98BB-8900C3C7B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-6а" sheetId="3" r:id="rId1"/>
    <sheet name="прил. к ДС9" sheetId="2" r:id="rId2"/>
    <sheet name="кс-6а (2)" sheetId="4" r:id="rId3"/>
    <sheet name="Лист1" sheetId="1" state="hidden" r:id="rId4"/>
  </sheets>
  <definedNames>
    <definedName name="_xlnm._FilterDatabase" localSheetId="0" hidden="1">'кс-6а'!$R$31:$AO$33</definedName>
    <definedName name="_xlnm._FilterDatabase" localSheetId="2" hidden="1">'кс-6а (2)'!$A$6:$J$900</definedName>
    <definedName name="_xlnm._FilterDatabase" localSheetId="3" hidden="1">Лист1!$R$1:$Y$902</definedName>
    <definedName name="_xlnm._FilterDatabase" localSheetId="1" hidden="1">'прил. к ДС9'!$R$10:$W$904</definedName>
    <definedName name="_xlnm.Print_Area" localSheetId="0">'кс-6а'!$A$30:$AV$937</definedName>
    <definedName name="_xlnm.Print_Area" localSheetId="2">'кс-6а (2)'!$A$1:$J$906</definedName>
    <definedName name="_xlnm.Print_Area" localSheetId="1">'прил. к ДС9'!$A$1:$I$912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4" i="3" l="1"/>
  <c r="AQ73" i="3" l="1"/>
  <c r="J900" i="4"/>
  <c r="J899" i="4"/>
  <c r="J898" i="4"/>
  <c r="J897" i="4"/>
  <c r="D896" i="4"/>
  <c r="J896" i="4" s="1"/>
  <c r="J895" i="4"/>
  <c r="J894" i="4"/>
  <c r="J893" i="4"/>
  <c r="J892" i="4"/>
  <c r="J891" i="4"/>
  <c r="J890" i="4"/>
  <c r="J889" i="4"/>
  <c r="J888" i="4"/>
  <c r="J887" i="4"/>
  <c r="J886" i="4"/>
  <c r="J885" i="4"/>
  <c r="D884" i="4"/>
  <c r="J883" i="4"/>
  <c r="J882" i="4"/>
  <c r="D881" i="4"/>
  <c r="J881" i="4" s="1"/>
  <c r="J880" i="4"/>
  <c r="J879" i="4"/>
  <c r="J878" i="4"/>
  <c r="J877" i="4"/>
  <c r="J876" i="4"/>
  <c r="J875" i="4"/>
  <c r="J874" i="4"/>
  <c r="J873" i="4"/>
  <c r="J872" i="4"/>
  <c r="J871" i="4"/>
  <c r="J870" i="4"/>
  <c r="J869" i="4"/>
  <c r="J868" i="4"/>
  <c r="J867" i="4"/>
  <c r="J866" i="4"/>
  <c r="J865" i="4"/>
  <c r="J864" i="4"/>
  <c r="J863" i="4"/>
  <c r="J862" i="4"/>
  <c r="J861" i="4"/>
  <c r="J860" i="4"/>
  <c r="J859" i="4"/>
  <c r="J858" i="4"/>
  <c r="J857" i="4"/>
  <c r="J856" i="4"/>
  <c r="J855" i="4"/>
  <c r="D854" i="4"/>
  <c r="J854" i="4" s="1"/>
  <c r="J853" i="4"/>
  <c r="J852" i="4"/>
  <c r="J851" i="4"/>
  <c r="J850" i="4"/>
  <c r="J849" i="4"/>
  <c r="J848" i="4"/>
  <c r="J847" i="4"/>
  <c r="J846" i="4"/>
  <c r="D845" i="4"/>
  <c r="J844" i="4"/>
  <c r="J843" i="4"/>
  <c r="J842" i="4"/>
  <c r="J841" i="4"/>
  <c r="J840" i="4"/>
  <c r="J839" i="4"/>
  <c r="J838" i="4"/>
  <c r="J837" i="4"/>
  <c r="J836" i="4"/>
  <c r="J835" i="4"/>
  <c r="J834" i="4"/>
  <c r="J833" i="4"/>
  <c r="J832" i="4"/>
  <c r="J831" i="4"/>
  <c r="J830" i="4"/>
  <c r="J829" i="4"/>
  <c r="J828" i="4"/>
  <c r="J827" i="4"/>
  <c r="J826" i="4"/>
  <c r="J825" i="4"/>
  <c r="D824" i="4"/>
  <c r="J823" i="4"/>
  <c r="J822" i="4"/>
  <c r="J821" i="4"/>
  <c r="J820" i="4"/>
  <c r="J819" i="4"/>
  <c r="J818" i="4"/>
  <c r="J817" i="4"/>
  <c r="J816" i="4"/>
  <c r="J815" i="4"/>
  <c r="J814" i="4"/>
  <c r="J813" i="4"/>
  <c r="D812" i="4"/>
  <c r="J811" i="4"/>
  <c r="J810" i="4"/>
  <c r="J809" i="4"/>
  <c r="J808" i="4"/>
  <c r="J807" i="4"/>
  <c r="J806" i="4"/>
  <c r="J805" i="4"/>
  <c r="J804" i="4"/>
  <c r="J803" i="4"/>
  <c r="J802" i="4"/>
  <c r="J801" i="4"/>
  <c r="J800" i="4"/>
  <c r="J799" i="4"/>
  <c r="J798" i="4"/>
  <c r="J797" i="4"/>
  <c r="J796" i="4"/>
  <c r="J795" i="4"/>
  <c r="J794" i="4"/>
  <c r="J793" i="4"/>
  <c r="J792" i="4"/>
  <c r="J791" i="4"/>
  <c r="J790" i="4"/>
  <c r="J789" i="4"/>
  <c r="J788" i="4"/>
  <c r="J787" i="4"/>
  <c r="J786" i="4"/>
  <c r="J785" i="4"/>
  <c r="J784" i="4"/>
  <c r="J783" i="4"/>
  <c r="J782" i="4"/>
  <c r="J781" i="4"/>
  <c r="J780" i="4"/>
  <c r="J779" i="4"/>
  <c r="J778" i="4"/>
  <c r="J777" i="4"/>
  <c r="J776" i="4"/>
  <c r="J775" i="4"/>
  <c r="J774" i="4"/>
  <c r="J773" i="4"/>
  <c r="J772" i="4"/>
  <c r="J771" i="4"/>
  <c r="J770" i="4"/>
  <c r="J769" i="4"/>
  <c r="J768" i="4"/>
  <c r="J767" i="4"/>
  <c r="J766" i="4"/>
  <c r="J765" i="4"/>
  <c r="J764" i="4"/>
  <c r="J763" i="4"/>
  <c r="J762" i="4"/>
  <c r="J761" i="4"/>
  <c r="J760" i="4"/>
  <c r="J759" i="4"/>
  <c r="J758" i="4"/>
  <c r="J757" i="4"/>
  <c r="J756" i="4"/>
  <c r="J755" i="4"/>
  <c r="J754" i="4"/>
  <c r="J753" i="4"/>
  <c r="J752" i="4"/>
  <c r="J751" i="4"/>
  <c r="J750" i="4"/>
  <c r="J749" i="4"/>
  <c r="J748" i="4"/>
  <c r="J747" i="4"/>
  <c r="J746" i="4"/>
  <c r="J745" i="4"/>
  <c r="J744" i="4"/>
  <c r="J743" i="4"/>
  <c r="J742" i="4"/>
  <c r="J741" i="4"/>
  <c r="J740" i="4"/>
  <c r="J739" i="4"/>
  <c r="J738" i="4"/>
  <c r="J737" i="4"/>
  <c r="J736" i="4"/>
  <c r="J735" i="4"/>
  <c r="J734" i="4"/>
  <c r="J733" i="4"/>
  <c r="J732" i="4"/>
  <c r="J731" i="4"/>
  <c r="J730" i="4"/>
  <c r="J729" i="4"/>
  <c r="J728" i="4"/>
  <c r="J727" i="4"/>
  <c r="J726" i="4"/>
  <c r="J725" i="4"/>
  <c r="J724" i="4"/>
  <c r="J723" i="4"/>
  <c r="J722" i="4"/>
  <c r="J721" i="4"/>
  <c r="J720" i="4"/>
  <c r="J719" i="4"/>
  <c r="J718" i="4"/>
  <c r="J717" i="4"/>
  <c r="J716" i="4"/>
  <c r="J715" i="4"/>
  <c r="J714" i="4"/>
  <c r="J713" i="4"/>
  <c r="J712" i="4"/>
  <c r="J711" i="4"/>
  <c r="J710" i="4"/>
  <c r="J709" i="4"/>
  <c r="J708" i="4"/>
  <c r="J707" i="4"/>
  <c r="J706" i="4"/>
  <c r="J705" i="4"/>
  <c r="J704" i="4"/>
  <c r="J703" i="4"/>
  <c r="J702" i="4"/>
  <c r="J701" i="4"/>
  <c r="J700" i="4"/>
  <c r="J699" i="4"/>
  <c r="J698" i="4"/>
  <c r="J697" i="4"/>
  <c r="J696" i="4"/>
  <c r="J695" i="4"/>
  <c r="J694" i="4"/>
  <c r="J693" i="4"/>
  <c r="J692" i="4"/>
  <c r="J691" i="4"/>
  <c r="J690" i="4"/>
  <c r="J689" i="4"/>
  <c r="J688" i="4"/>
  <c r="J687" i="4"/>
  <c r="J686" i="4"/>
  <c r="J685" i="4"/>
  <c r="J684" i="4"/>
  <c r="J683" i="4"/>
  <c r="J682" i="4"/>
  <c r="J681" i="4"/>
  <c r="J680" i="4"/>
  <c r="J679" i="4"/>
  <c r="J678" i="4"/>
  <c r="J677" i="4"/>
  <c r="J676" i="4"/>
  <c r="J675" i="4"/>
  <c r="J674" i="4"/>
  <c r="J673" i="4"/>
  <c r="J672" i="4"/>
  <c r="J671" i="4"/>
  <c r="J670" i="4"/>
  <c r="J669" i="4"/>
  <c r="J668" i="4"/>
  <c r="J667" i="4"/>
  <c r="J666" i="4"/>
  <c r="J665" i="4"/>
  <c r="J664" i="4"/>
  <c r="J663" i="4"/>
  <c r="J662" i="4"/>
  <c r="J661" i="4"/>
  <c r="J660" i="4"/>
  <c r="J659" i="4"/>
  <c r="J658" i="4"/>
  <c r="J657" i="4"/>
  <c r="J656" i="4"/>
  <c r="J655" i="4"/>
  <c r="J654" i="4"/>
  <c r="J653" i="4"/>
  <c r="J652" i="4"/>
  <c r="J651" i="4"/>
  <c r="J650" i="4"/>
  <c r="J649" i="4"/>
  <c r="J648" i="4"/>
  <c r="J647" i="4"/>
  <c r="J646" i="4"/>
  <c r="J645" i="4"/>
  <c r="J644" i="4"/>
  <c r="J643" i="4"/>
  <c r="J642" i="4"/>
  <c r="J641" i="4"/>
  <c r="J640" i="4"/>
  <c r="J639" i="4"/>
  <c r="J638" i="4"/>
  <c r="J637" i="4"/>
  <c r="J636" i="4"/>
  <c r="J635" i="4"/>
  <c r="J634" i="4"/>
  <c r="J633" i="4"/>
  <c r="J632" i="4"/>
  <c r="J631" i="4"/>
  <c r="J630" i="4"/>
  <c r="J629" i="4"/>
  <c r="J628" i="4"/>
  <c r="J627" i="4"/>
  <c r="J626" i="4"/>
  <c r="J625" i="4"/>
  <c r="J624" i="4"/>
  <c r="J623" i="4"/>
  <c r="J622" i="4"/>
  <c r="J621" i="4"/>
  <c r="J620" i="4"/>
  <c r="J619" i="4"/>
  <c r="J618" i="4"/>
  <c r="J617" i="4"/>
  <c r="J616" i="4"/>
  <c r="J615" i="4"/>
  <c r="J614" i="4"/>
  <c r="J613" i="4"/>
  <c r="J612" i="4"/>
  <c r="J611" i="4"/>
  <c r="J610" i="4"/>
  <c r="J609" i="4"/>
  <c r="J608" i="4"/>
  <c r="J607" i="4"/>
  <c r="J606" i="4"/>
  <c r="J605" i="4"/>
  <c r="J604" i="4"/>
  <c r="J603" i="4"/>
  <c r="J602" i="4"/>
  <c r="J601" i="4"/>
  <c r="J600" i="4"/>
  <c r="J599" i="4"/>
  <c r="J598" i="4"/>
  <c r="J597" i="4"/>
  <c r="J596" i="4"/>
  <c r="J595" i="4"/>
  <c r="J594" i="4"/>
  <c r="J593" i="4"/>
  <c r="J592" i="4"/>
  <c r="J591" i="4"/>
  <c r="J590" i="4"/>
  <c r="J589" i="4"/>
  <c r="J588" i="4"/>
  <c r="J587" i="4"/>
  <c r="J586" i="4"/>
  <c r="J585" i="4"/>
  <c r="J584" i="4"/>
  <c r="J583" i="4"/>
  <c r="J582" i="4"/>
  <c r="J581" i="4"/>
  <c r="J580" i="4"/>
  <c r="J579" i="4"/>
  <c r="J578" i="4"/>
  <c r="J577" i="4"/>
  <c r="J576" i="4"/>
  <c r="J575" i="4"/>
  <c r="J574" i="4"/>
  <c r="J573" i="4"/>
  <c r="J572" i="4"/>
  <c r="J571" i="4"/>
  <c r="J570" i="4"/>
  <c r="J569" i="4"/>
  <c r="J568" i="4"/>
  <c r="J567" i="4"/>
  <c r="J566" i="4"/>
  <c r="J565" i="4"/>
  <c r="J564" i="4"/>
  <c r="J563" i="4"/>
  <c r="J562" i="4"/>
  <c r="J561" i="4"/>
  <c r="J560" i="4"/>
  <c r="J559" i="4"/>
  <c r="J558" i="4"/>
  <c r="J557" i="4"/>
  <c r="J556" i="4"/>
  <c r="J555" i="4"/>
  <c r="J554" i="4"/>
  <c r="J553" i="4"/>
  <c r="J552" i="4"/>
  <c r="J551" i="4"/>
  <c r="J550" i="4"/>
  <c r="J549" i="4"/>
  <c r="J548" i="4"/>
  <c r="J547" i="4"/>
  <c r="J546" i="4"/>
  <c r="J545" i="4"/>
  <c r="J544" i="4"/>
  <c r="J543" i="4"/>
  <c r="J542" i="4"/>
  <c r="J541" i="4"/>
  <c r="J540" i="4"/>
  <c r="J539" i="4"/>
  <c r="J538" i="4"/>
  <c r="J537" i="4"/>
  <c r="J536" i="4"/>
  <c r="J535" i="4"/>
  <c r="J534" i="4"/>
  <c r="J533" i="4"/>
  <c r="J532" i="4"/>
  <c r="J531" i="4"/>
  <c r="J530" i="4"/>
  <c r="J529" i="4"/>
  <c r="J528" i="4"/>
  <c r="J527" i="4"/>
  <c r="J526" i="4"/>
  <c r="J525" i="4"/>
  <c r="J524" i="4"/>
  <c r="J523" i="4"/>
  <c r="J522" i="4"/>
  <c r="J521" i="4"/>
  <c r="J520" i="4"/>
  <c r="J519" i="4"/>
  <c r="J518" i="4"/>
  <c r="J517" i="4"/>
  <c r="J516" i="4"/>
  <c r="J515" i="4"/>
  <c r="J514" i="4"/>
  <c r="J513" i="4"/>
  <c r="J512" i="4"/>
  <c r="J511" i="4"/>
  <c r="J510" i="4"/>
  <c r="J509" i="4"/>
  <c r="J508" i="4"/>
  <c r="J507" i="4"/>
  <c r="J506" i="4"/>
  <c r="J505" i="4"/>
  <c r="D504" i="4"/>
  <c r="J503" i="4"/>
  <c r="J502" i="4"/>
  <c r="J501" i="4"/>
  <c r="J500" i="4"/>
  <c r="J499" i="4"/>
  <c r="J498" i="4"/>
  <c r="J497" i="4"/>
  <c r="J496" i="4"/>
  <c r="J495" i="4"/>
  <c r="J494" i="4"/>
  <c r="J493" i="4"/>
  <c r="D492" i="4"/>
  <c r="D491" i="4"/>
  <c r="J491" i="4" s="1"/>
  <c r="J490" i="4"/>
  <c r="J489" i="4"/>
  <c r="J488" i="4"/>
  <c r="J487" i="4"/>
  <c r="J486" i="4"/>
  <c r="J485" i="4"/>
  <c r="J484" i="4"/>
  <c r="J483" i="4"/>
  <c r="J482" i="4"/>
  <c r="J481" i="4"/>
  <c r="J480" i="4"/>
  <c r="J479" i="4"/>
  <c r="J478" i="4"/>
  <c r="J477" i="4"/>
  <c r="J476" i="4"/>
  <c r="J475" i="4"/>
  <c r="J474" i="4"/>
  <c r="J473" i="4"/>
  <c r="J472" i="4"/>
  <c r="J471" i="4"/>
  <c r="J470" i="4"/>
  <c r="J469" i="4"/>
  <c r="J468" i="4"/>
  <c r="J467" i="4"/>
  <c r="J466" i="4"/>
  <c r="J465" i="4"/>
  <c r="J464" i="4"/>
  <c r="J463" i="4"/>
  <c r="J462" i="4"/>
  <c r="J461" i="4"/>
  <c r="J460" i="4"/>
  <c r="J459" i="4"/>
  <c r="J458" i="4"/>
  <c r="J457" i="4"/>
  <c r="J456" i="4"/>
  <c r="J455" i="4"/>
  <c r="J454" i="4"/>
  <c r="J453" i="4"/>
  <c r="J452" i="4"/>
  <c r="J451" i="4"/>
  <c r="J450" i="4"/>
  <c r="J449" i="4"/>
  <c r="J448" i="4"/>
  <c r="J447" i="4"/>
  <c r="J446" i="4"/>
  <c r="J445" i="4"/>
  <c r="J444" i="4"/>
  <c r="J443" i="4"/>
  <c r="J442" i="4"/>
  <c r="J441" i="4"/>
  <c r="J440" i="4"/>
  <c r="J439" i="4"/>
  <c r="J438" i="4"/>
  <c r="J437" i="4"/>
  <c r="J436" i="4"/>
  <c r="J435" i="4"/>
  <c r="D434" i="4"/>
  <c r="J433" i="4"/>
  <c r="J432" i="4"/>
  <c r="J431" i="4"/>
  <c r="D430" i="4"/>
  <c r="J430" i="4" s="1"/>
  <c r="J429" i="4"/>
  <c r="J428" i="4"/>
  <c r="J427" i="4"/>
  <c r="J426" i="4"/>
  <c r="J425" i="4"/>
  <c r="D424" i="4"/>
  <c r="J423" i="4"/>
  <c r="J422" i="4"/>
  <c r="J421" i="4"/>
  <c r="J420" i="4"/>
  <c r="J419" i="4"/>
  <c r="J418" i="4"/>
  <c r="J417" i="4"/>
  <c r="J416" i="4"/>
  <c r="J415" i="4"/>
  <c r="J414" i="4"/>
  <c r="J413" i="4"/>
  <c r="J412" i="4"/>
  <c r="J411" i="4"/>
  <c r="J410" i="4"/>
  <c r="J409" i="4"/>
  <c r="J408" i="4"/>
  <c r="J407" i="4"/>
  <c r="J406" i="4"/>
  <c r="J405" i="4"/>
  <c r="J404" i="4"/>
  <c r="J403" i="4"/>
  <c r="J402" i="4"/>
  <c r="J401" i="4"/>
  <c r="J400" i="4"/>
  <c r="J399" i="4"/>
  <c r="J398" i="4"/>
  <c r="J397" i="4"/>
  <c r="J396" i="4"/>
  <c r="J395" i="4"/>
  <c r="J394" i="4"/>
  <c r="J393" i="4"/>
  <c r="J392" i="4"/>
  <c r="J391" i="4"/>
  <c r="J390" i="4"/>
  <c r="J389" i="4"/>
  <c r="J388" i="4"/>
  <c r="J387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4" i="4"/>
  <c r="J373" i="4"/>
  <c r="J372" i="4"/>
  <c r="J371" i="4"/>
  <c r="J370" i="4"/>
  <c r="J369" i="4"/>
  <c r="J368" i="4"/>
  <c r="J367" i="4"/>
  <c r="J366" i="4"/>
  <c r="J365" i="4"/>
  <c r="J364" i="4"/>
  <c r="J363" i="4"/>
  <c r="J362" i="4"/>
  <c r="J361" i="4"/>
  <c r="J360" i="4"/>
  <c r="J359" i="4"/>
  <c r="J358" i="4"/>
  <c r="J357" i="4"/>
  <c r="J356" i="4"/>
  <c r="J355" i="4"/>
  <c r="J354" i="4"/>
  <c r="J353" i="4"/>
  <c r="J352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9" i="4"/>
  <c r="J338" i="4"/>
  <c r="J337" i="4"/>
  <c r="J336" i="4"/>
  <c r="J335" i="4"/>
  <c r="J334" i="4"/>
  <c r="J333" i="4"/>
  <c r="J332" i="4"/>
  <c r="J331" i="4"/>
  <c r="J330" i="4"/>
  <c r="J329" i="4"/>
  <c r="J328" i="4"/>
  <c r="J327" i="4"/>
  <c r="J326" i="4"/>
  <c r="J325" i="4"/>
  <c r="J324" i="4"/>
  <c r="J323" i="4"/>
  <c r="J322" i="4"/>
  <c r="J321" i="4"/>
  <c r="J320" i="4"/>
  <c r="J319" i="4"/>
  <c r="J318" i="4"/>
  <c r="J317" i="4"/>
  <c r="J316" i="4"/>
  <c r="J315" i="4"/>
  <c r="J314" i="4"/>
  <c r="J313" i="4"/>
  <c r="J312" i="4"/>
  <c r="J311" i="4"/>
  <c r="J310" i="4"/>
  <c r="J309" i="4"/>
  <c r="J308" i="4"/>
  <c r="J307" i="4"/>
  <c r="J306" i="4"/>
  <c r="J305" i="4"/>
  <c r="J304" i="4"/>
  <c r="J303" i="4"/>
  <c r="J302" i="4"/>
  <c r="J301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AQ55" i="3"/>
  <c r="W418" i="3"/>
  <c r="W415" i="3"/>
  <c r="W414" i="3"/>
  <c r="W407" i="3"/>
  <c r="V68" i="3"/>
  <c r="AQ56" i="3"/>
  <c r="T55" i="3"/>
  <c r="AQ415" i="3"/>
  <c r="AQ38" i="3"/>
  <c r="AQ39" i="3"/>
  <c r="AQ40" i="3"/>
  <c r="AQ41" i="3"/>
  <c r="AV41" i="3" s="1"/>
  <c r="AQ42" i="3"/>
  <c r="AQ43" i="3"/>
  <c r="AQ44" i="3"/>
  <c r="AS44" i="3" s="1"/>
  <c r="AQ45" i="3"/>
  <c r="AS45" i="3" s="1"/>
  <c r="AQ46" i="3"/>
  <c r="AV46" i="3" s="1"/>
  <c r="AQ47" i="3"/>
  <c r="AQ48" i="3"/>
  <c r="AS48" i="3" s="1"/>
  <c r="AQ49" i="3"/>
  <c r="AQ51" i="3"/>
  <c r="AS51" i="3" s="1"/>
  <c r="AQ52" i="3"/>
  <c r="AU52" i="3" s="1"/>
  <c r="AQ53" i="3"/>
  <c r="AQ54" i="3"/>
  <c r="AQ57" i="3"/>
  <c r="AS57" i="3" s="1"/>
  <c r="AQ58" i="3"/>
  <c r="AV58" i="3" s="1"/>
  <c r="AQ59" i="3"/>
  <c r="AU59" i="3" s="1"/>
  <c r="AQ60" i="3"/>
  <c r="AU60" i="3" s="1"/>
  <c r="AQ61" i="3"/>
  <c r="AQ62" i="3"/>
  <c r="AU62" i="3" s="1"/>
  <c r="AQ63" i="3"/>
  <c r="AU63" i="3" s="1"/>
  <c r="AQ64" i="3"/>
  <c r="AS64" i="3" s="1"/>
  <c r="AQ65" i="3"/>
  <c r="AQ66" i="3"/>
  <c r="AQ67" i="3"/>
  <c r="AQ69" i="3"/>
  <c r="AQ70" i="3"/>
  <c r="AQ71" i="3"/>
  <c r="AU71" i="3" s="1"/>
  <c r="AQ74" i="3"/>
  <c r="AQ75" i="3"/>
  <c r="AQ76" i="3"/>
  <c r="AQ77" i="3"/>
  <c r="AS77" i="3" s="1"/>
  <c r="AQ78" i="3"/>
  <c r="AU78" i="3" s="1"/>
  <c r="AQ79" i="3"/>
  <c r="AQ80" i="3"/>
  <c r="AQ81" i="3"/>
  <c r="AU81" i="3" s="1"/>
  <c r="AQ82" i="3"/>
  <c r="AQ83" i="3"/>
  <c r="AQ84" i="3"/>
  <c r="AQ85" i="3"/>
  <c r="AQ86" i="3"/>
  <c r="AV86" i="3" s="1"/>
  <c r="AQ87" i="3"/>
  <c r="AQ88" i="3"/>
  <c r="AQ89" i="3"/>
  <c r="AS89" i="3" s="1"/>
  <c r="AQ90" i="3"/>
  <c r="AS90" i="3" s="1"/>
  <c r="AQ91" i="3"/>
  <c r="AV91" i="3" s="1"/>
  <c r="AQ92" i="3"/>
  <c r="AQ93" i="3"/>
  <c r="AU93" i="3" s="1"/>
  <c r="AQ94" i="3"/>
  <c r="AQ95" i="3"/>
  <c r="AV95" i="3" s="1"/>
  <c r="AQ96" i="3"/>
  <c r="AS96" i="3" s="1"/>
  <c r="AQ97" i="3"/>
  <c r="AQ98" i="3"/>
  <c r="AV98" i="3" s="1"/>
  <c r="AQ99" i="3"/>
  <c r="AS99" i="3" s="1"/>
  <c r="AQ100" i="3"/>
  <c r="AQ101" i="3"/>
  <c r="AV101" i="3" s="1"/>
  <c r="AQ102" i="3"/>
  <c r="AQ103" i="3"/>
  <c r="AV103" i="3" s="1"/>
  <c r="AQ104" i="3"/>
  <c r="AU104" i="3" s="1"/>
  <c r="AQ105" i="3"/>
  <c r="AU105" i="3" s="1"/>
  <c r="AQ106" i="3"/>
  <c r="AQ107" i="3"/>
  <c r="AS107" i="3" s="1"/>
  <c r="AQ108" i="3"/>
  <c r="AQ109" i="3"/>
  <c r="AV109" i="3" s="1"/>
  <c r="AQ110" i="3"/>
  <c r="AV110" i="3" s="1"/>
  <c r="AQ111" i="3"/>
  <c r="AQ112" i="3"/>
  <c r="AQ113" i="3"/>
  <c r="AQ114" i="3"/>
  <c r="AQ115" i="3"/>
  <c r="AQ116" i="3"/>
  <c r="AQ117" i="3"/>
  <c r="AQ118" i="3"/>
  <c r="AQ119" i="3"/>
  <c r="AV119" i="3" s="1"/>
  <c r="AQ120" i="3"/>
  <c r="AQ121" i="3"/>
  <c r="AQ122" i="3"/>
  <c r="AQ123" i="3"/>
  <c r="AU123" i="3" s="1"/>
  <c r="AQ124" i="3"/>
  <c r="AQ125" i="3"/>
  <c r="AQ126" i="3"/>
  <c r="AQ127" i="3"/>
  <c r="AQ128" i="3"/>
  <c r="AU128" i="3" s="1"/>
  <c r="AQ129" i="3"/>
  <c r="AQ130" i="3"/>
  <c r="AQ131" i="3"/>
  <c r="AU131" i="3" s="1"/>
  <c r="AQ132" i="3"/>
  <c r="AQ133" i="3"/>
  <c r="AV133" i="3" s="1"/>
  <c r="AQ134" i="3"/>
  <c r="AQ135" i="3"/>
  <c r="AQ136" i="3"/>
  <c r="AV136" i="3" s="1"/>
  <c r="AQ137" i="3"/>
  <c r="AQ138" i="3"/>
  <c r="AU138" i="3" s="1"/>
  <c r="AQ139" i="3"/>
  <c r="AQ140" i="3"/>
  <c r="AU140" i="3" s="1"/>
  <c r="AQ141" i="3"/>
  <c r="AV141" i="3" s="1"/>
  <c r="AQ142" i="3"/>
  <c r="AS142" i="3" s="1"/>
  <c r="AQ143" i="3"/>
  <c r="AQ144" i="3"/>
  <c r="AQ145" i="3"/>
  <c r="AU145" i="3" s="1"/>
  <c r="AQ146" i="3"/>
  <c r="AU146" i="3" s="1"/>
  <c r="AQ147" i="3"/>
  <c r="AV147" i="3" s="1"/>
  <c r="AQ148" i="3"/>
  <c r="AS148" i="3" s="1"/>
  <c r="AQ149" i="3"/>
  <c r="AS149" i="3" s="1"/>
  <c r="AQ150" i="3"/>
  <c r="AQ151" i="3"/>
  <c r="AS151" i="3" s="1"/>
  <c r="AQ152" i="3"/>
  <c r="AQ153" i="3"/>
  <c r="AV153" i="3" s="1"/>
  <c r="AQ154" i="3"/>
  <c r="AQ155" i="3"/>
  <c r="AU155" i="3" s="1"/>
  <c r="AQ156" i="3"/>
  <c r="AQ157" i="3"/>
  <c r="AS157" i="3" s="1"/>
  <c r="AQ158" i="3"/>
  <c r="AQ159" i="3"/>
  <c r="AQ160" i="3"/>
  <c r="AQ161" i="3"/>
  <c r="AS161" i="3" s="1"/>
  <c r="AQ162" i="3"/>
  <c r="AU162" i="3" s="1"/>
  <c r="AQ163" i="3"/>
  <c r="AV163" i="3" s="1"/>
  <c r="AQ164" i="3"/>
  <c r="AQ165" i="3"/>
  <c r="AU165" i="3" s="1"/>
  <c r="AQ166" i="3"/>
  <c r="AU166" i="3" s="1"/>
  <c r="AQ167" i="3"/>
  <c r="AS167" i="3" s="1"/>
  <c r="AQ168" i="3"/>
  <c r="AQ169" i="3"/>
  <c r="AU169" i="3" s="1"/>
  <c r="AQ170" i="3"/>
  <c r="AQ171" i="3"/>
  <c r="AQ172" i="3"/>
  <c r="AQ173" i="3"/>
  <c r="AV173" i="3" s="1"/>
  <c r="AQ174" i="3"/>
  <c r="AQ175" i="3"/>
  <c r="AQ176" i="3"/>
  <c r="AQ177" i="3"/>
  <c r="AQ178" i="3"/>
  <c r="AS178" i="3" s="1"/>
  <c r="AQ179" i="3"/>
  <c r="AQ180" i="3"/>
  <c r="AQ181" i="3"/>
  <c r="AV181" i="3" s="1"/>
  <c r="AQ182" i="3"/>
  <c r="AU182" i="3" s="1"/>
  <c r="AQ183" i="3"/>
  <c r="AV183" i="3" s="1"/>
  <c r="AQ184" i="3"/>
  <c r="AS184" i="3" s="1"/>
  <c r="AQ185" i="3"/>
  <c r="AS185" i="3" s="1"/>
  <c r="AQ186" i="3"/>
  <c r="AU186" i="3" s="1"/>
  <c r="AQ187" i="3"/>
  <c r="AV187" i="3" s="1"/>
  <c r="AQ188" i="3"/>
  <c r="AS188" i="3" s="1"/>
  <c r="AQ189" i="3"/>
  <c r="AS189" i="3" s="1"/>
  <c r="AQ190" i="3"/>
  <c r="AQ191" i="3"/>
  <c r="AV191" i="3" s="1"/>
  <c r="AQ192" i="3"/>
  <c r="AU192" i="3" s="1"/>
  <c r="AQ193" i="3"/>
  <c r="AQ194" i="3"/>
  <c r="AU194" i="3" s="1"/>
  <c r="AQ195" i="3"/>
  <c r="AV195" i="3" s="1"/>
  <c r="AQ196" i="3"/>
  <c r="AU196" i="3" s="1"/>
  <c r="AQ197" i="3"/>
  <c r="AQ198" i="3"/>
  <c r="AQ199" i="3"/>
  <c r="AV199" i="3" s="1"/>
  <c r="AQ200" i="3"/>
  <c r="AQ201" i="3"/>
  <c r="AU201" i="3" s="1"/>
  <c r="AQ202" i="3"/>
  <c r="AS202" i="3" s="1"/>
  <c r="AQ203" i="3"/>
  <c r="AQ204" i="3"/>
  <c r="AV204" i="3" s="1"/>
  <c r="AQ205" i="3"/>
  <c r="AQ206" i="3"/>
  <c r="AQ207" i="3"/>
  <c r="AS207" i="3" s="1"/>
  <c r="AQ208" i="3"/>
  <c r="AV208" i="3" s="1"/>
  <c r="AQ209" i="3"/>
  <c r="AQ210" i="3"/>
  <c r="AQ211" i="3"/>
  <c r="AU211" i="3" s="1"/>
  <c r="AQ212" i="3"/>
  <c r="AV212" i="3" s="1"/>
  <c r="AQ213" i="3"/>
  <c r="AS213" i="3" s="1"/>
  <c r="AQ214" i="3"/>
  <c r="AV214" i="3" s="1"/>
  <c r="AQ215" i="3"/>
  <c r="AU215" i="3" s="1"/>
  <c r="AQ216" i="3"/>
  <c r="AV216" i="3" s="1"/>
  <c r="AQ217" i="3"/>
  <c r="AQ218" i="3"/>
  <c r="AQ219" i="3"/>
  <c r="AQ220" i="3"/>
  <c r="AQ221" i="3"/>
  <c r="AQ222" i="3"/>
  <c r="AV222" i="3" s="1"/>
  <c r="AQ223" i="3"/>
  <c r="AS223" i="3" s="1"/>
  <c r="AQ224" i="3"/>
  <c r="AQ225" i="3"/>
  <c r="AQ226" i="3"/>
  <c r="AV226" i="3" s="1"/>
  <c r="AQ227" i="3"/>
  <c r="AV227" i="3" s="1"/>
  <c r="AQ228" i="3"/>
  <c r="AQ229" i="3"/>
  <c r="AQ230" i="3"/>
  <c r="AS230" i="3" s="1"/>
  <c r="AQ231" i="3"/>
  <c r="AQ232" i="3"/>
  <c r="AS232" i="3" s="1"/>
  <c r="AQ233" i="3"/>
  <c r="AU233" i="3" s="1"/>
  <c r="AQ234" i="3"/>
  <c r="AQ235" i="3"/>
  <c r="AU235" i="3" s="1"/>
  <c r="AQ236" i="3"/>
  <c r="AS236" i="3" s="1"/>
  <c r="AQ237" i="3"/>
  <c r="AV237" i="3" s="1"/>
  <c r="AQ238" i="3"/>
  <c r="AQ239" i="3"/>
  <c r="AQ240" i="3"/>
  <c r="AQ241" i="3"/>
  <c r="AQ242" i="3"/>
  <c r="AQ243" i="3"/>
  <c r="AU243" i="3" s="1"/>
  <c r="AQ244" i="3"/>
  <c r="AU244" i="3" s="1"/>
  <c r="AQ245" i="3"/>
  <c r="AS245" i="3" s="1"/>
  <c r="AQ246" i="3"/>
  <c r="AQ247" i="3"/>
  <c r="AQ248" i="3"/>
  <c r="AV248" i="3" s="1"/>
  <c r="AQ249" i="3"/>
  <c r="AQ250" i="3"/>
  <c r="AQ251" i="3"/>
  <c r="AQ252" i="3"/>
  <c r="AQ253" i="3"/>
  <c r="AV253" i="3" s="1"/>
  <c r="AQ254" i="3"/>
  <c r="AU254" i="3" s="1"/>
  <c r="AQ255" i="3"/>
  <c r="AU255" i="3" s="1"/>
  <c r="AQ256" i="3"/>
  <c r="AQ257" i="3"/>
  <c r="AV257" i="3" s="1"/>
  <c r="AQ258" i="3"/>
  <c r="AS258" i="3" s="1"/>
  <c r="AQ259" i="3"/>
  <c r="AU259" i="3" s="1"/>
  <c r="AQ260" i="3"/>
  <c r="AQ261" i="3"/>
  <c r="AQ262" i="3"/>
  <c r="AV262" i="3" s="1"/>
  <c r="AQ263" i="3"/>
  <c r="AU263" i="3" s="1"/>
  <c r="AQ264" i="3"/>
  <c r="AS264" i="3" s="1"/>
  <c r="AQ265" i="3"/>
  <c r="AV265" i="3" s="1"/>
  <c r="AQ266" i="3"/>
  <c r="AV266" i="3" s="1"/>
  <c r="AQ267" i="3"/>
  <c r="AV267" i="3" s="1"/>
  <c r="AQ268" i="3"/>
  <c r="AU268" i="3" s="1"/>
  <c r="AQ269" i="3"/>
  <c r="AQ270" i="3"/>
  <c r="AV270" i="3" s="1"/>
  <c r="AQ271" i="3"/>
  <c r="AU271" i="3" s="1"/>
  <c r="AQ272" i="3"/>
  <c r="AS272" i="3" s="1"/>
  <c r="AQ273" i="3"/>
  <c r="AQ274" i="3"/>
  <c r="AS274" i="3" s="1"/>
  <c r="AQ275" i="3"/>
  <c r="AQ276" i="3"/>
  <c r="AV276" i="3" s="1"/>
  <c r="AQ277" i="3"/>
  <c r="AS277" i="3" s="1"/>
  <c r="AQ278" i="3"/>
  <c r="AQ279" i="3"/>
  <c r="AS279" i="3" s="1"/>
  <c r="AQ280" i="3"/>
  <c r="AS280" i="3" s="1"/>
  <c r="AQ281" i="3"/>
  <c r="AV281" i="3" s="1"/>
  <c r="AQ282" i="3"/>
  <c r="AU282" i="3" s="1"/>
  <c r="AQ283" i="3"/>
  <c r="AQ284" i="3"/>
  <c r="AU284" i="3" s="1"/>
  <c r="AQ285" i="3"/>
  <c r="AU285" i="3" s="1"/>
  <c r="AQ286" i="3"/>
  <c r="AV286" i="3" s="1"/>
  <c r="AQ287" i="3"/>
  <c r="AQ288" i="3"/>
  <c r="AS288" i="3" s="1"/>
  <c r="AQ289" i="3"/>
  <c r="AQ290" i="3"/>
  <c r="AU290" i="3" s="1"/>
  <c r="AQ291" i="3"/>
  <c r="AU291" i="3" s="1"/>
  <c r="AQ292" i="3"/>
  <c r="AQ293" i="3"/>
  <c r="AS293" i="3" s="1"/>
  <c r="AQ294" i="3"/>
  <c r="AV294" i="3" s="1"/>
  <c r="AQ295" i="3"/>
  <c r="AU295" i="3" s="1"/>
  <c r="AQ296" i="3"/>
  <c r="AU296" i="3" s="1"/>
  <c r="AQ297" i="3"/>
  <c r="AQ298" i="3"/>
  <c r="AS298" i="3" s="1"/>
  <c r="AQ299" i="3"/>
  <c r="AU299" i="3" s="1"/>
  <c r="AQ300" i="3"/>
  <c r="AV300" i="3" s="1"/>
  <c r="AQ301" i="3"/>
  <c r="AQ302" i="3"/>
  <c r="AS302" i="3" s="1"/>
  <c r="AQ303" i="3"/>
  <c r="AU303" i="3" s="1"/>
  <c r="AQ304" i="3"/>
  <c r="AU304" i="3" s="1"/>
  <c r="AQ305" i="3"/>
  <c r="AQ306" i="3"/>
  <c r="AQ307" i="3"/>
  <c r="AU307" i="3" s="1"/>
  <c r="AQ308" i="3"/>
  <c r="AQ309" i="3"/>
  <c r="AQ310" i="3"/>
  <c r="AU310" i="3" s="1"/>
  <c r="AQ311" i="3"/>
  <c r="AS311" i="3" s="1"/>
  <c r="AQ312" i="3"/>
  <c r="AQ313" i="3"/>
  <c r="AU313" i="3" s="1"/>
  <c r="AQ314" i="3"/>
  <c r="AU314" i="3" s="1"/>
  <c r="AQ315" i="3"/>
  <c r="AU315" i="3" s="1"/>
  <c r="AQ316" i="3"/>
  <c r="AQ317" i="3"/>
  <c r="AQ318" i="3"/>
  <c r="AQ319" i="3"/>
  <c r="AU319" i="3" s="1"/>
  <c r="AQ320" i="3"/>
  <c r="AQ321" i="3"/>
  <c r="AU321" i="3" s="1"/>
  <c r="AQ322" i="3"/>
  <c r="AV322" i="3" s="1"/>
  <c r="AQ323" i="3"/>
  <c r="AS323" i="3" s="1"/>
  <c r="AQ324" i="3"/>
  <c r="AQ325" i="3"/>
  <c r="AU325" i="3" s="1"/>
  <c r="AQ326" i="3"/>
  <c r="AV326" i="3" s="1"/>
  <c r="AQ327" i="3"/>
  <c r="AQ328" i="3"/>
  <c r="AQ329" i="3"/>
  <c r="AV329" i="3" s="1"/>
  <c r="AQ330" i="3"/>
  <c r="AQ331" i="3"/>
  <c r="AQ332" i="3"/>
  <c r="AV332" i="3" s="1"/>
  <c r="AQ333" i="3"/>
  <c r="AU333" i="3" s="1"/>
  <c r="AQ334" i="3"/>
  <c r="AQ335" i="3"/>
  <c r="AS335" i="3" s="1"/>
  <c r="AQ336" i="3"/>
  <c r="AQ337" i="3"/>
  <c r="AQ338" i="3"/>
  <c r="AV338" i="3" s="1"/>
  <c r="AQ339" i="3"/>
  <c r="AU339" i="3" s="1"/>
  <c r="AQ340" i="3"/>
  <c r="AV340" i="3" s="1"/>
  <c r="AQ341" i="3"/>
  <c r="AQ342" i="3"/>
  <c r="AQ343" i="3"/>
  <c r="AQ344" i="3"/>
  <c r="AV344" i="3" s="1"/>
  <c r="AQ345" i="3"/>
  <c r="AQ346" i="3"/>
  <c r="AQ347" i="3"/>
  <c r="AV347" i="3" s="1"/>
  <c r="AQ348" i="3"/>
  <c r="AQ349" i="3"/>
  <c r="AQ350" i="3"/>
  <c r="AQ351" i="3"/>
  <c r="AU351" i="3" s="1"/>
  <c r="AQ352" i="3"/>
  <c r="AQ353" i="3"/>
  <c r="AQ354" i="3"/>
  <c r="AQ355" i="3"/>
  <c r="AU355" i="3" s="1"/>
  <c r="AQ356" i="3"/>
  <c r="AS356" i="3" s="1"/>
  <c r="AQ357" i="3"/>
  <c r="AS357" i="3" s="1"/>
  <c r="AQ358" i="3"/>
  <c r="AU358" i="3" s="1"/>
  <c r="AQ359" i="3"/>
  <c r="AU359" i="3" s="1"/>
  <c r="AQ360" i="3"/>
  <c r="AQ361" i="3"/>
  <c r="AQ362" i="3"/>
  <c r="AQ363" i="3"/>
  <c r="AS363" i="3" s="1"/>
  <c r="AQ364" i="3"/>
  <c r="AQ365" i="3"/>
  <c r="AQ366" i="3"/>
  <c r="AV366" i="3" s="1"/>
  <c r="AQ367" i="3"/>
  <c r="AU367" i="3" s="1"/>
  <c r="AQ368" i="3"/>
  <c r="AV368" i="3" s="1"/>
  <c r="AQ369" i="3"/>
  <c r="AQ370" i="3"/>
  <c r="AS370" i="3" s="1"/>
  <c r="AQ371" i="3"/>
  <c r="AQ372" i="3"/>
  <c r="AQ373" i="3"/>
  <c r="AS373" i="3" s="1"/>
  <c r="AQ374" i="3"/>
  <c r="AV374" i="3" s="1"/>
  <c r="AQ375" i="3"/>
  <c r="AV375" i="3" s="1"/>
  <c r="AQ376" i="3"/>
  <c r="AQ377" i="3"/>
  <c r="AQ378" i="3"/>
  <c r="AU378" i="3" s="1"/>
  <c r="AQ379" i="3"/>
  <c r="AQ380" i="3"/>
  <c r="AQ381" i="3"/>
  <c r="AQ382" i="3"/>
  <c r="AQ383" i="3"/>
  <c r="AQ384" i="3"/>
  <c r="AQ385" i="3"/>
  <c r="AQ386" i="3"/>
  <c r="AS386" i="3" s="1"/>
  <c r="AQ387" i="3"/>
  <c r="AQ388" i="3"/>
  <c r="AV388" i="3" s="1"/>
  <c r="AQ389" i="3"/>
  <c r="AQ390" i="3"/>
  <c r="AV390" i="3" s="1"/>
  <c r="AQ391" i="3"/>
  <c r="AQ392" i="3"/>
  <c r="AS392" i="3" s="1"/>
  <c r="AQ393" i="3"/>
  <c r="AQ394" i="3"/>
  <c r="AQ395" i="3"/>
  <c r="AQ396" i="3"/>
  <c r="AQ397" i="3"/>
  <c r="AS397" i="3" s="1"/>
  <c r="AQ398" i="3"/>
  <c r="AQ399" i="3"/>
  <c r="AQ400" i="3"/>
  <c r="AS400" i="3" s="1"/>
  <c r="AQ401" i="3"/>
  <c r="AU401" i="3" s="1"/>
  <c r="AQ402" i="3"/>
  <c r="AQ403" i="3"/>
  <c r="AS403" i="3" s="1"/>
  <c r="AQ404" i="3"/>
  <c r="AQ405" i="3"/>
  <c r="AQ406" i="3"/>
  <c r="AU406" i="3" s="1"/>
  <c r="AQ408" i="3"/>
  <c r="AU408" i="3" s="1"/>
  <c r="AQ409" i="3"/>
  <c r="AQ410" i="3"/>
  <c r="AV410" i="3" s="1"/>
  <c r="AQ411" i="3"/>
  <c r="AQ412" i="3"/>
  <c r="AQ413" i="3"/>
  <c r="AU413" i="3" s="1"/>
  <c r="AQ416" i="3"/>
  <c r="AQ417" i="3"/>
  <c r="AS417" i="3" s="1"/>
  <c r="AQ418" i="3"/>
  <c r="AU418" i="3" s="1"/>
  <c r="AQ419" i="3"/>
  <c r="AV419" i="3" s="1"/>
  <c r="AQ420" i="3"/>
  <c r="AQ421" i="3"/>
  <c r="AQ422" i="3"/>
  <c r="AQ423" i="3"/>
  <c r="AQ424" i="3"/>
  <c r="AS424" i="3" s="1"/>
  <c r="AQ425" i="3"/>
  <c r="AQ426" i="3"/>
  <c r="AV426" i="3" s="1"/>
  <c r="AQ427" i="3"/>
  <c r="AQ428" i="3"/>
  <c r="AQ429" i="3"/>
  <c r="AV429" i="3" s="1"/>
  <c r="AQ430" i="3"/>
  <c r="AQ431" i="3"/>
  <c r="AQ432" i="3"/>
  <c r="AQ433" i="3"/>
  <c r="AU433" i="3" s="1"/>
  <c r="AQ434" i="3"/>
  <c r="AS434" i="3" s="1"/>
  <c r="AQ435" i="3"/>
  <c r="AQ436" i="3"/>
  <c r="AQ437" i="3"/>
  <c r="AV437" i="3" s="1"/>
  <c r="AQ438" i="3"/>
  <c r="AQ439" i="3"/>
  <c r="AV439" i="3" s="1"/>
  <c r="AQ440" i="3"/>
  <c r="AU440" i="3" s="1"/>
  <c r="AQ441" i="3"/>
  <c r="AQ442" i="3"/>
  <c r="AS442" i="3" s="1"/>
  <c r="AQ443" i="3"/>
  <c r="AU443" i="3" s="1"/>
  <c r="AQ444" i="3"/>
  <c r="AQ445" i="3"/>
  <c r="AQ446" i="3"/>
  <c r="AQ447" i="3"/>
  <c r="AV447" i="3" s="1"/>
  <c r="AQ448" i="3"/>
  <c r="AQ449" i="3"/>
  <c r="AU449" i="3" s="1"/>
  <c r="AQ450" i="3"/>
  <c r="AV450" i="3" s="1"/>
  <c r="AQ451" i="3"/>
  <c r="AV451" i="3" s="1"/>
  <c r="AQ453" i="3"/>
  <c r="AQ454" i="3"/>
  <c r="AQ455" i="3"/>
  <c r="AV455" i="3" s="1"/>
  <c r="AQ456" i="3"/>
  <c r="AQ457" i="3"/>
  <c r="AQ459" i="3"/>
  <c r="AQ460" i="3"/>
  <c r="AV460" i="3" s="1"/>
  <c r="AQ461" i="3"/>
  <c r="AQ463" i="3"/>
  <c r="AQ464" i="3"/>
  <c r="AQ465" i="3"/>
  <c r="AQ466" i="3"/>
  <c r="AV466" i="3" s="1"/>
  <c r="AQ467" i="3"/>
  <c r="AQ468" i="3"/>
  <c r="AS468" i="3" s="1"/>
  <c r="AQ469" i="3"/>
  <c r="AU469" i="3" s="1"/>
  <c r="AQ470" i="3"/>
  <c r="AQ471" i="3"/>
  <c r="AS471" i="3" s="1"/>
  <c r="AQ472" i="3"/>
  <c r="AV472" i="3" s="1"/>
  <c r="AQ473" i="3"/>
  <c r="AS473" i="3" s="1"/>
  <c r="AQ474" i="3"/>
  <c r="AQ475" i="3"/>
  <c r="AS475" i="3" s="1"/>
  <c r="AQ476" i="3"/>
  <c r="AQ477" i="3"/>
  <c r="AQ478" i="3"/>
  <c r="AQ479" i="3"/>
  <c r="AV479" i="3" s="1"/>
  <c r="AQ480" i="3"/>
  <c r="AQ481" i="3"/>
  <c r="AQ482" i="3"/>
  <c r="AS482" i="3" s="1"/>
  <c r="AQ483" i="3"/>
  <c r="AQ484" i="3"/>
  <c r="AQ485" i="3"/>
  <c r="AV485" i="3" s="1"/>
  <c r="AQ486" i="3"/>
  <c r="AQ487" i="3"/>
  <c r="AQ488" i="3"/>
  <c r="AU488" i="3" s="1"/>
  <c r="AQ489" i="3"/>
  <c r="AQ490" i="3"/>
  <c r="AU490" i="3" s="1"/>
  <c r="AQ491" i="3"/>
  <c r="AQ492" i="3"/>
  <c r="AS492" i="3" s="1"/>
  <c r="AQ493" i="3"/>
  <c r="AQ494" i="3"/>
  <c r="AU494" i="3" s="1"/>
  <c r="AQ495" i="3"/>
  <c r="AV495" i="3" s="1"/>
  <c r="AQ496" i="3"/>
  <c r="AQ497" i="3"/>
  <c r="AQ498" i="3"/>
  <c r="AQ499" i="3"/>
  <c r="AQ500" i="3"/>
  <c r="AU500" i="3" s="1"/>
  <c r="AQ501" i="3"/>
  <c r="AQ502" i="3"/>
  <c r="AQ503" i="3"/>
  <c r="AQ504" i="3"/>
  <c r="AV504" i="3" s="1"/>
  <c r="AQ505" i="3"/>
  <c r="AQ506" i="3"/>
  <c r="AQ507" i="3"/>
  <c r="AQ508" i="3"/>
  <c r="AQ509" i="3"/>
  <c r="AQ510" i="3"/>
  <c r="AQ511" i="3"/>
  <c r="AQ512" i="3"/>
  <c r="AU512" i="3" s="1"/>
  <c r="AQ513" i="3"/>
  <c r="AQ514" i="3"/>
  <c r="AQ515" i="3"/>
  <c r="AS515" i="3" s="1"/>
  <c r="AQ516" i="3"/>
  <c r="AV516" i="3" s="1"/>
  <c r="AQ517" i="3"/>
  <c r="AQ518" i="3"/>
  <c r="AQ521" i="3"/>
  <c r="AQ522" i="3"/>
  <c r="AS522" i="3" s="1"/>
  <c r="AQ523" i="3"/>
  <c r="AU523" i="3" s="1"/>
  <c r="AQ524" i="3"/>
  <c r="AQ525" i="3"/>
  <c r="AQ526" i="3"/>
  <c r="AQ527" i="3"/>
  <c r="AQ528" i="3"/>
  <c r="AQ529" i="3"/>
  <c r="AQ530" i="3"/>
  <c r="AV530" i="3" s="1"/>
  <c r="AQ531" i="3"/>
  <c r="AU531" i="3" s="1"/>
  <c r="AQ533" i="3"/>
  <c r="AQ534" i="3"/>
  <c r="AQ535" i="3"/>
  <c r="AU535" i="3" s="1"/>
  <c r="AQ536" i="3"/>
  <c r="AQ537" i="3"/>
  <c r="AS537" i="3" s="1"/>
  <c r="AQ538" i="3"/>
  <c r="AU538" i="3" s="1"/>
  <c r="AQ539" i="3"/>
  <c r="AQ540" i="3"/>
  <c r="AQ541" i="3"/>
  <c r="AS541" i="3" s="1"/>
  <c r="AQ542" i="3"/>
  <c r="AU542" i="3" s="1"/>
  <c r="AQ543" i="3"/>
  <c r="AQ544" i="3"/>
  <c r="AQ545" i="3"/>
  <c r="AU545" i="3" s="1"/>
  <c r="AQ546" i="3"/>
  <c r="AQ547" i="3"/>
  <c r="AQ548" i="3"/>
  <c r="AQ549" i="3"/>
  <c r="AQ550" i="3"/>
  <c r="AQ551" i="3"/>
  <c r="AU551" i="3" s="1"/>
  <c r="AQ552" i="3"/>
  <c r="AQ553" i="3"/>
  <c r="AU553" i="3" s="1"/>
  <c r="AQ554" i="3"/>
  <c r="AQ555" i="3"/>
  <c r="AQ556" i="3"/>
  <c r="AU556" i="3" s="1"/>
  <c r="AQ557" i="3"/>
  <c r="AQ558" i="3"/>
  <c r="AU558" i="3" s="1"/>
  <c r="AQ559" i="3"/>
  <c r="AU559" i="3" s="1"/>
  <c r="AQ560" i="3"/>
  <c r="AQ561" i="3"/>
  <c r="AQ562" i="3"/>
  <c r="AQ563" i="3"/>
  <c r="AU563" i="3" s="1"/>
  <c r="AQ564" i="3"/>
  <c r="AQ565" i="3"/>
  <c r="AQ566" i="3"/>
  <c r="AU566" i="3" s="1"/>
  <c r="AQ567" i="3"/>
  <c r="AQ568" i="3"/>
  <c r="AU568" i="3" s="1"/>
  <c r="AQ569" i="3"/>
  <c r="AU569" i="3" s="1"/>
  <c r="AQ570" i="3"/>
  <c r="AQ571" i="3"/>
  <c r="AS571" i="3" s="1"/>
  <c r="AQ572" i="3"/>
  <c r="AS572" i="3" s="1"/>
  <c r="AQ573" i="3"/>
  <c r="AQ574" i="3"/>
  <c r="AU574" i="3" s="1"/>
  <c r="AQ575" i="3"/>
  <c r="AQ576" i="3"/>
  <c r="AQ577" i="3"/>
  <c r="AU577" i="3" s="1"/>
  <c r="AQ578" i="3"/>
  <c r="AQ579" i="3"/>
  <c r="AQ580" i="3"/>
  <c r="AU580" i="3" s="1"/>
  <c r="AQ581" i="3"/>
  <c r="AQ582" i="3"/>
  <c r="AQ583" i="3"/>
  <c r="AQ584" i="3"/>
  <c r="AQ585" i="3"/>
  <c r="AS585" i="3" s="1"/>
  <c r="AQ586" i="3"/>
  <c r="AU586" i="3" s="1"/>
  <c r="AQ587" i="3"/>
  <c r="AS587" i="3" s="1"/>
  <c r="AQ588" i="3"/>
  <c r="AU588" i="3" s="1"/>
  <c r="AQ589" i="3"/>
  <c r="AU589" i="3" s="1"/>
  <c r="AQ590" i="3"/>
  <c r="AQ591" i="3"/>
  <c r="AS591" i="3" s="1"/>
  <c r="AQ592" i="3"/>
  <c r="AQ593" i="3"/>
  <c r="AU593" i="3" s="1"/>
  <c r="AQ594" i="3"/>
  <c r="AQ595" i="3"/>
  <c r="AS595" i="3" s="1"/>
  <c r="AQ596" i="3"/>
  <c r="AQ597" i="3"/>
  <c r="AQ598" i="3"/>
  <c r="AQ599" i="3"/>
  <c r="AU599" i="3" s="1"/>
  <c r="AQ600" i="3"/>
  <c r="AQ601" i="3"/>
  <c r="AU601" i="3" s="1"/>
  <c r="AQ602" i="3"/>
  <c r="AU602" i="3" s="1"/>
  <c r="AQ603" i="3"/>
  <c r="AQ604" i="3"/>
  <c r="AS604" i="3" s="1"/>
  <c r="AQ605" i="3"/>
  <c r="AU605" i="3" s="1"/>
  <c r="AV605" i="3" s="1"/>
  <c r="AQ606" i="3"/>
  <c r="AU606" i="3" s="1"/>
  <c r="AQ607" i="3"/>
  <c r="AS607" i="3" s="1"/>
  <c r="AQ608" i="3"/>
  <c r="AQ609" i="3"/>
  <c r="AU609" i="3" s="1"/>
  <c r="AQ610" i="3"/>
  <c r="AU610" i="3" s="1"/>
  <c r="AQ611" i="3"/>
  <c r="AQ612" i="3"/>
  <c r="AQ613" i="3"/>
  <c r="AS613" i="3" s="1"/>
  <c r="AQ614" i="3"/>
  <c r="AU614" i="3" s="1"/>
  <c r="AQ615" i="3"/>
  <c r="AQ616" i="3"/>
  <c r="AQ617" i="3"/>
  <c r="AU617" i="3" s="1"/>
  <c r="AQ618" i="3"/>
  <c r="AU618" i="3" s="1"/>
  <c r="AQ619" i="3"/>
  <c r="AQ620" i="3"/>
  <c r="AQ621" i="3"/>
  <c r="AS621" i="3" s="1"/>
  <c r="AQ622" i="3"/>
  <c r="AQ623" i="3"/>
  <c r="AQ624" i="3"/>
  <c r="AU624" i="3" s="1"/>
  <c r="AQ625" i="3"/>
  <c r="AU625" i="3" s="1"/>
  <c r="AQ626" i="3"/>
  <c r="AS626" i="3" s="1"/>
  <c r="AQ627" i="3"/>
  <c r="AQ628" i="3"/>
  <c r="AQ629" i="3"/>
  <c r="AQ630" i="3"/>
  <c r="AU630" i="3" s="1"/>
  <c r="AQ631" i="3"/>
  <c r="AQ632" i="3"/>
  <c r="AQ633" i="3"/>
  <c r="AU633" i="3" s="1"/>
  <c r="AQ634" i="3"/>
  <c r="AQ635" i="3"/>
  <c r="AQ636" i="3"/>
  <c r="AQ637" i="3"/>
  <c r="AQ638" i="3"/>
  <c r="AQ639" i="3"/>
  <c r="AU639" i="3" s="1"/>
  <c r="AQ640" i="3"/>
  <c r="AQ641" i="3"/>
  <c r="AU641" i="3" s="1"/>
  <c r="AQ642" i="3"/>
  <c r="AQ643" i="3"/>
  <c r="AU643" i="3" s="1"/>
  <c r="AQ644" i="3"/>
  <c r="AQ645" i="3"/>
  <c r="AQ646" i="3"/>
  <c r="AQ647" i="3"/>
  <c r="AU647" i="3" s="1"/>
  <c r="AQ648" i="3"/>
  <c r="AU648" i="3" s="1"/>
  <c r="AQ649" i="3"/>
  <c r="AU649" i="3" s="1"/>
  <c r="AQ650" i="3"/>
  <c r="AQ651" i="3"/>
  <c r="AU651" i="3" s="1"/>
  <c r="AQ652" i="3"/>
  <c r="AQ653" i="3"/>
  <c r="AU653" i="3" s="1"/>
  <c r="AQ654" i="3"/>
  <c r="AQ655" i="3"/>
  <c r="AQ656" i="3"/>
  <c r="AS656" i="3" s="1"/>
  <c r="AQ657" i="3"/>
  <c r="AU657" i="3" s="1"/>
  <c r="AQ658" i="3"/>
  <c r="AU658" i="3" s="1"/>
  <c r="AQ659" i="3"/>
  <c r="AQ660" i="3"/>
  <c r="AQ661" i="3"/>
  <c r="AQ662" i="3"/>
  <c r="AQ663" i="3"/>
  <c r="AQ664" i="3"/>
  <c r="AS664" i="3" s="1"/>
  <c r="AQ665" i="3"/>
  <c r="AQ666" i="3"/>
  <c r="AU666" i="3" s="1"/>
  <c r="AQ667" i="3"/>
  <c r="AQ668" i="3"/>
  <c r="AQ669" i="3"/>
  <c r="AQ670" i="3"/>
  <c r="AU670" i="3" s="1"/>
  <c r="AQ671" i="3"/>
  <c r="AQ672" i="3"/>
  <c r="AU672" i="3" s="1"/>
  <c r="AQ673" i="3"/>
  <c r="AQ674" i="3"/>
  <c r="AU674" i="3" s="1"/>
  <c r="AQ675" i="3"/>
  <c r="AQ676" i="3"/>
  <c r="AQ677" i="3"/>
  <c r="AQ678" i="3"/>
  <c r="AQ679" i="3"/>
  <c r="AQ680" i="3"/>
  <c r="AQ681" i="3"/>
  <c r="AU681" i="3" s="1"/>
  <c r="AQ682" i="3"/>
  <c r="AQ683" i="3"/>
  <c r="AS683" i="3" s="1"/>
  <c r="AQ684" i="3"/>
  <c r="AQ685" i="3"/>
  <c r="AS685" i="3" s="1"/>
  <c r="AQ686" i="3"/>
  <c r="AQ687" i="3"/>
  <c r="AU687" i="3" s="1"/>
  <c r="AQ688" i="3"/>
  <c r="AQ689" i="3"/>
  <c r="AS689" i="3" s="1"/>
  <c r="AQ690" i="3"/>
  <c r="AS690" i="3" s="1"/>
  <c r="AQ691" i="3"/>
  <c r="AQ692" i="3"/>
  <c r="AQ693" i="3"/>
  <c r="AQ694" i="3"/>
  <c r="AQ695" i="3"/>
  <c r="AU695" i="3" s="1"/>
  <c r="AQ696" i="3"/>
  <c r="AQ697" i="3"/>
  <c r="AQ698" i="3"/>
  <c r="AQ699" i="3"/>
  <c r="AU699" i="3" s="1"/>
  <c r="AQ700" i="3"/>
  <c r="AQ701" i="3"/>
  <c r="AQ702" i="3"/>
  <c r="AU702" i="3" s="1"/>
  <c r="AQ703" i="3"/>
  <c r="AQ704" i="3"/>
  <c r="AU704" i="3" s="1"/>
  <c r="AQ705" i="3"/>
  <c r="AQ706" i="3"/>
  <c r="AU706" i="3" s="1"/>
  <c r="AQ707" i="3"/>
  <c r="AQ708" i="3"/>
  <c r="AQ709" i="3"/>
  <c r="AS709" i="3" s="1"/>
  <c r="AQ710" i="3"/>
  <c r="AQ711" i="3"/>
  <c r="AQ712" i="3"/>
  <c r="AQ713" i="3"/>
  <c r="AQ714" i="3"/>
  <c r="AQ715" i="3"/>
  <c r="AQ716" i="3"/>
  <c r="AQ717" i="3"/>
  <c r="AS717" i="3" s="1"/>
  <c r="AQ718" i="3"/>
  <c r="AQ719" i="3"/>
  <c r="AQ720" i="3"/>
  <c r="AU720" i="3" s="1"/>
  <c r="AQ721" i="3"/>
  <c r="AQ722" i="3"/>
  <c r="AQ723" i="3"/>
  <c r="AQ724" i="3"/>
  <c r="AQ725" i="3"/>
  <c r="AQ726" i="3"/>
  <c r="AU726" i="3" s="1"/>
  <c r="AQ727" i="3"/>
  <c r="AQ728" i="3"/>
  <c r="AQ729" i="3"/>
  <c r="AQ730" i="3"/>
  <c r="AQ731" i="3"/>
  <c r="AU731" i="3" s="1"/>
  <c r="AQ732" i="3"/>
  <c r="AQ733" i="3"/>
  <c r="AS733" i="3" s="1"/>
  <c r="AQ734" i="3"/>
  <c r="AS734" i="3" s="1"/>
  <c r="AQ735" i="3"/>
  <c r="AQ736" i="3"/>
  <c r="AQ737" i="3"/>
  <c r="AQ738" i="3"/>
  <c r="AQ739" i="3"/>
  <c r="AQ740" i="3"/>
  <c r="AQ741" i="3"/>
  <c r="AQ742" i="3"/>
  <c r="AQ743" i="3"/>
  <c r="AU743" i="3" s="1"/>
  <c r="AQ744" i="3"/>
  <c r="AS744" i="3" s="1"/>
  <c r="AQ745" i="3"/>
  <c r="AQ746" i="3"/>
  <c r="AQ747" i="3"/>
  <c r="AU747" i="3" s="1"/>
  <c r="AQ748" i="3"/>
  <c r="AQ749" i="3"/>
  <c r="AQ750" i="3"/>
  <c r="AS750" i="3" s="1"/>
  <c r="AQ751" i="3"/>
  <c r="AU751" i="3" s="1"/>
  <c r="AQ752" i="3"/>
  <c r="AU752" i="3" s="1"/>
  <c r="AQ753" i="3"/>
  <c r="AS753" i="3" s="1"/>
  <c r="AQ754" i="3"/>
  <c r="AQ755" i="3"/>
  <c r="AU755" i="3" s="1"/>
  <c r="AQ756" i="3"/>
  <c r="AQ757" i="3"/>
  <c r="AU757" i="3" s="1"/>
  <c r="AQ758" i="3"/>
  <c r="AQ759" i="3"/>
  <c r="AU759" i="3" s="1"/>
  <c r="AQ760" i="3"/>
  <c r="AQ761" i="3"/>
  <c r="AS761" i="3" s="1"/>
  <c r="AQ762" i="3"/>
  <c r="AQ763" i="3"/>
  <c r="AS763" i="3" s="1"/>
  <c r="AQ764" i="3"/>
  <c r="AQ765" i="3"/>
  <c r="AQ766" i="3"/>
  <c r="AQ767" i="3"/>
  <c r="AQ768" i="3"/>
  <c r="AQ769" i="3"/>
  <c r="AQ770" i="3"/>
  <c r="AS770" i="3" s="1"/>
  <c r="AQ771" i="3"/>
  <c r="AQ772" i="3"/>
  <c r="AS772" i="3" s="1"/>
  <c r="AQ773" i="3"/>
  <c r="AQ774" i="3"/>
  <c r="AQ775" i="3"/>
  <c r="AQ776" i="3"/>
  <c r="AU776" i="3" s="1"/>
  <c r="AQ777" i="3"/>
  <c r="AU777" i="3" s="1"/>
  <c r="AQ778" i="3"/>
  <c r="AQ779" i="3"/>
  <c r="AU779" i="3" s="1"/>
  <c r="AQ780" i="3"/>
  <c r="AU780" i="3" s="1"/>
  <c r="AQ781" i="3"/>
  <c r="AS781" i="3" s="1"/>
  <c r="AQ782" i="3"/>
  <c r="AU782" i="3" s="1"/>
  <c r="AQ783" i="3"/>
  <c r="AQ784" i="3"/>
  <c r="AQ785" i="3"/>
  <c r="AS785" i="3" s="1"/>
  <c r="AQ786" i="3"/>
  <c r="AQ787" i="3"/>
  <c r="AS787" i="3" s="1"/>
  <c r="AQ788" i="3"/>
  <c r="AQ789" i="3"/>
  <c r="AQ790" i="3"/>
  <c r="AQ791" i="3"/>
  <c r="AU791" i="3" s="1"/>
  <c r="AQ792" i="3"/>
  <c r="AU792" i="3" s="1"/>
  <c r="AQ793" i="3"/>
  <c r="AQ794" i="3"/>
  <c r="AQ795" i="3"/>
  <c r="AQ796" i="3"/>
  <c r="AU796" i="3" s="1"/>
  <c r="AQ797" i="3"/>
  <c r="AQ798" i="3"/>
  <c r="AS798" i="3" s="1"/>
  <c r="AQ799" i="3"/>
  <c r="AQ800" i="3"/>
  <c r="AQ801" i="3"/>
  <c r="AQ802" i="3"/>
  <c r="AQ803" i="3"/>
  <c r="AQ804" i="3"/>
  <c r="AQ805" i="3"/>
  <c r="AQ806" i="3"/>
  <c r="AS806" i="3" s="1"/>
  <c r="AQ807" i="3"/>
  <c r="AU807" i="3" s="1"/>
  <c r="AQ808" i="3"/>
  <c r="AQ809" i="3"/>
  <c r="AQ810" i="3"/>
  <c r="AQ811" i="3"/>
  <c r="AU811" i="3" s="1"/>
  <c r="AQ812" i="3"/>
  <c r="AQ813" i="3"/>
  <c r="AQ814" i="3"/>
  <c r="AQ815" i="3"/>
  <c r="AQ816" i="3"/>
  <c r="AV816" i="3" s="1"/>
  <c r="AQ817" i="3"/>
  <c r="AQ818" i="3"/>
  <c r="AQ819" i="3"/>
  <c r="AU819" i="3" s="1"/>
  <c r="AQ820" i="3"/>
  <c r="AQ821" i="3"/>
  <c r="AQ822" i="3"/>
  <c r="AQ823" i="3"/>
  <c r="AS823" i="3" s="1"/>
  <c r="AQ824" i="3"/>
  <c r="AS824" i="3" s="1"/>
  <c r="AQ825" i="3"/>
  <c r="AQ826" i="3"/>
  <c r="AQ827" i="3"/>
  <c r="AQ828" i="3"/>
  <c r="AQ829" i="3"/>
  <c r="AQ830" i="3"/>
  <c r="AQ831" i="3"/>
  <c r="AQ832" i="3"/>
  <c r="AQ833" i="3"/>
  <c r="AQ834" i="3"/>
  <c r="AQ835" i="3"/>
  <c r="AU835" i="3" s="1"/>
  <c r="AQ836" i="3"/>
  <c r="AQ837" i="3"/>
  <c r="AQ838" i="3"/>
  <c r="AQ839" i="3"/>
  <c r="AS839" i="3" s="1"/>
  <c r="AQ841" i="3"/>
  <c r="AQ842" i="3"/>
  <c r="AQ843" i="3"/>
  <c r="AS843" i="3" s="1"/>
  <c r="AQ844" i="3"/>
  <c r="AU844" i="3" s="1"/>
  <c r="AQ845" i="3"/>
  <c r="AQ846" i="3"/>
  <c r="AV846" i="3" s="1"/>
  <c r="AQ847" i="3"/>
  <c r="AQ848" i="3"/>
  <c r="AV848" i="3" s="1"/>
  <c r="AQ849" i="3"/>
  <c r="AQ850" i="3"/>
  <c r="AQ851" i="3"/>
  <c r="AQ853" i="3"/>
  <c r="AQ854" i="3"/>
  <c r="AQ855" i="3"/>
  <c r="AV855" i="3" s="1"/>
  <c r="AQ856" i="3"/>
  <c r="AU856" i="3" s="1"/>
  <c r="AQ857" i="3"/>
  <c r="AQ858" i="3"/>
  <c r="AS858" i="3" s="1"/>
  <c r="AQ859" i="3"/>
  <c r="AQ860" i="3"/>
  <c r="AU860" i="3" s="1"/>
  <c r="AQ861" i="3"/>
  <c r="AQ862" i="3"/>
  <c r="AQ863" i="3"/>
  <c r="AQ864" i="3"/>
  <c r="AV864" i="3" s="1"/>
  <c r="AQ865" i="3"/>
  <c r="AV865" i="3" s="1"/>
  <c r="AQ866" i="3"/>
  <c r="AS866" i="3" s="1"/>
  <c r="AQ867" i="3"/>
  <c r="AV867" i="3" s="1"/>
  <c r="AQ868" i="3"/>
  <c r="AU868" i="3" s="1"/>
  <c r="AQ869" i="3"/>
  <c r="AU869" i="3" s="1"/>
  <c r="AQ870" i="3"/>
  <c r="AQ871" i="3"/>
  <c r="AQ872" i="3"/>
  <c r="AQ874" i="3"/>
  <c r="AQ875" i="3"/>
  <c r="AQ876" i="3"/>
  <c r="AQ877" i="3"/>
  <c r="AS877" i="3" s="1"/>
  <c r="AQ878" i="3"/>
  <c r="AQ879" i="3"/>
  <c r="AQ880" i="3"/>
  <c r="AV880" i="3" s="1"/>
  <c r="AQ881" i="3"/>
  <c r="AS881" i="3" s="1"/>
  <c r="AQ883" i="3"/>
  <c r="AQ884" i="3"/>
  <c r="AQ885" i="3"/>
  <c r="AQ886" i="3"/>
  <c r="AQ887" i="3"/>
  <c r="AQ888" i="3"/>
  <c r="AU888" i="3" s="1"/>
  <c r="AQ889" i="3"/>
  <c r="AU889" i="3" s="1"/>
  <c r="AQ890" i="3"/>
  <c r="AU890" i="3" s="1"/>
  <c r="AQ891" i="3"/>
  <c r="AQ892" i="3"/>
  <c r="AS892" i="3" s="1"/>
  <c r="AQ893" i="3"/>
  <c r="AQ894" i="3"/>
  <c r="AQ895" i="3"/>
  <c r="AS895" i="3" s="1"/>
  <c r="AQ896" i="3"/>
  <c r="AQ897" i="3"/>
  <c r="AV897" i="3" s="1"/>
  <c r="AQ898" i="3"/>
  <c r="AQ899" i="3"/>
  <c r="AQ900" i="3"/>
  <c r="AV900" i="3" s="1"/>
  <c r="AQ901" i="3"/>
  <c r="AQ902" i="3"/>
  <c r="AQ903" i="3"/>
  <c r="AQ904" i="3"/>
  <c r="AU904" i="3" s="1"/>
  <c r="AQ905" i="3"/>
  <c r="AQ906" i="3"/>
  <c r="AQ907" i="3"/>
  <c r="AQ908" i="3"/>
  <c r="AQ910" i="3"/>
  <c r="AV910" i="3" s="1"/>
  <c r="AQ911" i="3"/>
  <c r="AQ913" i="3"/>
  <c r="AQ914" i="3"/>
  <c r="AQ915" i="3"/>
  <c r="AQ916" i="3"/>
  <c r="AQ917" i="3"/>
  <c r="AS917" i="3" s="1"/>
  <c r="AQ918" i="3"/>
  <c r="AU918" i="3" s="1"/>
  <c r="AQ919" i="3"/>
  <c r="AQ920" i="3"/>
  <c r="AS920" i="3" s="1"/>
  <c r="AQ921" i="3"/>
  <c r="AQ922" i="3"/>
  <c r="AU922" i="3" s="1"/>
  <c r="AQ923" i="3"/>
  <c r="AS923" i="3" s="1"/>
  <c r="AQ925" i="3"/>
  <c r="AQ926" i="3"/>
  <c r="AV926" i="3" s="1"/>
  <c r="AQ927" i="3"/>
  <c r="AU927" i="3" s="1"/>
  <c r="AQ928" i="3"/>
  <c r="AQ37" i="3"/>
  <c r="AU37" i="3" s="1"/>
  <c r="AC928" i="3"/>
  <c r="AB928" i="3"/>
  <c r="Z928" i="3"/>
  <c r="W928" i="3"/>
  <c r="V928" i="3"/>
  <c r="T928" i="3"/>
  <c r="AC927" i="3"/>
  <c r="AB927" i="3"/>
  <c r="Z927" i="3"/>
  <c r="W927" i="3"/>
  <c r="V927" i="3"/>
  <c r="T927" i="3"/>
  <c r="AC926" i="3"/>
  <c r="AB926" i="3"/>
  <c r="Z926" i="3"/>
  <c r="W926" i="3"/>
  <c r="V926" i="3"/>
  <c r="T926" i="3"/>
  <c r="AC925" i="3"/>
  <c r="AB925" i="3"/>
  <c r="Z925" i="3"/>
  <c r="W925" i="3"/>
  <c r="V925" i="3"/>
  <c r="T925" i="3"/>
  <c r="AC924" i="3"/>
  <c r="AB924" i="3"/>
  <c r="Z924" i="3"/>
  <c r="W924" i="3"/>
  <c r="V924" i="3"/>
  <c r="T924" i="3"/>
  <c r="AC923" i="3"/>
  <c r="AB923" i="3"/>
  <c r="Z923" i="3"/>
  <c r="W923" i="3"/>
  <c r="V923" i="3"/>
  <c r="T923" i="3"/>
  <c r="AB922" i="3"/>
  <c r="V922" i="3"/>
  <c r="AC921" i="3"/>
  <c r="AB921" i="3"/>
  <c r="Z921" i="3"/>
  <c r="W921" i="3"/>
  <c r="V921" i="3"/>
  <c r="T921" i="3"/>
  <c r="AC920" i="3"/>
  <c r="AB920" i="3"/>
  <c r="Z920" i="3"/>
  <c r="W920" i="3"/>
  <c r="V920" i="3"/>
  <c r="T920" i="3"/>
  <c r="AC919" i="3"/>
  <c r="AB919" i="3"/>
  <c r="Z919" i="3"/>
  <c r="W919" i="3"/>
  <c r="V919" i="3"/>
  <c r="T919" i="3"/>
  <c r="AB918" i="3"/>
  <c r="V918" i="3"/>
  <c r="AC917" i="3"/>
  <c r="AB917" i="3"/>
  <c r="Z917" i="3"/>
  <c r="W917" i="3"/>
  <c r="V917" i="3"/>
  <c r="T917" i="3"/>
  <c r="AC916" i="3"/>
  <c r="AB916" i="3"/>
  <c r="Z916" i="3"/>
  <c r="W916" i="3"/>
  <c r="V916" i="3"/>
  <c r="T916" i="3"/>
  <c r="AC913" i="3"/>
  <c r="AB913" i="3"/>
  <c r="Z913" i="3"/>
  <c r="W913" i="3"/>
  <c r="V913" i="3"/>
  <c r="T913" i="3"/>
  <c r="AC912" i="3"/>
  <c r="AB912" i="3"/>
  <c r="Z912" i="3"/>
  <c r="W912" i="3"/>
  <c r="V912" i="3"/>
  <c r="T912" i="3"/>
  <c r="AC911" i="3"/>
  <c r="AB911" i="3"/>
  <c r="Z911" i="3"/>
  <c r="W911" i="3"/>
  <c r="V911" i="3"/>
  <c r="T911" i="3"/>
  <c r="AC910" i="3"/>
  <c r="AB910" i="3"/>
  <c r="Z910" i="3"/>
  <c r="W910" i="3"/>
  <c r="V910" i="3"/>
  <c r="T910" i="3"/>
  <c r="AC909" i="3"/>
  <c r="AB909" i="3"/>
  <c r="Z909" i="3"/>
  <c r="W909" i="3"/>
  <c r="V909" i="3"/>
  <c r="T909" i="3"/>
  <c r="AC908" i="3"/>
  <c r="AB908" i="3"/>
  <c r="Z908" i="3"/>
  <c r="W908" i="3"/>
  <c r="V908" i="3"/>
  <c r="T908" i="3"/>
  <c r="AC907" i="3"/>
  <c r="AB907" i="3"/>
  <c r="Z907" i="3"/>
  <c r="W907" i="3"/>
  <c r="V907" i="3"/>
  <c r="T907" i="3"/>
  <c r="AC906" i="3"/>
  <c r="AB906" i="3"/>
  <c r="Z906" i="3"/>
  <c r="W906" i="3"/>
  <c r="V906" i="3"/>
  <c r="T906" i="3"/>
  <c r="AC904" i="3"/>
  <c r="AB904" i="3"/>
  <c r="Z904" i="3"/>
  <c r="W904" i="3"/>
  <c r="V904" i="3"/>
  <c r="T904" i="3"/>
  <c r="AC903" i="3"/>
  <c r="AB903" i="3"/>
  <c r="Z903" i="3"/>
  <c r="W903" i="3"/>
  <c r="V903" i="3"/>
  <c r="T903" i="3"/>
  <c r="AC902" i="3"/>
  <c r="AB902" i="3"/>
  <c r="Z902" i="3"/>
  <c r="W902" i="3"/>
  <c r="V902" i="3"/>
  <c r="T902" i="3"/>
  <c r="AC900" i="3"/>
  <c r="AB900" i="3"/>
  <c r="Z900" i="3"/>
  <c r="W900" i="3"/>
  <c r="V900" i="3"/>
  <c r="T900" i="3"/>
  <c r="AC899" i="3"/>
  <c r="AB899" i="3"/>
  <c r="Z899" i="3"/>
  <c r="W899" i="3"/>
  <c r="V899" i="3"/>
  <c r="T899" i="3"/>
  <c r="AC898" i="3"/>
  <c r="AB898" i="3"/>
  <c r="Z898" i="3"/>
  <c r="W898" i="3"/>
  <c r="V898" i="3"/>
  <c r="T898" i="3"/>
  <c r="AC897" i="3"/>
  <c r="AB897" i="3"/>
  <c r="Z897" i="3"/>
  <c r="W897" i="3"/>
  <c r="V897" i="3"/>
  <c r="T897" i="3"/>
  <c r="AC896" i="3"/>
  <c r="AB896" i="3"/>
  <c r="Z896" i="3"/>
  <c r="W896" i="3"/>
  <c r="V896" i="3"/>
  <c r="T896" i="3"/>
  <c r="AC895" i="3"/>
  <c r="AB895" i="3"/>
  <c r="Z895" i="3"/>
  <c r="W895" i="3"/>
  <c r="V895" i="3"/>
  <c r="T895" i="3"/>
  <c r="AC892" i="3"/>
  <c r="AB892" i="3"/>
  <c r="Z892" i="3"/>
  <c r="W892" i="3"/>
  <c r="V892" i="3"/>
  <c r="T892" i="3"/>
  <c r="AC891" i="3"/>
  <c r="AB891" i="3"/>
  <c r="Z891" i="3"/>
  <c r="W891" i="3"/>
  <c r="V891" i="3"/>
  <c r="T891" i="3"/>
  <c r="AC890" i="3"/>
  <c r="AB890" i="3"/>
  <c r="Z890" i="3"/>
  <c r="W890" i="3"/>
  <c r="V890" i="3"/>
  <c r="T890" i="3"/>
  <c r="AC889" i="3"/>
  <c r="AB889" i="3"/>
  <c r="Z889" i="3"/>
  <c r="W889" i="3"/>
  <c r="V889" i="3"/>
  <c r="T889" i="3"/>
  <c r="AC888" i="3"/>
  <c r="AB888" i="3"/>
  <c r="Z888" i="3"/>
  <c r="W888" i="3"/>
  <c r="V888" i="3"/>
  <c r="T888" i="3"/>
  <c r="AC887" i="3"/>
  <c r="AB887" i="3"/>
  <c r="Z887" i="3"/>
  <c r="W887" i="3"/>
  <c r="V887" i="3"/>
  <c r="T887" i="3"/>
  <c r="AC886" i="3"/>
  <c r="AB886" i="3"/>
  <c r="Z886" i="3"/>
  <c r="W886" i="3"/>
  <c r="V886" i="3"/>
  <c r="T886" i="3"/>
  <c r="AC885" i="3"/>
  <c r="AB885" i="3"/>
  <c r="Z885" i="3"/>
  <c r="W885" i="3"/>
  <c r="V885" i="3"/>
  <c r="T885" i="3"/>
  <c r="AC883" i="3"/>
  <c r="AB883" i="3"/>
  <c r="Z883" i="3"/>
  <c r="W883" i="3"/>
  <c r="V883" i="3"/>
  <c r="T883" i="3"/>
  <c r="AC882" i="3"/>
  <c r="AB882" i="3"/>
  <c r="Z882" i="3"/>
  <c r="W882" i="3"/>
  <c r="V882" i="3"/>
  <c r="T882" i="3"/>
  <c r="AC881" i="3"/>
  <c r="AB881" i="3"/>
  <c r="Z881" i="3"/>
  <c r="W881" i="3"/>
  <c r="V881" i="3"/>
  <c r="T881" i="3"/>
  <c r="AC880" i="3"/>
  <c r="AB880" i="3"/>
  <c r="Z880" i="3"/>
  <c r="W880" i="3"/>
  <c r="V880" i="3"/>
  <c r="T880" i="3"/>
  <c r="AC879" i="3"/>
  <c r="AB879" i="3"/>
  <c r="Z879" i="3"/>
  <c r="W879" i="3"/>
  <c r="V879" i="3"/>
  <c r="T879" i="3"/>
  <c r="AC878" i="3"/>
  <c r="AB878" i="3"/>
  <c r="Z878" i="3"/>
  <c r="W878" i="3"/>
  <c r="V878" i="3"/>
  <c r="T878" i="3"/>
  <c r="AC877" i="3"/>
  <c r="AB877" i="3"/>
  <c r="Z877" i="3"/>
  <c r="W877" i="3"/>
  <c r="V877" i="3"/>
  <c r="T877" i="3"/>
  <c r="AC875" i="3"/>
  <c r="AB875" i="3"/>
  <c r="Z875" i="3"/>
  <c r="W875" i="3"/>
  <c r="V875" i="3"/>
  <c r="T875" i="3"/>
  <c r="AC874" i="3"/>
  <c r="AB874" i="3"/>
  <c r="Z874" i="3"/>
  <c r="W874" i="3"/>
  <c r="V874" i="3"/>
  <c r="T874" i="3"/>
  <c r="AC873" i="3"/>
  <c r="AB873" i="3"/>
  <c r="Z873" i="3"/>
  <c r="W873" i="3"/>
  <c r="V873" i="3"/>
  <c r="T873" i="3"/>
  <c r="AC870" i="3"/>
  <c r="AB870" i="3"/>
  <c r="Z870" i="3"/>
  <c r="W870" i="3"/>
  <c r="V870" i="3"/>
  <c r="T870" i="3"/>
  <c r="AC869" i="3"/>
  <c r="AB869" i="3"/>
  <c r="Z869" i="3"/>
  <c r="W869" i="3"/>
  <c r="V869" i="3"/>
  <c r="T869" i="3"/>
  <c r="AC868" i="3"/>
  <c r="AB868" i="3"/>
  <c r="Z868" i="3"/>
  <c r="W868" i="3"/>
  <c r="V868" i="3"/>
  <c r="T868" i="3"/>
  <c r="AC867" i="3"/>
  <c r="AB867" i="3"/>
  <c r="Z867" i="3"/>
  <c r="W867" i="3"/>
  <c r="V867" i="3"/>
  <c r="T867" i="3"/>
  <c r="AC866" i="3"/>
  <c r="AB866" i="3"/>
  <c r="Z866" i="3"/>
  <c r="W866" i="3"/>
  <c r="V866" i="3"/>
  <c r="T866" i="3"/>
  <c r="AC865" i="3"/>
  <c r="AB865" i="3"/>
  <c r="Z865" i="3"/>
  <c r="W865" i="3"/>
  <c r="V865" i="3"/>
  <c r="T865" i="3"/>
  <c r="AC864" i="3"/>
  <c r="AB864" i="3"/>
  <c r="Z864" i="3"/>
  <c r="W864" i="3"/>
  <c r="V864" i="3"/>
  <c r="T864" i="3"/>
  <c r="AC863" i="3"/>
  <c r="AB863" i="3"/>
  <c r="Z863" i="3"/>
  <c r="W863" i="3"/>
  <c r="V863" i="3"/>
  <c r="T863" i="3"/>
  <c r="AC861" i="3"/>
  <c r="AB861" i="3"/>
  <c r="Z861" i="3"/>
  <c r="W861" i="3"/>
  <c r="V861" i="3"/>
  <c r="T861" i="3"/>
  <c r="AC860" i="3"/>
  <c r="AB860" i="3"/>
  <c r="Z860" i="3"/>
  <c r="W860" i="3"/>
  <c r="V860" i="3"/>
  <c r="T860" i="3"/>
  <c r="AC859" i="3"/>
  <c r="AB859" i="3"/>
  <c r="Z859" i="3"/>
  <c r="W859" i="3"/>
  <c r="V859" i="3"/>
  <c r="T859" i="3"/>
  <c r="AC858" i="3"/>
  <c r="AB858" i="3"/>
  <c r="Z858" i="3"/>
  <c r="W858" i="3"/>
  <c r="V858" i="3"/>
  <c r="T858" i="3"/>
  <c r="AC857" i="3"/>
  <c r="AB857" i="3"/>
  <c r="Z857" i="3"/>
  <c r="W857" i="3"/>
  <c r="V857" i="3"/>
  <c r="T857" i="3"/>
  <c r="AB856" i="3"/>
  <c r="V856" i="3"/>
  <c r="AC855" i="3"/>
  <c r="AB855" i="3"/>
  <c r="Z855" i="3"/>
  <c r="W855" i="3"/>
  <c r="V855" i="3"/>
  <c r="T855" i="3"/>
  <c r="AC854" i="3"/>
  <c r="AB854" i="3"/>
  <c r="Z854" i="3"/>
  <c r="W854" i="3"/>
  <c r="V854" i="3"/>
  <c r="T854" i="3"/>
  <c r="AC853" i="3"/>
  <c r="AB853" i="3"/>
  <c r="Z853" i="3"/>
  <c r="W853" i="3"/>
  <c r="V853" i="3"/>
  <c r="T853" i="3"/>
  <c r="AC852" i="3"/>
  <c r="AB852" i="3"/>
  <c r="Z852" i="3"/>
  <c r="W852" i="3"/>
  <c r="V852" i="3"/>
  <c r="T852" i="3"/>
  <c r="AC849" i="3"/>
  <c r="AB849" i="3"/>
  <c r="Z849" i="3"/>
  <c r="W849" i="3"/>
  <c r="V849" i="3"/>
  <c r="T849" i="3"/>
  <c r="AC848" i="3"/>
  <c r="AB848" i="3"/>
  <c r="Z848" i="3"/>
  <c r="W848" i="3"/>
  <c r="V848" i="3"/>
  <c r="T848" i="3"/>
  <c r="AC847" i="3"/>
  <c r="AB847" i="3"/>
  <c r="Z847" i="3"/>
  <c r="W847" i="3"/>
  <c r="V847" i="3"/>
  <c r="T847" i="3"/>
  <c r="AC846" i="3"/>
  <c r="AB846" i="3"/>
  <c r="Z846" i="3"/>
  <c r="W846" i="3"/>
  <c r="V846" i="3"/>
  <c r="T846" i="3"/>
  <c r="AC845" i="3"/>
  <c r="AB845" i="3"/>
  <c r="Z845" i="3"/>
  <c r="W845" i="3"/>
  <c r="V845" i="3"/>
  <c r="T845" i="3"/>
  <c r="AC844" i="3"/>
  <c r="AB844" i="3"/>
  <c r="Z844" i="3"/>
  <c r="W844" i="3"/>
  <c r="V844" i="3"/>
  <c r="T844" i="3"/>
  <c r="AC843" i="3"/>
  <c r="AB843" i="3"/>
  <c r="Z843" i="3"/>
  <c r="W843" i="3"/>
  <c r="V843" i="3"/>
  <c r="T843" i="3"/>
  <c r="AC841" i="3"/>
  <c r="AB841" i="3"/>
  <c r="Z841" i="3"/>
  <c r="W841" i="3"/>
  <c r="V841" i="3"/>
  <c r="T841" i="3"/>
  <c r="AC840" i="3"/>
  <c r="AB840" i="3"/>
  <c r="Z840" i="3"/>
  <c r="W840" i="3"/>
  <c r="V840" i="3"/>
  <c r="T840" i="3"/>
  <c r="AC839" i="3"/>
  <c r="AB839" i="3"/>
  <c r="Z839" i="3"/>
  <c r="W839" i="3"/>
  <c r="V839" i="3"/>
  <c r="T839" i="3"/>
  <c r="AC838" i="3"/>
  <c r="AB838" i="3"/>
  <c r="Z838" i="3"/>
  <c r="W838" i="3"/>
  <c r="V838" i="3"/>
  <c r="T838" i="3"/>
  <c r="AC837" i="3"/>
  <c r="AB837" i="3"/>
  <c r="Z837" i="3"/>
  <c r="W837" i="3"/>
  <c r="V837" i="3"/>
  <c r="T837" i="3"/>
  <c r="AC835" i="3"/>
  <c r="AB835" i="3"/>
  <c r="Z835" i="3"/>
  <c r="W835" i="3"/>
  <c r="V835" i="3"/>
  <c r="T835" i="3"/>
  <c r="AC834" i="3"/>
  <c r="AB834" i="3"/>
  <c r="Z834" i="3"/>
  <c r="W834" i="3"/>
  <c r="V834" i="3"/>
  <c r="T834" i="3"/>
  <c r="AC833" i="3"/>
  <c r="AB833" i="3"/>
  <c r="Z833" i="3"/>
  <c r="W833" i="3"/>
  <c r="V833" i="3"/>
  <c r="T833" i="3"/>
  <c r="AC832" i="3"/>
  <c r="AB832" i="3"/>
  <c r="Z832" i="3"/>
  <c r="W832" i="3"/>
  <c r="V832" i="3"/>
  <c r="T832" i="3"/>
  <c r="AB827" i="3"/>
  <c r="Z827" i="3"/>
  <c r="V827" i="3"/>
  <c r="T827" i="3"/>
  <c r="AC826" i="3"/>
  <c r="AB826" i="3"/>
  <c r="Z826" i="3"/>
  <c r="W826" i="3"/>
  <c r="V826" i="3"/>
  <c r="T826" i="3"/>
  <c r="AC825" i="3"/>
  <c r="AB825" i="3"/>
  <c r="Z825" i="3"/>
  <c r="W825" i="3"/>
  <c r="V825" i="3"/>
  <c r="T825" i="3"/>
  <c r="AC824" i="3"/>
  <c r="AB824" i="3"/>
  <c r="Z824" i="3"/>
  <c r="W824" i="3"/>
  <c r="V824" i="3"/>
  <c r="T824" i="3"/>
  <c r="AC823" i="3"/>
  <c r="AB823" i="3"/>
  <c r="Z823" i="3"/>
  <c r="W823" i="3"/>
  <c r="V823" i="3"/>
  <c r="T823" i="3"/>
  <c r="AC822" i="3"/>
  <c r="AB822" i="3"/>
  <c r="Z822" i="3"/>
  <c r="W822" i="3"/>
  <c r="V822" i="3"/>
  <c r="T822" i="3"/>
  <c r="AC821" i="3"/>
  <c r="AB821" i="3"/>
  <c r="Z821" i="3"/>
  <c r="W821" i="3"/>
  <c r="V821" i="3"/>
  <c r="T821" i="3"/>
  <c r="AB820" i="3"/>
  <c r="Z820" i="3"/>
  <c r="V820" i="3"/>
  <c r="T820" i="3"/>
  <c r="AB819" i="3"/>
  <c r="Z819" i="3"/>
  <c r="V819" i="3"/>
  <c r="T819" i="3"/>
  <c r="AC818" i="3"/>
  <c r="AB818" i="3"/>
  <c r="Z818" i="3"/>
  <c r="W818" i="3"/>
  <c r="V818" i="3"/>
  <c r="T818" i="3"/>
  <c r="AC817" i="3"/>
  <c r="AB817" i="3"/>
  <c r="Z817" i="3"/>
  <c r="W817" i="3"/>
  <c r="V817" i="3"/>
  <c r="T817" i="3"/>
  <c r="AC816" i="3"/>
  <c r="AB816" i="3"/>
  <c r="Z816" i="3"/>
  <c r="W816" i="3"/>
  <c r="V816" i="3"/>
  <c r="T816" i="3"/>
  <c r="AC815" i="3"/>
  <c r="AB815" i="3"/>
  <c r="Z815" i="3"/>
  <c r="W815" i="3"/>
  <c r="V815" i="3"/>
  <c r="T815" i="3"/>
  <c r="AC812" i="3"/>
  <c r="AB812" i="3"/>
  <c r="Z812" i="3"/>
  <c r="W812" i="3"/>
  <c r="V812" i="3"/>
  <c r="T812" i="3"/>
  <c r="AC811" i="3"/>
  <c r="AB811" i="3"/>
  <c r="Z811" i="3"/>
  <c r="W811" i="3"/>
  <c r="V811" i="3"/>
  <c r="T811" i="3"/>
  <c r="AC810" i="3"/>
  <c r="AB810" i="3"/>
  <c r="Z810" i="3"/>
  <c r="W810" i="3"/>
  <c r="V810" i="3"/>
  <c r="T810" i="3"/>
  <c r="AB808" i="3"/>
  <c r="Z808" i="3"/>
  <c r="V808" i="3"/>
  <c r="T808" i="3"/>
  <c r="AB807" i="3"/>
  <c r="Z807" i="3"/>
  <c r="V807" i="3"/>
  <c r="T807" i="3"/>
  <c r="AB806" i="3"/>
  <c r="Z806" i="3"/>
  <c r="V806" i="3"/>
  <c r="T806" i="3"/>
  <c r="AB805" i="3"/>
  <c r="Z805" i="3"/>
  <c r="V805" i="3"/>
  <c r="T805" i="3"/>
  <c r="AB803" i="3"/>
  <c r="Z803" i="3"/>
  <c r="V803" i="3"/>
  <c r="T803" i="3"/>
  <c r="AB802" i="3"/>
  <c r="Z802" i="3"/>
  <c r="V802" i="3"/>
  <c r="T802" i="3"/>
  <c r="AB801" i="3"/>
  <c r="Z801" i="3"/>
  <c r="V801" i="3"/>
  <c r="T801" i="3"/>
  <c r="AB800" i="3"/>
  <c r="Z800" i="3"/>
  <c r="V800" i="3"/>
  <c r="T800" i="3"/>
  <c r="AB799" i="3"/>
  <c r="Z799" i="3"/>
  <c r="V799" i="3"/>
  <c r="T799" i="3"/>
  <c r="AB798" i="3"/>
  <c r="Z798" i="3"/>
  <c r="V798" i="3"/>
  <c r="T798" i="3"/>
  <c r="AB797" i="3"/>
  <c r="Z797" i="3"/>
  <c r="V797" i="3"/>
  <c r="T797" i="3"/>
  <c r="AB796" i="3"/>
  <c r="Z796" i="3"/>
  <c r="V796" i="3"/>
  <c r="T796" i="3"/>
  <c r="AB795" i="3"/>
  <c r="Z795" i="3"/>
  <c r="V795" i="3"/>
  <c r="T795" i="3"/>
  <c r="AB794" i="3"/>
  <c r="Z794" i="3"/>
  <c r="V794" i="3"/>
  <c r="T794" i="3"/>
  <c r="AB792" i="3"/>
  <c r="Z792" i="3"/>
  <c r="V792" i="3"/>
  <c r="T792" i="3"/>
  <c r="AB791" i="3"/>
  <c r="Z791" i="3"/>
  <c r="V791" i="3"/>
  <c r="T791" i="3"/>
  <c r="AB790" i="3"/>
  <c r="Z790" i="3"/>
  <c r="V790" i="3"/>
  <c r="T790" i="3"/>
  <c r="AB789" i="3"/>
  <c r="Z789" i="3"/>
  <c r="V789" i="3"/>
  <c r="T789" i="3"/>
  <c r="AB788" i="3"/>
  <c r="Z788" i="3"/>
  <c r="V788" i="3"/>
  <c r="T788" i="3"/>
  <c r="AB787" i="3"/>
  <c r="Z787" i="3"/>
  <c r="V787" i="3"/>
  <c r="T787" i="3"/>
  <c r="AB786" i="3"/>
  <c r="Z786" i="3"/>
  <c r="V786" i="3"/>
  <c r="T786" i="3"/>
  <c r="AB785" i="3"/>
  <c r="Z785" i="3"/>
  <c r="V785" i="3"/>
  <c r="T785" i="3"/>
  <c r="AB784" i="3"/>
  <c r="Z784" i="3"/>
  <c r="V784" i="3"/>
  <c r="T784" i="3"/>
  <c r="AB783" i="3"/>
  <c r="Z783" i="3"/>
  <c r="V783" i="3"/>
  <c r="T783" i="3"/>
  <c r="AB782" i="3"/>
  <c r="Z782" i="3"/>
  <c r="V782" i="3"/>
  <c r="T782" i="3"/>
  <c r="AB781" i="3"/>
  <c r="Z781" i="3"/>
  <c r="V781" i="3"/>
  <c r="T781" i="3"/>
  <c r="AB780" i="3"/>
  <c r="Z780" i="3"/>
  <c r="V780" i="3"/>
  <c r="T780" i="3"/>
  <c r="AB779" i="3"/>
  <c r="Z779" i="3"/>
  <c r="V779" i="3"/>
  <c r="T779" i="3"/>
  <c r="AB778" i="3"/>
  <c r="Z778" i="3"/>
  <c r="V778" i="3"/>
  <c r="T778" i="3"/>
  <c r="AB777" i="3"/>
  <c r="Z777" i="3"/>
  <c r="V777" i="3"/>
  <c r="T777" i="3"/>
  <c r="AB776" i="3"/>
  <c r="Z776" i="3"/>
  <c r="V776" i="3"/>
  <c r="T776" i="3"/>
  <c r="AB775" i="3"/>
  <c r="Z775" i="3"/>
  <c r="V775" i="3"/>
  <c r="T775" i="3"/>
  <c r="AB774" i="3"/>
  <c r="Z774" i="3"/>
  <c r="V774" i="3"/>
  <c r="T774" i="3"/>
  <c r="AB773" i="3"/>
  <c r="Z773" i="3"/>
  <c r="V773" i="3"/>
  <c r="T773" i="3"/>
  <c r="AB772" i="3"/>
  <c r="Z772" i="3"/>
  <c r="V772" i="3"/>
  <c r="T772" i="3"/>
  <c r="AB771" i="3"/>
  <c r="Z771" i="3"/>
  <c r="V771" i="3"/>
  <c r="T771" i="3"/>
  <c r="AB770" i="3"/>
  <c r="Z770" i="3"/>
  <c r="V770" i="3"/>
  <c r="T770" i="3"/>
  <c r="AB769" i="3"/>
  <c r="Z769" i="3"/>
  <c r="V769" i="3"/>
  <c r="T769" i="3"/>
  <c r="AB768" i="3"/>
  <c r="Z768" i="3"/>
  <c r="V768" i="3"/>
  <c r="T768" i="3"/>
  <c r="AB767" i="3"/>
  <c r="Z767" i="3"/>
  <c r="V767" i="3"/>
  <c r="T767" i="3"/>
  <c r="AB766" i="3"/>
  <c r="Z766" i="3"/>
  <c r="V766" i="3"/>
  <c r="T766" i="3"/>
  <c r="AB765" i="3"/>
  <c r="Z765" i="3"/>
  <c r="V765" i="3"/>
  <c r="T765" i="3"/>
  <c r="AB764" i="3"/>
  <c r="Z764" i="3"/>
  <c r="V764" i="3"/>
  <c r="T764" i="3"/>
  <c r="AB763" i="3"/>
  <c r="Z763" i="3"/>
  <c r="V763" i="3"/>
  <c r="T763" i="3"/>
  <c r="AB762" i="3"/>
  <c r="Z762" i="3"/>
  <c r="V762" i="3"/>
  <c r="T762" i="3"/>
  <c r="AB761" i="3"/>
  <c r="Z761" i="3"/>
  <c r="V761" i="3"/>
  <c r="T761" i="3"/>
  <c r="AB760" i="3"/>
  <c r="Z760" i="3"/>
  <c r="V760" i="3"/>
  <c r="T760" i="3"/>
  <c r="AB759" i="3"/>
  <c r="Z759" i="3"/>
  <c r="V759" i="3"/>
  <c r="T759" i="3"/>
  <c r="AB758" i="3"/>
  <c r="Z758" i="3"/>
  <c r="V758" i="3"/>
  <c r="T758" i="3"/>
  <c r="AB757" i="3"/>
  <c r="Z757" i="3"/>
  <c r="V757" i="3"/>
  <c r="T757" i="3"/>
  <c r="AB756" i="3"/>
  <c r="Z756" i="3"/>
  <c r="V756" i="3"/>
  <c r="T756" i="3"/>
  <c r="AB755" i="3"/>
  <c r="Z755" i="3"/>
  <c r="V755" i="3"/>
  <c r="T755" i="3"/>
  <c r="AB754" i="3"/>
  <c r="Z754" i="3"/>
  <c r="V754" i="3"/>
  <c r="T754" i="3"/>
  <c r="AB753" i="3"/>
  <c r="Z753" i="3"/>
  <c r="V753" i="3"/>
  <c r="T753" i="3"/>
  <c r="AB752" i="3"/>
  <c r="Z752" i="3"/>
  <c r="V752" i="3"/>
  <c r="T752" i="3"/>
  <c r="AB751" i="3"/>
  <c r="Z751" i="3"/>
  <c r="V751" i="3"/>
  <c r="T751" i="3"/>
  <c r="AB750" i="3"/>
  <c r="Z750" i="3"/>
  <c r="V750" i="3"/>
  <c r="T750" i="3"/>
  <c r="AB749" i="3"/>
  <c r="Z749" i="3"/>
  <c r="V749" i="3"/>
  <c r="T749" i="3"/>
  <c r="AB748" i="3"/>
  <c r="Z748" i="3"/>
  <c r="V748" i="3"/>
  <c r="T748" i="3"/>
  <c r="AB747" i="3"/>
  <c r="Z747" i="3"/>
  <c r="V747" i="3"/>
  <c r="T747" i="3"/>
  <c r="AB746" i="3"/>
  <c r="Z746" i="3"/>
  <c r="V746" i="3"/>
  <c r="T746" i="3"/>
  <c r="AB745" i="3"/>
  <c r="Z745" i="3"/>
  <c r="V745" i="3"/>
  <c r="T745" i="3"/>
  <c r="AB744" i="3"/>
  <c r="Z744" i="3"/>
  <c r="V744" i="3"/>
  <c r="T744" i="3"/>
  <c r="AB743" i="3"/>
  <c r="Z743" i="3"/>
  <c r="V743" i="3"/>
  <c r="T743" i="3"/>
  <c r="AB742" i="3"/>
  <c r="Z742" i="3"/>
  <c r="V742" i="3"/>
  <c r="T742" i="3"/>
  <c r="AB741" i="3"/>
  <c r="Z741" i="3"/>
  <c r="V741" i="3"/>
  <c r="T741" i="3"/>
  <c r="AB740" i="3"/>
  <c r="Z740" i="3"/>
  <c r="V740" i="3"/>
  <c r="T740" i="3"/>
  <c r="AB739" i="3"/>
  <c r="Z739" i="3"/>
  <c r="V739" i="3"/>
  <c r="T739" i="3"/>
  <c r="AB738" i="3"/>
  <c r="Z738" i="3"/>
  <c r="V738" i="3"/>
  <c r="T738" i="3"/>
  <c r="AB737" i="3"/>
  <c r="Z737" i="3"/>
  <c r="V737" i="3"/>
  <c r="T737" i="3"/>
  <c r="AB736" i="3"/>
  <c r="Z736" i="3"/>
  <c r="V736" i="3"/>
  <c r="T736" i="3"/>
  <c r="AB735" i="3"/>
  <c r="Z735" i="3"/>
  <c r="V735" i="3"/>
  <c r="T735" i="3"/>
  <c r="AB734" i="3"/>
  <c r="Z734" i="3"/>
  <c r="V734" i="3"/>
  <c r="T734" i="3"/>
  <c r="AB733" i="3"/>
  <c r="Z733" i="3"/>
  <c r="V733" i="3"/>
  <c r="T733" i="3"/>
  <c r="AB732" i="3"/>
  <c r="Z732" i="3"/>
  <c r="V732" i="3"/>
  <c r="T732" i="3"/>
  <c r="AB731" i="3"/>
  <c r="Z731" i="3"/>
  <c r="V731" i="3"/>
  <c r="T731" i="3"/>
  <c r="AB730" i="3"/>
  <c r="Z730" i="3"/>
  <c r="V730" i="3"/>
  <c r="T730" i="3"/>
  <c r="AB729" i="3"/>
  <c r="Z729" i="3"/>
  <c r="V729" i="3"/>
  <c r="T729" i="3"/>
  <c r="AB728" i="3"/>
  <c r="Z728" i="3"/>
  <c r="V728" i="3"/>
  <c r="T728" i="3"/>
  <c r="AB727" i="3"/>
  <c r="Z727" i="3"/>
  <c r="V727" i="3"/>
  <c r="T727" i="3"/>
  <c r="AB726" i="3"/>
  <c r="Z726" i="3"/>
  <c r="V726" i="3"/>
  <c r="T726" i="3"/>
  <c r="AB725" i="3"/>
  <c r="Z725" i="3"/>
  <c r="V725" i="3"/>
  <c r="T725" i="3"/>
  <c r="AB724" i="3"/>
  <c r="Z724" i="3"/>
  <c r="V724" i="3"/>
  <c r="T724" i="3"/>
  <c r="AB723" i="3"/>
  <c r="Z723" i="3"/>
  <c r="V723" i="3"/>
  <c r="T723" i="3"/>
  <c r="AB722" i="3"/>
  <c r="Z722" i="3"/>
  <c r="V722" i="3"/>
  <c r="T722" i="3"/>
  <c r="AB721" i="3"/>
  <c r="Z721" i="3"/>
  <c r="V721" i="3"/>
  <c r="T721" i="3"/>
  <c r="AB720" i="3"/>
  <c r="Z720" i="3"/>
  <c r="V720" i="3"/>
  <c r="T720" i="3"/>
  <c r="AB719" i="3"/>
  <c r="Z719" i="3"/>
  <c r="V719" i="3"/>
  <c r="T719" i="3"/>
  <c r="AB718" i="3"/>
  <c r="Z718" i="3"/>
  <c r="V718" i="3"/>
  <c r="T718" i="3"/>
  <c r="AB717" i="3"/>
  <c r="Z717" i="3"/>
  <c r="V717" i="3"/>
  <c r="T717" i="3"/>
  <c r="AB716" i="3"/>
  <c r="Z716" i="3"/>
  <c r="V716" i="3"/>
  <c r="T716" i="3"/>
  <c r="AB715" i="3"/>
  <c r="Z715" i="3"/>
  <c r="V715" i="3"/>
  <c r="T715" i="3"/>
  <c r="AB714" i="3"/>
  <c r="Z714" i="3"/>
  <c r="V714" i="3"/>
  <c r="T714" i="3"/>
  <c r="AB713" i="3"/>
  <c r="Z713" i="3"/>
  <c r="V713" i="3"/>
  <c r="T713" i="3"/>
  <c r="AB712" i="3"/>
  <c r="Z712" i="3"/>
  <c r="V712" i="3"/>
  <c r="T712" i="3"/>
  <c r="AB711" i="3"/>
  <c r="Z711" i="3"/>
  <c r="V711" i="3"/>
  <c r="T711" i="3"/>
  <c r="AB710" i="3"/>
  <c r="Z710" i="3"/>
  <c r="V710" i="3"/>
  <c r="T710" i="3"/>
  <c r="AB709" i="3"/>
  <c r="Z709" i="3"/>
  <c r="V709" i="3"/>
  <c r="T709" i="3"/>
  <c r="AB708" i="3"/>
  <c r="Z708" i="3"/>
  <c r="V708" i="3"/>
  <c r="T708" i="3"/>
  <c r="AB707" i="3"/>
  <c r="Z707" i="3"/>
  <c r="V707" i="3"/>
  <c r="T707" i="3"/>
  <c r="AB706" i="3"/>
  <c r="Z706" i="3"/>
  <c r="V706" i="3"/>
  <c r="T706" i="3"/>
  <c r="AB705" i="3"/>
  <c r="Z705" i="3"/>
  <c r="V705" i="3"/>
  <c r="T705" i="3"/>
  <c r="AB704" i="3"/>
  <c r="Z704" i="3"/>
  <c r="V704" i="3"/>
  <c r="T704" i="3"/>
  <c r="AB703" i="3"/>
  <c r="Z703" i="3"/>
  <c r="V703" i="3"/>
  <c r="T703" i="3"/>
  <c r="AB702" i="3"/>
  <c r="Z702" i="3"/>
  <c r="V702" i="3"/>
  <c r="T702" i="3"/>
  <c r="AB701" i="3"/>
  <c r="Z701" i="3"/>
  <c r="V701" i="3"/>
  <c r="T701" i="3"/>
  <c r="AB700" i="3"/>
  <c r="Z700" i="3"/>
  <c r="V700" i="3"/>
  <c r="T700" i="3"/>
  <c r="AB699" i="3"/>
  <c r="Z699" i="3"/>
  <c r="V699" i="3"/>
  <c r="T699" i="3"/>
  <c r="AB698" i="3"/>
  <c r="Z698" i="3"/>
  <c r="V698" i="3"/>
  <c r="T698" i="3"/>
  <c r="AB697" i="3"/>
  <c r="Z697" i="3"/>
  <c r="V697" i="3"/>
  <c r="T697" i="3"/>
  <c r="AB696" i="3"/>
  <c r="Z696" i="3"/>
  <c r="V696" i="3"/>
  <c r="T696" i="3"/>
  <c r="AB695" i="3"/>
  <c r="Z695" i="3"/>
  <c r="V695" i="3"/>
  <c r="T695" i="3"/>
  <c r="AB694" i="3"/>
  <c r="Z694" i="3"/>
  <c r="V694" i="3"/>
  <c r="T694" i="3"/>
  <c r="AB693" i="3"/>
  <c r="Z693" i="3"/>
  <c r="V693" i="3"/>
  <c r="T693" i="3"/>
  <c r="AB692" i="3"/>
  <c r="Z692" i="3"/>
  <c r="V692" i="3"/>
  <c r="T692" i="3"/>
  <c r="AB691" i="3"/>
  <c r="Z691" i="3"/>
  <c r="V691" i="3"/>
  <c r="T691" i="3"/>
  <c r="AB690" i="3"/>
  <c r="Z690" i="3"/>
  <c r="V690" i="3"/>
  <c r="T690" i="3"/>
  <c r="AB689" i="3"/>
  <c r="Z689" i="3"/>
  <c r="V689" i="3"/>
  <c r="T689" i="3"/>
  <c r="AB688" i="3"/>
  <c r="Z688" i="3"/>
  <c r="V688" i="3"/>
  <c r="T688" i="3"/>
  <c r="AB687" i="3"/>
  <c r="Z687" i="3"/>
  <c r="V687" i="3"/>
  <c r="T687" i="3"/>
  <c r="AB686" i="3"/>
  <c r="Z686" i="3"/>
  <c r="V686" i="3"/>
  <c r="T686" i="3"/>
  <c r="AB685" i="3"/>
  <c r="Z685" i="3"/>
  <c r="V685" i="3"/>
  <c r="T685" i="3"/>
  <c r="AB684" i="3"/>
  <c r="Z684" i="3"/>
  <c r="V684" i="3"/>
  <c r="T684" i="3"/>
  <c r="AB683" i="3"/>
  <c r="Z683" i="3"/>
  <c r="V683" i="3"/>
  <c r="T683" i="3"/>
  <c r="AB682" i="3"/>
  <c r="Z682" i="3"/>
  <c r="V682" i="3"/>
  <c r="T682" i="3"/>
  <c r="AB681" i="3"/>
  <c r="Z681" i="3"/>
  <c r="V681" i="3"/>
  <c r="T681" i="3"/>
  <c r="AB680" i="3"/>
  <c r="Z680" i="3"/>
  <c r="V680" i="3"/>
  <c r="T680" i="3"/>
  <c r="AB679" i="3"/>
  <c r="Z679" i="3"/>
  <c r="V679" i="3"/>
  <c r="T679" i="3"/>
  <c r="AB678" i="3"/>
  <c r="Z678" i="3"/>
  <c r="V678" i="3"/>
  <c r="T678" i="3"/>
  <c r="AB676" i="3"/>
  <c r="Z676" i="3"/>
  <c r="V676" i="3"/>
  <c r="T676" i="3"/>
  <c r="AB675" i="3"/>
  <c r="Z675" i="3"/>
  <c r="V675" i="3"/>
  <c r="T675" i="3"/>
  <c r="AB674" i="3"/>
  <c r="Z674" i="3"/>
  <c r="V674" i="3"/>
  <c r="T674" i="3"/>
  <c r="AB673" i="3"/>
  <c r="Z673" i="3"/>
  <c r="V673" i="3"/>
  <c r="T673" i="3"/>
  <c r="AB672" i="3"/>
  <c r="Z672" i="3"/>
  <c r="V672" i="3"/>
  <c r="T672" i="3"/>
  <c r="AB671" i="3"/>
  <c r="Z671" i="3"/>
  <c r="V671" i="3"/>
  <c r="T671" i="3"/>
  <c r="AB670" i="3"/>
  <c r="Z670" i="3"/>
  <c r="V670" i="3"/>
  <c r="T670" i="3"/>
  <c r="AB668" i="3"/>
  <c r="Z668" i="3"/>
  <c r="V668" i="3"/>
  <c r="T668" i="3"/>
  <c r="AB667" i="3"/>
  <c r="Z667" i="3"/>
  <c r="V667" i="3"/>
  <c r="T667" i="3"/>
  <c r="AB666" i="3"/>
  <c r="Z666" i="3"/>
  <c r="V666" i="3"/>
  <c r="T666" i="3"/>
  <c r="AB665" i="3"/>
  <c r="Z665" i="3"/>
  <c r="V665" i="3"/>
  <c r="T665" i="3"/>
  <c r="AB664" i="3"/>
  <c r="Z664" i="3"/>
  <c r="V664" i="3"/>
  <c r="T664" i="3"/>
  <c r="AB662" i="3"/>
  <c r="Z662" i="3"/>
  <c r="V662" i="3"/>
  <c r="T662" i="3"/>
  <c r="AB659" i="3"/>
  <c r="Z659" i="3"/>
  <c r="V659" i="3"/>
  <c r="T659" i="3"/>
  <c r="AB658" i="3"/>
  <c r="Z658" i="3"/>
  <c r="V658" i="3"/>
  <c r="T658" i="3"/>
  <c r="AB657" i="3"/>
  <c r="Z657" i="3"/>
  <c r="V657" i="3"/>
  <c r="T657" i="3"/>
  <c r="AB656" i="3"/>
  <c r="Z656" i="3"/>
  <c r="V656" i="3"/>
  <c r="T656" i="3"/>
  <c r="AB655" i="3"/>
  <c r="Z655" i="3"/>
  <c r="V655" i="3"/>
  <c r="T655" i="3"/>
  <c r="AB654" i="3"/>
  <c r="Z654" i="3"/>
  <c r="V654" i="3"/>
  <c r="T654" i="3"/>
  <c r="AB653" i="3"/>
  <c r="Z653" i="3"/>
  <c r="V653" i="3"/>
  <c r="T653" i="3"/>
  <c r="AB652" i="3"/>
  <c r="Z652" i="3"/>
  <c r="V652" i="3"/>
  <c r="T652" i="3"/>
  <c r="AB651" i="3"/>
  <c r="Z651" i="3"/>
  <c r="V651" i="3"/>
  <c r="T651" i="3"/>
  <c r="AB650" i="3"/>
  <c r="Z650" i="3"/>
  <c r="V650" i="3"/>
  <c r="T650" i="3"/>
  <c r="AB649" i="3"/>
  <c r="Z649" i="3"/>
  <c r="V649" i="3"/>
  <c r="T649" i="3"/>
  <c r="AB648" i="3"/>
  <c r="Z648" i="3"/>
  <c r="V648" i="3"/>
  <c r="T648" i="3"/>
  <c r="AB647" i="3"/>
  <c r="Z647" i="3"/>
  <c r="V647" i="3"/>
  <c r="T647" i="3"/>
  <c r="AB646" i="3"/>
  <c r="Z646" i="3"/>
  <c r="V646" i="3"/>
  <c r="T646" i="3"/>
  <c r="AB645" i="3"/>
  <c r="Z645" i="3"/>
  <c r="V645" i="3"/>
  <c r="T645" i="3"/>
  <c r="AB644" i="3"/>
  <c r="Z644" i="3"/>
  <c r="V644" i="3"/>
  <c r="T644" i="3"/>
  <c r="AB643" i="3"/>
  <c r="Z643" i="3"/>
  <c r="V643" i="3"/>
  <c r="T643" i="3"/>
  <c r="AB642" i="3"/>
  <c r="Z642" i="3"/>
  <c r="V642" i="3"/>
  <c r="T642" i="3"/>
  <c r="AB641" i="3"/>
  <c r="Z641" i="3"/>
  <c r="V641" i="3"/>
  <c r="T641" i="3"/>
  <c r="AB640" i="3"/>
  <c r="Z640" i="3"/>
  <c r="V640" i="3"/>
  <c r="T640" i="3"/>
  <c r="AB639" i="3"/>
  <c r="Z639" i="3"/>
  <c r="V639" i="3"/>
  <c r="T639" i="3"/>
  <c r="AB638" i="3"/>
  <c r="Z638" i="3"/>
  <c r="V638" i="3"/>
  <c r="T638" i="3"/>
  <c r="AB637" i="3"/>
  <c r="Z637" i="3"/>
  <c r="V637" i="3"/>
  <c r="T637" i="3"/>
  <c r="AB636" i="3"/>
  <c r="Z636" i="3"/>
  <c r="V636" i="3"/>
  <c r="T636" i="3"/>
  <c r="AB635" i="3"/>
  <c r="Z635" i="3"/>
  <c r="V635" i="3"/>
  <c r="T635" i="3"/>
  <c r="AC634" i="3"/>
  <c r="W634" i="3"/>
  <c r="AB633" i="3"/>
  <c r="Z633" i="3"/>
  <c r="V633" i="3"/>
  <c r="T633" i="3"/>
  <c r="AB632" i="3"/>
  <c r="Z632" i="3"/>
  <c r="V632" i="3"/>
  <c r="T632" i="3"/>
  <c r="AB631" i="3"/>
  <c r="Z631" i="3"/>
  <c r="V631" i="3"/>
  <c r="T631" i="3"/>
  <c r="AB630" i="3"/>
  <c r="Z630" i="3"/>
  <c r="V630" i="3"/>
  <c r="T630" i="3"/>
  <c r="AB629" i="3"/>
  <c r="Z629" i="3"/>
  <c r="V629" i="3"/>
  <c r="T629" i="3"/>
  <c r="AB628" i="3"/>
  <c r="Z628" i="3"/>
  <c r="V628" i="3"/>
  <c r="T628" i="3"/>
  <c r="AB627" i="3"/>
  <c r="Z627" i="3"/>
  <c r="V627" i="3"/>
  <c r="T627" i="3"/>
  <c r="AB626" i="3"/>
  <c r="Z626" i="3"/>
  <c r="V626" i="3"/>
  <c r="T626" i="3"/>
  <c r="AB625" i="3"/>
  <c r="Z625" i="3"/>
  <c r="V625" i="3"/>
  <c r="T625" i="3"/>
  <c r="AB624" i="3"/>
  <c r="Z624" i="3"/>
  <c r="V624" i="3"/>
  <c r="T624" i="3"/>
  <c r="AB623" i="3"/>
  <c r="Z623" i="3"/>
  <c r="V623" i="3"/>
  <c r="T623" i="3"/>
  <c r="AB621" i="3"/>
  <c r="Z621" i="3"/>
  <c r="V621" i="3"/>
  <c r="T621" i="3"/>
  <c r="AB620" i="3"/>
  <c r="Z620" i="3"/>
  <c r="V620" i="3"/>
  <c r="T620" i="3"/>
  <c r="AB619" i="3"/>
  <c r="Z619" i="3"/>
  <c r="V619" i="3"/>
  <c r="T619" i="3"/>
  <c r="AB618" i="3"/>
  <c r="Z618" i="3"/>
  <c r="V618" i="3"/>
  <c r="T618" i="3"/>
  <c r="AB617" i="3"/>
  <c r="Z617" i="3"/>
  <c r="V617" i="3"/>
  <c r="T617" i="3"/>
  <c r="AB616" i="3"/>
  <c r="Z616" i="3"/>
  <c r="V616" i="3"/>
  <c r="T616" i="3"/>
  <c r="AB615" i="3"/>
  <c r="Z615" i="3"/>
  <c r="V615" i="3"/>
  <c r="T615" i="3"/>
  <c r="AB614" i="3"/>
  <c r="Z614" i="3"/>
  <c r="V614" i="3"/>
  <c r="T614" i="3"/>
  <c r="AB613" i="3"/>
  <c r="Z613" i="3"/>
  <c r="V613" i="3"/>
  <c r="T613" i="3"/>
  <c r="AB612" i="3"/>
  <c r="Z612" i="3"/>
  <c r="V612" i="3"/>
  <c r="T612" i="3"/>
  <c r="AB611" i="3"/>
  <c r="Z611" i="3"/>
  <c r="V611" i="3"/>
  <c r="T611" i="3"/>
  <c r="AB610" i="3"/>
  <c r="Z610" i="3"/>
  <c r="V610" i="3"/>
  <c r="T610" i="3"/>
  <c r="AB609" i="3"/>
  <c r="Z609" i="3"/>
  <c r="V609" i="3"/>
  <c r="T609" i="3"/>
  <c r="AB608" i="3"/>
  <c r="Z608" i="3"/>
  <c r="V608" i="3"/>
  <c r="T608" i="3"/>
  <c r="AB607" i="3"/>
  <c r="Z607" i="3"/>
  <c r="V607" i="3"/>
  <c r="T607" i="3"/>
  <c r="AB606" i="3"/>
  <c r="Z606" i="3"/>
  <c r="V606" i="3"/>
  <c r="T606" i="3"/>
  <c r="AB605" i="3"/>
  <c r="AC605" i="3" s="1"/>
  <c r="V605" i="3"/>
  <c r="W605" i="3" s="1"/>
  <c r="AB604" i="3"/>
  <c r="Z604" i="3"/>
  <c r="V604" i="3"/>
  <c r="T604" i="3"/>
  <c r="AB603" i="3"/>
  <c r="Z603" i="3"/>
  <c r="V603" i="3"/>
  <c r="T603" i="3"/>
  <c r="AB602" i="3"/>
  <c r="Z602" i="3"/>
  <c r="V602" i="3"/>
  <c r="T602" i="3"/>
  <c r="AB601" i="3"/>
  <c r="Z601" i="3"/>
  <c r="V601" i="3"/>
  <c r="T601" i="3"/>
  <c r="AB600" i="3"/>
  <c r="Z600" i="3"/>
  <c r="V600" i="3"/>
  <c r="T600" i="3"/>
  <c r="AB599" i="3"/>
  <c r="Z599" i="3"/>
  <c r="V599" i="3"/>
  <c r="T599" i="3"/>
  <c r="AB598" i="3"/>
  <c r="Z598" i="3"/>
  <c r="V598" i="3"/>
  <c r="T598" i="3"/>
  <c r="AB597" i="3"/>
  <c r="Z597" i="3"/>
  <c r="V597" i="3"/>
  <c r="T597" i="3"/>
  <c r="AB596" i="3"/>
  <c r="Z596" i="3"/>
  <c r="V596" i="3"/>
  <c r="T596" i="3"/>
  <c r="AB595" i="3"/>
  <c r="Z595" i="3"/>
  <c r="V595" i="3"/>
  <c r="T595" i="3"/>
  <c r="AB594" i="3"/>
  <c r="Z594" i="3"/>
  <c r="V594" i="3"/>
  <c r="T594" i="3"/>
  <c r="AB593" i="3"/>
  <c r="Z593" i="3"/>
  <c r="V593" i="3"/>
  <c r="T593" i="3"/>
  <c r="AB592" i="3"/>
  <c r="Z592" i="3"/>
  <c r="V592" i="3"/>
  <c r="T592" i="3"/>
  <c r="AB591" i="3"/>
  <c r="Z591" i="3"/>
  <c r="V591" i="3"/>
  <c r="T591" i="3"/>
  <c r="AB590" i="3"/>
  <c r="Z590" i="3"/>
  <c r="V590" i="3"/>
  <c r="T590" i="3"/>
  <c r="AB589" i="3"/>
  <c r="Z589" i="3"/>
  <c r="V589" i="3"/>
  <c r="T589" i="3"/>
  <c r="AB588" i="3"/>
  <c r="Z588" i="3"/>
  <c r="V588" i="3"/>
  <c r="T588" i="3"/>
  <c r="AB587" i="3"/>
  <c r="Z587" i="3"/>
  <c r="V587" i="3"/>
  <c r="T587" i="3"/>
  <c r="AB586" i="3"/>
  <c r="Z586" i="3"/>
  <c r="V586" i="3"/>
  <c r="T586" i="3"/>
  <c r="AB585" i="3"/>
  <c r="Z585" i="3"/>
  <c r="V585" i="3"/>
  <c r="T585" i="3"/>
  <c r="AB584" i="3"/>
  <c r="Z584" i="3"/>
  <c r="V584" i="3"/>
  <c r="T584" i="3"/>
  <c r="AB582" i="3"/>
  <c r="Z582" i="3"/>
  <c r="V582" i="3"/>
  <c r="T582" i="3"/>
  <c r="AB581" i="3"/>
  <c r="Z581" i="3"/>
  <c r="V581" i="3"/>
  <c r="T581" i="3"/>
  <c r="AB580" i="3"/>
  <c r="Z580" i="3"/>
  <c r="V580" i="3"/>
  <c r="T580" i="3"/>
  <c r="AB579" i="3"/>
  <c r="Z579" i="3"/>
  <c r="V579" i="3"/>
  <c r="T579" i="3"/>
  <c r="AB578" i="3"/>
  <c r="Z578" i="3"/>
  <c r="V578" i="3"/>
  <c r="T578" i="3"/>
  <c r="AB577" i="3"/>
  <c r="Z577" i="3"/>
  <c r="V577" i="3"/>
  <c r="T577" i="3"/>
  <c r="AB576" i="3"/>
  <c r="Z576" i="3"/>
  <c r="V576" i="3"/>
  <c r="T576" i="3"/>
  <c r="AB575" i="3"/>
  <c r="Z575" i="3"/>
  <c r="V575" i="3"/>
  <c r="T575" i="3"/>
  <c r="AB574" i="3"/>
  <c r="Z574" i="3"/>
  <c r="V574" i="3"/>
  <c r="T574" i="3"/>
  <c r="AB573" i="3"/>
  <c r="Z573" i="3"/>
  <c r="V573" i="3"/>
  <c r="T573" i="3"/>
  <c r="AB572" i="3"/>
  <c r="Z572" i="3"/>
  <c r="V572" i="3"/>
  <c r="T572" i="3"/>
  <c r="AB571" i="3"/>
  <c r="Z571" i="3"/>
  <c r="V571" i="3"/>
  <c r="T571" i="3"/>
  <c r="AB570" i="3"/>
  <c r="Z570" i="3"/>
  <c r="V570" i="3"/>
  <c r="T570" i="3"/>
  <c r="AB569" i="3"/>
  <c r="Z569" i="3"/>
  <c r="V569" i="3"/>
  <c r="T569" i="3"/>
  <c r="AB568" i="3"/>
  <c r="Z568" i="3"/>
  <c r="V568" i="3"/>
  <c r="T568" i="3"/>
  <c r="AB567" i="3"/>
  <c r="Z567" i="3"/>
  <c r="V567" i="3"/>
  <c r="T567" i="3"/>
  <c r="AB566" i="3"/>
  <c r="Z566" i="3"/>
  <c r="V566" i="3"/>
  <c r="T566" i="3"/>
  <c r="AB564" i="3"/>
  <c r="Z564" i="3"/>
  <c r="V564" i="3"/>
  <c r="T564" i="3"/>
  <c r="AB563" i="3"/>
  <c r="Z563" i="3"/>
  <c r="V563" i="3"/>
  <c r="T563" i="3"/>
  <c r="AB562" i="3"/>
  <c r="Z562" i="3"/>
  <c r="V562" i="3"/>
  <c r="T562" i="3"/>
  <c r="AB560" i="3"/>
  <c r="Z560" i="3"/>
  <c r="V560" i="3"/>
  <c r="T560" i="3"/>
  <c r="AB559" i="3"/>
  <c r="Z559" i="3"/>
  <c r="V559" i="3"/>
  <c r="T559" i="3"/>
  <c r="AB558" i="3"/>
  <c r="Z558" i="3"/>
  <c r="V558" i="3"/>
  <c r="T558" i="3"/>
  <c r="AB557" i="3"/>
  <c r="Z557" i="3"/>
  <c r="V557" i="3"/>
  <c r="T557" i="3"/>
  <c r="AB556" i="3"/>
  <c r="Z556" i="3"/>
  <c r="V556" i="3"/>
  <c r="T556" i="3"/>
  <c r="AB555" i="3"/>
  <c r="Z555" i="3"/>
  <c r="V555" i="3"/>
  <c r="T555" i="3"/>
  <c r="AB554" i="3"/>
  <c r="Z554" i="3"/>
  <c r="V554" i="3"/>
  <c r="T554" i="3"/>
  <c r="AB553" i="3"/>
  <c r="Z553" i="3"/>
  <c r="V553" i="3"/>
  <c r="T553" i="3"/>
  <c r="AB552" i="3"/>
  <c r="Z552" i="3"/>
  <c r="V552" i="3"/>
  <c r="T552" i="3"/>
  <c r="AB551" i="3"/>
  <c r="Z551" i="3"/>
  <c r="V551" i="3"/>
  <c r="T551" i="3"/>
  <c r="AB550" i="3"/>
  <c r="Z550" i="3"/>
  <c r="V550" i="3"/>
  <c r="T550" i="3"/>
  <c r="AB549" i="3"/>
  <c r="Z549" i="3"/>
  <c r="V549" i="3"/>
  <c r="T549" i="3"/>
  <c r="AB548" i="3"/>
  <c r="Z548" i="3"/>
  <c r="V548" i="3"/>
  <c r="T548" i="3"/>
  <c r="AB547" i="3"/>
  <c r="Z547" i="3"/>
  <c r="V547" i="3"/>
  <c r="T547" i="3"/>
  <c r="AB545" i="3"/>
  <c r="Z545" i="3"/>
  <c r="V545" i="3"/>
  <c r="T545" i="3"/>
  <c r="AB544" i="3"/>
  <c r="Z544" i="3"/>
  <c r="V544" i="3"/>
  <c r="T544" i="3"/>
  <c r="AB543" i="3"/>
  <c r="Z543" i="3"/>
  <c r="V543" i="3"/>
  <c r="T543" i="3"/>
  <c r="AB542" i="3"/>
  <c r="Z542" i="3"/>
  <c r="V542" i="3"/>
  <c r="T542" i="3"/>
  <c r="AB541" i="3"/>
  <c r="Z541" i="3"/>
  <c r="V541" i="3"/>
  <c r="T541" i="3"/>
  <c r="AB539" i="3"/>
  <c r="Z539" i="3"/>
  <c r="V539" i="3"/>
  <c r="T539" i="3"/>
  <c r="AB538" i="3"/>
  <c r="Z538" i="3"/>
  <c r="V538" i="3"/>
  <c r="T538" i="3"/>
  <c r="AB537" i="3"/>
  <c r="Z537" i="3"/>
  <c r="V537" i="3"/>
  <c r="T537" i="3"/>
  <c r="AB536" i="3"/>
  <c r="Z536" i="3"/>
  <c r="V536" i="3"/>
  <c r="T536" i="3"/>
  <c r="AB535" i="3"/>
  <c r="Z535" i="3"/>
  <c r="V535" i="3"/>
  <c r="T535" i="3"/>
  <c r="AC533" i="3"/>
  <c r="AB533" i="3"/>
  <c r="Z533" i="3"/>
  <c r="W533" i="3"/>
  <c r="V533" i="3"/>
  <c r="T533" i="3"/>
  <c r="AC532" i="3"/>
  <c r="AB532" i="3"/>
  <c r="Z532" i="3"/>
  <c r="W532" i="3"/>
  <c r="V532" i="3"/>
  <c r="T532" i="3"/>
  <c r="AC531" i="3"/>
  <c r="AB531" i="3"/>
  <c r="Z531" i="3"/>
  <c r="W531" i="3"/>
  <c r="V531" i="3"/>
  <c r="T531" i="3"/>
  <c r="AC530" i="3"/>
  <c r="AB530" i="3"/>
  <c r="Z530" i="3"/>
  <c r="W530" i="3"/>
  <c r="V530" i="3"/>
  <c r="T530" i="3"/>
  <c r="AC529" i="3"/>
  <c r="AB529" i="3"/>
  <c r="Z529" i="3"/>
  <c r="W529" i="3"/>
  <c r="V529" i="3"/>
  <c r="T529" i="3"/>
  <c r="AC527" i="3"/>
  <c r="AC526" i="3" s="1"/>
  <c r="AB527" i="3"/>
  <c r="AB526" i="3" s="1"/>
  <c r="Z527" i="3"/>
  <c r="Z526" i="3" s="1"/>
  <c r="W527" i="3"/>
  <c r="W526" i="3" s="1"/>
  <c r="V527" i="3"/>
  <c r="V526" i="3" s="1"/>
  <c r="T527" i="3"/>
  <c r="T526" i="3" s="1"/>
  <c r="AC525" i="3"/>
  <c r="AB525" i="3"/>
  <c r="Z525" i="3"/>
  <c r="W525" i="3"/>
  <c r="V525" i="3"/>
  <c r="T525" i="3"/>
  <c r="AC524" i="3"/>
  <c r="AB524" i="3"/>
  <c r="Z524" i="3"/>
  <c r="W524" i="3"/>
  <c r="V524" i="3"/>
  <c r="T524" i="3"/>
  <c r="AC523" i="3"/>
  <c r="AB523" i="3"/>
  <c r="Z523" i="3"/>
  <c r="W523" i="3"/>
  <c r="V523" i="3"/>
  <c r="T523" i="3"/>
  <c r="AC522" i="3"/>
  <c r="AB522" i="3"/>
  <c r="Z522" i="3"/>
  <c r="W522" i="3"/>
  <c r="V522" i="3"/>
  <c r="T522" i="3"/>
  <c r="AC520" i="3"/>
  <c r="AB520" i="3"/>
  <c r="Z520" i="3"/>
  <c r="W520" i="3"/>
  <c r="V520" i="3"/>
  <c r="T520" i="3"/>
  <c r="AC519" i="3"/>
  <c r="AB519" i="3"/>
  <c r="Z519" i="3"/>
  <c r="W519" i="3"/>
  <c r="V519" i="3"/>
  <c r="T519" i="3"/>
  <c r="AC518" i="3"/>
  <c r="AB518" i="3"/>
  <c r="Z518" i="3"/>
  <c r="W518" i="3"/>
  <c r="V518" i="3"/>
  <c r="T518" i="3"/>
  <c r="AC517" i="3"/>
  <c r="AB517" i="3"/>
  <c r="Z517" i="3"/>
  <c r="W517" i="3"/>
  <c r="V517" i="3"/>
  <c r="T517" i="3"/>
  <c r="AC516" i="3"/>
  <c r="AB516" i="3"/>
  <c r="Z516" i="3"/>
  <c r="W516" i="3"/>
  <c r="V516" i="3"/>
  <c r="T516" i="3"/>
  <c r="AC515" i="3"/>
  <c r="AB515" i="3"/>
  <c r="Z515" i="3"/>
  <c r="W515" i="3"/>
  <c r="V515" i="3"/>
  <c r="T515" i="3"/>
  <c r="AC513" i="3"/>
  <c r="AB513" i="3"/>
  <c r="Z513" i="3"/>
  <c r="W513" i="3"/>
  <c r="V513" i="3"/>
  <c r="T513" i="3"/>
  <c r="AC512" i="3"/>
  <c r="AB512" i="3"/>
  <c r="Z512" i="3"/>
  <c r="W512" i="3"/>
  <c r="V512" i="3"/>
  <c r="T512" i="3"/>
  <c r="AC510" i="3"/>
  <c r="AB510" i="3"/>
  <c r="Z510" i="3"/>
  <c r="W510" i="3"/>
  <c r="V510" i="3"/>
  <c r="T510" i="3"/>
  <c r="AC509" i="3"/>
  <c r="AB509" i="3"/>
  <c r="Z509" i="3"/>
  <c r="W509" i="3"/>
  <c r="V509" i="3"/>
  <c r="T509" i="3"/>
  <c r="AC508" i="3"/>
  <c r="AB508" i="3"/>
  <c r="Z508" i="3"/>
  <c r="W508" i="3"/>
  <c r="V508" i="3"/>
  <c r="T508" i="3"/>
  <c r="AC507" i="3"/>
  <c r="AB507" i="3"/>
  <c r="Z507" i="3"/>
  <c r="W507" i="3"/>
  <c r="V507" i="3"/>
  <c r="T507" i="3"/>
  <c r="AC504" i="3"/>
  <c r="Z504" i="3"/>
  <c r="W504" i="3"/>
  <c r="T504" i="3"/>
  <c r="AC503" i="3"/>
  <c r="AB503" i="3"/>
  <c r="Z503" i="3"/>
  <c r="W503" i="3"/>
  <c r="V503" i="3"/>
  <c r="T503" i="3"/>
  <c r="AC502" i="3"/>
  <c r="AB502" i="3"/>
  <c r="Z502" i="3"/>
  <c r="W502" i="3"/>
  <c r="V502" i="3"/>
  <c r="T502" i="3"/>
  <c r="AC501" i="3"/>
  <c r="AB501" i="3"/>
  <c r="Z501" i="3"/>
  <c r="W501" i="3"/>
  <c r="V501" i="3"/>
  <c r="T501" i="3"/>
  <c r="AC500" i="3"/>
  <c r="AB500" i="3"/>
  <c r="Z500" i="3"/>
  <c r="W500" i="3"/>
  <c r="V500" i="3"/>
  <c r="T500" i="3"/>
  <c r="AC499" i="3"/>
  <c r="AB499" i="3"/>
  <c r="Z499" i="3"/>
  <c r="W499" i="3"/>
  <c r="V499" i="3"/>
  <c r="T499" i="3"/>
  <c r="AC498" i="3"/>
  <c r="AB498" i="3"/>
  <c r="Z498" i="3"/>
  <c r="W498" i="3"/>
  <c r="V498" i="3"/>
  <c r="T498" i="3"/>
  <c r="AC497" i="3"/>
  <c r="AB497" i="3"/>
  <c r="Z497" i="3"/>
  <c r="W497" i="3"/>
  <c r="V497" i="3"/>
  <c r="T497" i="3"/>
  <c r="AC496" i="3"/>
  <c r="AB496" i="3"/>
  <c r="Z496" i="3"/>
  <c r="W496" i="3"/>
  <c r="V496" i="3"/>
  <c r="T496" i="3"/>
  <c r="AC495" i="3"/>
  <c r="AB495" i="3"/>
  <c r="Z495" i="3"/>
  <c r="W495" i="3"/>
  <c r="V495" i="3"/>
  <c r="T495" i="3"/>
  <c r="AC494" i="3"/>
  <c r="AB494" i="3"/>
  <c r="Z494" i="3"/>
  <c r="W494" i="3"/>
  <c r="V494" i="3"/>
  <c r="T494" i="3"/>
  <c r="AC492" i="3"/>
  <c r="AB492" i="3"/>
  <c r="Z492" i="3"/>
  <c r="W492" i="3"/>
  <c r="V492" i="3"/>
  <c r="T492" i="3"/>
  <c r="AC491" i="3"/>
  <c r="AB491" i="3"/>
  <c r="Z491" i="3"/>
  <c r="W491" i="3"/>
  <c r="V491" i="3"/>
  <c r="T491" i="3"/>
  <c r="AC490" i="3"/>
  <c r="AB490" i="3"/>
  <c r="Z490" i="3"/>
  <c r="W490" i="3"/>
  <c r="V490" i="3"/>
  <c r="T490" i="3"/>
  <c r="AC489" i="3"/>
  <c r="AB489" i="3"/>
  <c r="Z489" i="3"/>
  <c r="W489" i="3"/>
  <c r="V489" i="3"/>
  <c r="T489" i="3"/>
  <c r="AC488" i="3"/>
  <c r="AB488" i="3"/>
  <c r="Z488" i="3"/>
  <c r="W488" i="3"/>
  <c r="V488" i="3"/>
  <c r="T488" i="3"/>
  <c r="AC486" i="3"/>
  <c r="AB486" i="3"/>
  <c r="Z486" i="3"/>
  <c r="W486" i="3"/>
  <c r="V486" i="3"/>
  <c r="T486" i="3"/>
  <c r="AC485" i="3"/>
  <c r="AB485" i="3"/>
  <c r="Z485" i="3"/>
  <c r="W485" i="3"/>
  <c r="V485" i="3"/>
  <c r="T485" i="3"/>
  <c r="AC484" i="3"/>
  <c r="AB484" i="3"/>
  <c r="Z484" i="3"/>
  <c r="W484" i="3"/>
  <c r="V484" i="3"/>
  <c r="T484" i="3"/>
  <c r="AC483" i="3"/>
  <c r="AB483" i="3"/>
  <c r="Z483" i="3"/>
  <c r="W483" i="3"/>
  <c r="V483" i="3"/>
  <c r="T483" i="3"/>
  <c r="AC482" i="3"/>
  <c r="AB482" i="3"/>
  <c r="Z482" i="3"/>
  <c r="W482" i="3"/>
  <c r="V482" i="3"/>
  <c r="T482" i="3"/>
  <c r="AC480" i="3"/>
  <c r="AB480" i="3"/>
  <c r="Z480" i="3"/>
  <c r="W480" i="3"/>
  <c r="V480" i="3"/>
  <c r="T480" i="3"/>
  <c r="AC479" i="3"/>
  <c r="AB479" i="3"/>
  <c r="Z479" i="3"/>
  <c r="W479" i="3"/>
  <c r="V479" i="3"/>
  <c r="T479" i="3"/>
  <c r="AC477" i="3"/>
  <c r="AB477" i="3"/>
  <c r="Z477" i="3"/>
  <c r="W477" i="3"/>
  <c r="V477" i="3"/>
  <c r="T477" i="3"/>
  <c r="AC476" i="3"/>
  <c r="AB476" i="3"/>
  <c r="Z476" i="3"/>
  <c r="W476" i="3"/>
  <c r="V476" i="3"/>
  <c r="T476" i="3"/>
  <c r="AC475" i="3"/>
  <c r="AB475" i="3"/>
  <c r="Z475" i="3"/>
  <c r="W475" i="3"/>
  <c r="V475" i="3"/>
  <c r="T475" i="3"/>
  <c r="AC473" i="3"/>
  <c r="AB473" i="3"/>
  <c r="Z473" i="3"/>
  <c r="W473" i="3"/>
  <c r="V473" i="3"/>
  <c r="T473" i="3"/>
  <c r="AC472" i="3"/>
  <c r="AB472" i="3"/>
  <c r="Z472" i="3"/>
  <c r="W472" i="3"/>
  <c r="V472" i="3"/>
  <c r="T472" i="3"/>
  <c r="AC471" i="3"/>
  <c r="AB471" i="3"/>
  <c r="Z471" i="3"/>
  <c r="W471" i="3"/>
  <c r="V471" i="3"/>
  <c r="T471" i="3"/>
  <c r="AC470" i="3"/>
  <c r="AB470" i="3"/>
  <c r="Z470" i="3"/>
  <c r="W470" i="3"/>
  <c r="V470" i="3"/>
  <c r="T470" i="3"/>
  <c r="AC469" i="3"/>
  <c r="AB469" i="3"/>
  <c r="Z469" i="3"/>
  <c r="W469" i="3"/>
  <c r="V469" i="3"/>
  <c r="T469" i="3"/>
  <c r="AC468" i="3"/>
  <c r="AB468" i="3"/>
  <c r="Z468" i="3"/>
  <c r="W468" i="3"/>
  <c r="V468" i="3"/>
  <c r="T468" i="3"/>
  <c r="AC466" i="3"/>
  <c r="AB466" i="3"/>
  <c r="Z466" i="3"/>
  <c r="W466" i="3"/>
  <c r="V466" i="3"/>
  <c r="T466" i="3"/>
  <c r="AC465" i="3"/>
  <c r="AB465" i="3"/>
  <c r="Z465" i="3"/>
  <c r="W465" i="3"/>
  <c r="V465" i="3"/>
  <c r="T465" i="3"/>
  <c r="AC464" i="3"/>
  <c r="AB464" i="3"/>
  <c r="Z464" i="3"/>
  <c r="W464" i="3"/>
  <c r="V464" i="3"/>
  <c r="T464" i="3"/>
  <c r="AC463" i="3"/>
  <c r="AB463" i="3"/>
  <c r="Z463" i="3"/>
  <c r="W463" i="3"/>
  <c r="V463" i="3"/>
  <c r="T463" i="3"/>
  <c r="AC462" i="3"/>
  <c r="AB462" i="3"/>
  <c r="Z462" i="3"/>
  <c r="W462" i="3"/>
  <c r="V462" i="3"/>
  <c r="T462" i="3"/>
  <c r="AC461" i="3"/>
  <c r="AB461" i="3"/>
  <c r="Z461" i="3"/>
  <c r="W461" i="3"/>
  <c r="V461" i="3"/>
  <c r="T461" i="3"/>
  <c r="AC460" i="3"/>
  <c r="AB460" i="3"/>
  <c r="Z460" i="3"/>
  <c r="W460" i="3"/>
  <c r="V460" i="3"/>
  <c r="T460" i="3"/>
  <c r="AC459" i="3"/>
  <c r="AB459" i="3"/>
  <c r="Z459" i="3"/>
  <c r="W459" i="3"/>
  <c r="V459" i="3"/>
  <c r="T459" i="3"/>
  <c r="AC458" i="3"/>
  <c r="AB458" i="3"/>
  <c r="Z458" i="3"/>
  <c r="W458" i="3"/>
  <c r="V458" i="3"/>
  <c r="T458" i="3"/>
  <c r="AC457" i="3"/>
  <c r="AB457" i="3"/>
  <c r="Z457" i="3"/>
  <c r="W457" i="3"/>
  <c r="V457" i="3"/>
  <c r="T457" i="3"/>
  <c r="AC456" i="3"/>
  <c r="AB456" i="3"/>
  <c r="Z456" i="3"/>
  <c r="W456" i="3"/>
  <c r="V456" i="3"/>
  <c r="T456" i="3"/>
  <c r="AC455" i="3"/>
  <c r="AB455" i="3"/>
  <c r="Z455" i="3"/>
  <c r="W455" i="3"/>
  <c r="V455" i="3"/>
  <c r="T455" i="3"/>
  <c r="AC453" i="3"/>
  <c r="AB453" i="3"/>
  <c r="Z453" i="3"/>
  <c r="W453" i="3"/>
  <c r="V453" i="3"/>
  <c r="T453" i="3"/>
  <c r="AC452" i="3"/>
  <c r="AB452" i="3"/>
  <c r="Z452" i="3"/>
  <c r="W452" i="3"/>
  <c r="V452" i="3"/>
  <c r="T452" i="3"/>
  <c r="AC451" i="3"/>
  <c r="AB451" i="3"/>
  <c r="Z451" i="3"/>
  <c r="W451" i="3"/>
  <c r="V451" i="3"/>
  <c r="T451" i="3"/>
  <c r="AC450" i="3"/>
  <c r="AB450" i="3"/>
  <c r="Z450" i="3"/>
  <c r="W450" i="3"/>
  <c r="V450" i="3"/>
  <c r="T450" i="3"/>
  <c r="AC449" i="3"/>
  <c r="AB449" i="3"/>
  <c r="Z449" i="3"/>
  <c r="W449" i="3"/>
  <c r="V449" i="3"/>
  <c r="T449" i="3"/>
  <c r="AC447" i="3"/>
  <c r="AB447" i="3"/>
  <c r="Z447" i="3"/>
  <c r="W447" i="3"/>
  <c r="V447" i="3"/>
  <c r="T447" i="3"/>
  <c r="AC446" i="3"/>
  <c r="AB446" i="3"/>
  <c r="Z446" i="3"/>
  <c r="W446" i="3"/>
  <c r="V446" i="3"/>
  <c r="T446" i="3"/>
  <c r="AC444" i="3"/>
  <c r="AB444" i="3"/>
  <c r="Z444" i="3"/>
  <c r="W444" i="3"/>
  <c r="V444" i="3"/>
  <c r="T444" i="3"/>
  <c r="AC443" i="3"/>
  <c r="AB443" i="3"/>
  <c r="Z443" i="3"/>
  <c r="W443" i="3"/>
  <c r="V443" i="3"/>
  <c r="T443" i="3"/>
  <c r="AC442" i="3"/>
  <c r="AB442" i="3"/>
  <c r="Z442" i="3"/>
  <c r="W442" i="3"/>
  <c r="V442" i="3"/>
  <c r="T442" i="3"/>
  <c r="AC441" i="3"/>
  <c r="AB441" i="3"/>
  <c r="Z441" i="3"/>
  <c r="W441" i="3"/>
  <c r="V441" i="3"/>
  <c r="T441" i="3"/>
  <c r="AC440" i="3"/>
  <c r="AB440" i="3"/>
  <c r="Z440" i="3"/>
  <c r="W440" i="3"/>
  <c r="V440" i="3"/>
  <c r="T440" i="3"/>
  <c r="AC439" i="3"/>
  <c r="AB439" i="3"/>
  <c r="Z439" i="3"/>
  <c r="W439" i="3"/>
  <c r="V439" i="3"/>
  <c r="T439" i="3"/>
  <c r="AC438" i="3"/>
  <c r="AB438" i="3"/>
  <c r="Z438" i="3"/>
  <c r="W438" i="3"/>
  <c r="V438" i="3"/>
  <c r="T438" i="3"/>
  <c r="AC437" i="3"/>
  <c r="AB437" i="3"/>
  <c r="Z437" i="3"/>
  <c r="W437" i="3"/>
  <c r="V437" i="3"/>
  <c r="T437" i="3"/>
  <c r="AC436" i="3"/>
  <c r="AB436" i="3"/>
  <c r="Z436" i="3"/>
  <c r="W436" i="3"/>
  <c r="V436" i="3"/>
  <c r="T436" i="3"/>
  <c r="AC435" i="3"/>
  <c r="AB435" i="3"/>
  <c r="Z435" i="3"/>
  <c r="W435" i="3"/>
  <c r="V435" i="3"/>
  <c r="T435" i="3"/>
  <c r="AC434" i="3"/>
  <c r="AB434" i="3"/>
  <c r="Z434" i="3"/>
  <c r="W434" i="3"/>
  <c r="V434" i="3"/>
  <c r="T434" i="3"/>
  <c r="AC433" i="3"/>
  <c r="AB433" i="3"/>
  <c r="Z433" i="3"/>
  <c r="W433" i="3"/>
  <c r="V433" i="3"/>
  <c r="T433" i="3"/>
  <c r="AC432" i="3"/>
  <c r="AB432" i="3"/>
  <c r="Z432" i="3"/>
  <c r="W432" i="3"/>
  <c r="V432" i="3"/>
  <c r="T432" i="3"/>
  <c r="AC431" i="3"/>
  <c r="AB431" i="3"/>
  <c r="Z431" i="3"/>
  <c r="W431" i="3"/>
  <c r="V431" i="3"/>
  <c r="T431" i="3"/>
  <c r="AC430" i="3"/>
  <c r="AB430" i="3"/>
  <c r="Z430" i="3"/>
  <c r="W430" i="3"/>
  <c r="V430" i="3"/>
  <c r="T430" i="3"/>
  <c r="AC429" i="3"/>
  <c r="AB429" i="3"/>
  <c r="Z429" i="3"/>
  <c r="W429" i="3"/>
  <c r="V429" i="3"/>
  <c r="T429" i="3"/>
  <c r="AC428" i="3"/>
  <c r="AB428" i="3"/>
  <c r="Z428" i="3"/>
  <c r="W428" i="3"/>
  <c r="V428" i="3"/>
  <c r="T428" i="3"/>
  <c r="AC426" i="3"/>
  <c r="AB426" i="3"/>
  <c r="Z426" i="3"/>
  <c r="W426" i="3"/>
  <c r="V426" i="3"/>
  <c r="T426" i="3"/>
  <c r="AC425" i="3"/>
  <c r="AB425" i="3"/>
  <c r="Z425" i="3"/>
  <c r="W425" i="3"/>
  <c r="V425" i="3"/>
  <c r="T425" i="3"/>
  <c r="AC424" i="3"/>
  <c r="AB424" i="3"/>
  <c r="Z424" i="3"/>
  <c r="W424" i="3"/>
  <c r="V424" i="3"/>
  <c r="T424" i="3"/>
  <c r="AC423" i="3"/>
  <c r="AB423" i="3"/>
  <c r="Z423" i="3"/>
  <c r="W423" i="3"/>
  <c r="V423" i="3"/>
  <c r="T423" i="3"/>
  <c r="AC421" i="3"/>
  <c r="AB421" i="3"/>
  <c r="Z421" i="3"/>
  <c r="W421" i="3"/>
  <c r="V421" i="3"/>
  <c r="T421" i="3"/>
  <c r="AC420" i="3"/>
  <c r="AB420" i="3"/>
  <c r="Z420" i="3"/>
  <c r="W420" i="3"/>
  <c r="V420" i="3"/>
  <c r="T420" i="3"/>
  <c r="AC419" i="3"/>
  <c r="AB419" i="3"/>
  <c r="Z419" i="3"/>
  <c r="W419" i="3"/>
  <c r="V419" i="3"/>
  <c r="T419" i="3"/>
  <c r="AC418" i="3"/>
  <c r="AB418" i="3"/>
  <c r="Z418" i="3"/>
  <c r="T418" i="3"/>
  <c r="AC417" i="3"/>
  <c r="AB417" i="3"/>
  <c r="Z417" i="3"/>
  <c r="W417" i="3"/>
  <c r="V417" i="3"/>
  <c r="T417" i="3"/>
  <c r="AC416" i="3"/>
  <c r="AB416" i="3"/>
  <c r="Z416" i="3"/>
  <c r="W416" i="3"/>
  <c r="V416" i="3"/>
  <c r="T416" i="3"/>
  <c r="AC415" i="3"/>
  <c r="AB415" i="3"/>
  <c r="Z415" i="3"/>
  <c r="V415" i="3"/>
  <c r="T415" i="3"/>
  <c r="AC414" i="3"/>
  <c r="AB414" i="3"/>
  <c r="Z414" i="3"/>
  <c r="AC413" i="3"/>
  <c r="AB413" i="3"/>
  <c r="Z413" i="3"/>
  <c r="W413" i="3"/>
  <c r="V413" i="3"/>
  <c r="T413" i="3"/>
  <c r="AC412" i="3"/>
  <c r="AB412" i="3"/>
  <c r="Z412" i="3"/>
  <c r="W412" i="3"/>
  <c r="V412" i="3"/>
  <c r="T412" i="3"/>
  <c r="AC411" i="3"/>
  <c r="AB411" i="3"/>
  <c r="Z411" i="3"/>
  <c r="W411" i="3"/>
  <c r="V411" i="3"/>
  <c r="T411" i="3"/>
  <c r="AC410" i="3"/>
  <c r="AB410" i="3"/>
  <c r="Z410" i="3"/>
  <c r="W410" i="3"/>
  <c r="V410" i="3"/>
  <c r="T410" i="3"/>
  <c r="AC409" i="3"/>
  <c r="AB409" i="3"/>
  <c r="Z409" i="3"/>
  <c r="W409" i="3"/>
  <c r="V409" i="3"/>
  <c r="T409" i="3"/>
  <c r="AC408" i="3"/>
  <c r="AB408" i="3"/>
  <c r="Z408" i="3"/>
  <c r="W408" i="3"/>
  <c r="V408" i="3"/>
  <c r="T408" i="3"/>
  <c r="AC407" i="3"/>
  <c r="AB407" i="3"/>
  <c r="Z407" i="3"/>
  <c r="AC406" i="3"/>
  <c r="AB406" i="3"/>
  <c r="Z406" i="3"/>
  <c r="W406" i="3"/>
  <c r="V406" i="3"/>
  <c r="T406" i="3"/>
  <c r="AC405" i="3"/>
  <c r="AB405" i="3"/>
  <c r="Z405" i="3"/>
  <c r="W405" i="3"/>
  <c r="V405" i="3"/>
  <c r="T405" i="3"/>
  <c r="AC403" i="3"/>
  <c r="AB403" i="3"/>
  <c r="Z403" i="3"/>
  <c r="W403" i="3"/>
  <c r="V403" i="3"/>
  <c r="T403" i="3"/>
  <c r="AC402" i="3"/>
  <c r="AB402" i="3"/>
  <c r="Z402" i="3"/>
  <c r="W402" i="3"/>
  <c r="V402" i="3"/>
  <c r="T402" i="3"/>
  <c r="AC401" i="3"/>
  <c r="AB401" i="3"/>
  <c r="Z401" i="3"/>
  <c r="W401" i="3"/>
  <c r="V401" i="3"/>
  <c r="T401" i="3"/>
  <c r="AC400" i="3"/>
  <c r="AB400" i="3"/>
  <c r="Z400" i="3"/>
  <c r="W400" i="3"/>
  <c r="V400" i="3"/>
  <c r="T400" i="3"/>
  <c r="AC398" i="3"/>
  <c r="AB398" i="3"/>
  <c r="Z398" i="3"/>
  <c r="W398" i="3"/>
  <c r="V398" i="3"/>
  <c r="T398" i="3"/>
  <c r="AC397" i="3"/>
  <c r="AB397" i="3"/>
  <c r="Z397" i="3"/>
  <c r="W397" i="3"/>
  <c r="V397" i="3"/>
  <c r="T397" i="3"/>
  <c r="AC394" i="3"/>
  <c r="AB394" i="3"/>
  <c r="Z394" i="3"/>
  <c r="W394" i="3"/>
  <c r="V394" i="3"/>
  <c r="T394" i="3"/>
  <c r="AC393" i="3"/>
  <c r="AB393" i="3"/>
  <c r="Z393" i="3"/>
  <c r="W393" i="3"/>
  <c r="V393" i="3"/>
  <c r="T393" i="3"/>
  <c r="AB392" i="3"/>
  <c r="Z392" i="3"/>
  <c r="V392" i="3"/>
  <c r="T392" i="3"/>
  <c r="AB391" i="3"/>
  <c r="Z391" i="3"/>
  <c r="V391" i="3"/>
  <c r="T391" i="3"/>
  <c r="AC390" i="3"/>
  <c r="AB390" i="3"/>
  <c r="Z390" i="3"/>
  <c r="W390" i="3"/>
  <c r="V390" i="3"/>
  <c r="T390" i="3"/>
  <c r="AC389" i="3"/>
  <c r="AB389" i="3"/>
  <c r="Z389" i="3"/>
  <c r="W389" i="3"/>
  <c r="V389" i="3"/>
  <c r="T389" i="3"/>
  <c r="AC388" i="3"/>
  <c r="AB388" i="3"/>
  <c r="Z388" i="3"/>
  <c r="W388" i="3"/>
  <c r="V388" i="3"/>
  <c r="T388" i="3"/>
  <c r="AC387" i="3"/>
  <c r="AB387" i="3"/>
  <c r="Z387" i="3"/>
  <c r="W387" i="3"/>
  <c r="V387" i="3"/>
  <c r="T387" i="3"/>
  <c r="AC386" i="3"/>
  <c r="AB386" i="3"/>
  <c r="Z386" i="3"/>
  <c r="W386" i="3"/>
  <c r="V386" i="3"/>
  <c r="T386" i="3"/>
  <c r="AC385" i="3"/>
  <c r="AB385" i="3"/>
  <c r="Z385" i="3"/>
  <c r="W385" i="3"/>
  <c r="V385" i="3"/>
  <c r="T385" i="3"/>
  <c r="AC384" i="3"/>
  <c r="AB384" i="3"/>
  <c r="Z384" i="3"/>
  <c r="W384" i="3"/>
  <c r="V384" i="3"/>
  <c r="T384" i="3"/>
  <c r="AC383" i="3"/>
  <c r="AB383" i="3"/>
  <c r="Z383" i="3"/>
  <c r="W383" i="3"/>
  <c r="V383" i="3"/>
  <c r="T383" i="3"/>
  <c r="AC382" i="3"/>
  <c r="AB382" i="3"/>
  <c r="Z382" i="3"/>
  <c r="W382" i="3"/>
  <c r="V382" i="3"/>
  <c r="T382" i="3"/>
  <c r="AC381" i="3"/>
  <c r="AB381" i="3"/>
  <c r="Z381" i="3"/>
  <c r="W381" i="3"/>
  <c r="V381" i="3"/>
  <c r="T381" i="3"/>
  <c r="AC380" i="3"/>
  <c r="AB380" i="3"/>
  <c r="Z380" i="3"/>
  <c r="W380" i="3"/>
  <c r="V380" i="3"/>
  <c r="T380" i="3"/>
  <c r="AC379" i="3"/>
  <c r="AB379" i="3"/>
  <c r="Z379" i="3"/>
  <c r="W379" i="3"/>
  <c r="V379" i="3"/>
  <c r="T379" i="3"/>
  <c r="AC378" i="3"/>
  <c r="AB378" i="3"/>
  <c r="Z378" i="3"/>
  <c r="W378" i="3"/>
  <c r="V378" i="3"/>
  <c r="T378" i="3"/>
  <c r="AC377" i="3"/>
  <c r="AB377" i="3"/>
  <c r="Z377" i="3"/>
  <c r="W377" i="3"/>
  <c r="V377" i="3"/>
  <c r="T377" i="3"/>
  <c r="AC376" i="3"/>
  <c r="AB376" i="3"/>
  <c r="Z376" i="3"/>
  <c r="W376" i="3"/>
  <c r="V376" i="3"/>
  <c r="T376" i="3"/>
  <c r="AC375" i="3"/>
  <c r="AB375" i="3"/>
  <c r="Z375" i="3"/>
  <c r="W375" i="3"/>
  <c r="V375" i="3"/>
  <c r="T375" i="3"/>
  <c r="AC374" i="3"/>
  <c r="AB374" i="3"/>
  <c r="Z374" i="3"/>
  <c r="W374" i="3"/>
  <c r="V374" i="3"/>
  <c r="T374" i="3"/>
  <c r="AC373" i="3"/>
  <c r="AB373" i="3"/>
  <c r="Z373" i="3"/>
  <c r="W373" i="3"/>
  <c r="V373" i="3"/>
  <c r="T373" i="3"/>
  <c r="AC372" i="3"/>
  <c r="AB372" i="3"/>
  <c r="Z372" i="3"/>
  <c r="W372" i="3"/>
  <c r="V372" i="3"/>
  <c r="T372" i="3"/>
  <c r="AB371" i="3"/>
  <c r="Z371" i="3"/>
  <c r="V371" i="3"/>
  <c r="T371" i="3"/>
  <c r="AB370" i="3"/>
  <c r="Z370" i="3"/>
  <c r="V370" i="3"/>
  <c r="T370" i="3"/>
  <c r="AC369" i="3"/>
  <c r="AB369" i="3"/>
  <c r="Z369" i="3"/>
  <c r="W369" i="3"/>
  <c r="V369" i="3"/>
  <c r="T369" i="3"/>
  <c r="AC368" i="3"/>
  <c r="AB368" i="3"/>
  <c r="Z368" i="3"/>
  <c r="W368" i="3"/>
  <c r="V368" i="3"/>
  <c r="T368" i="3"/>
  <c r="AC367" i="3"/>
  <c r="AB367" i="3"/>
  <c r="Z367" i="3"/>
  <c r="W367" i="3"/>
  <c r="V367" i="3"/>
  <c r="T367" i="3"/>
  <c r="AC366" i="3"/>
  <c r="AB366" i="3"/>
  <c r="Z366" i="3"/>
  <c r="W366" i="3"/>
  <c r="V366" i="3"/>
  <c r="T366" i="3"/>
  <c r="AC365" i="3"/>
  <c r="AB365" i="3"/>
  <c r="Z365" i="3"/>
  <c r="W365" i="3"/>
  <c r="V365" i="3"/>
  <c r="T365" i="3"/>
  <c r="AC364" i="3"/>
  <c r="AB364" i="3"/>
  <c r="Z364" i="3"/>
  <c r="W364" i="3"/>
  <c r="V364" i="3"/>
  <c r="T364" i="3"/>
  <c r="AC363" i="3"/>
  <c r="AB363" i="3"/>
  <c r="Z363" i="3"/>
  <c r="W363" i="3"/>
  <c r="V363" i="3"/>
  <c r="T363" i="3"/>
  <c r="AC362" i="3"/>
  <c r="AB362" i="3"/>
  <c r="Z362" i="3"/>
  <c r="W362" i="3"/>
  <c r="V362" i="3"/>
  <c r="T362" i="3"/>
  <c r="AB360" i="3"/>
  <c r="Z360" i="3"/>
  <c r="V360" i="3"/>
  <c r="T360" i="3"/>
  <c r="AC359" i="3"/>
  <c r="AB359" i="3"/>
  <c r="Z359" i="3"/>
  <c r="W359" i="3"/>
  <c r="V359" i="3"/>
  <c r="T359" i="3"/>
  <c r="AC358" i="3"/>
  <c r="AB358" i="3"/>
  <c r="Z358" i="3"/>
  <c r="W358" i="3"/>
  <c r="V358" i="3"/>
  <c r="T358" i="3"/>
  <c r="AC357" i="3"/>
  <c r="AB357" i="3"/>
  <c r="Z357" i="3"/>
  <c r="W357" i="3"/>
  <c r="V357" i="3"/>
  <c r="T357" i="3"/>
  <c r="AC356" i="3"/>
  <c r="AB356" i="3"/>
  <c r="Z356" i="3"/>
  <c r="W356" i="3"/>
  <c r="V356" i="3"/>
  <c r="T356" i="3"/>
  <c r="AC355" i="3"/>
  <c r="AB355" i="3"/>
  <c r="Z355" i="3"/>
  <c r="W355" i="3"/>
  <c r="V355" i="3"/>
  <c r="T355" i="3"/>
  <c r="AC354" i="3"/>
  <c r="AB354" i="3"/>
  <c r="Z354" i="3"/>
  <c r="W354" i="3"/>
  <c r="V354" i="3"/>
  <c r="T354" i="3"/>
  <c r="AC352" i="3"/>
  <c r="AB352" i="3"/>
  <c r="Z352" i="3"/>
  <c r="W352" i="3"/>
  <c r="V352" i="3"/>
  <c r="T352" i="3"/>
  <c r="AC351" i="3"/>
  <c r="AB351" i="3"/>
  <c r="Z351" i="3"/>
  <c r="W351" i="3"/>
  <c r="V351" i="3"/>
  <c r="T351" i="3"/>
  <c r="AC350" i="3"/>
  <c r="AB350" i="3"/>
  <c r="Z350" i="3"/>
  <c r="W350" i="3"/>
  <c r="V350" i="3"/>
  <c r="T350" i="3"/>
  <c r="AC349" i="3"/>
  <c r="AB349" i="3"/>
  <c r="Z349" i="3"/>
  <c r="W349" i="3"/>
  <c r="V349" i="3"/>
  <c r="T349" i="3"/>
  <c r="AC348" i="3"/>
  <c r="AB348" i="3"/>
  <c r="Z348" i="3"/>
  <c r="W348" i="3"/>
  <c r="V348" i="3"/>
  <c r="T348" i="3"/>
  <c r="AC347" i="3"/>
  <c r="AB347" i="3"/>
  <c r="Z347" i="3"/>
  <c r="W347" i="3"/>
  <c r="V347" i="3"/>
  <c r="T347" i="3"/>
  <c r="AC346" i="3"/>
  <c r="AB346" i="3"/>
  <c r="Z346" i="3"/>
  <c r="W346" i="3"/>
  <c r="V346" i="3"/>
  <c r="T346" i="3"/>
  <c r="AC345" i="3"/>
  <c r="AB345" i="3"/>
  <c r="Z345" i="3"/>
  <c r="W345" i="3"/>
  <c r="V345" i="3"/>
  <c r="T345" i="3"/>
  <c r="AC344" i="3"/>
  <c r="AB344" i="3"/>
  <c r="Z344" i="3"/>
  <c r="W344" i="3"/>
  <c r="V344" i="3"/>
  <c r="T344" i="3"/>
  <c r="AC343" i="3"/>
  <c r="AB343" i="3"/>
  <c r="Z343" i="3"/>
  <c r="W343" i="3"/>
  <c r="V343" i="3"/>
  <c r="T343" i="3"/>
  <c r="AC342" i="3"/>
  <c r="AB342" i="3"/>
  <c r="Z342" i="3"/>
  <c r="W342" i="3"/>
  <c r="V342" i="3"/>
  <c r="T342" i="3"/>
  <c r="AC341" i="3"/>
  <c r="AB341" i="3"/>
  <c r="Z341" i="3"/>
  <c r="W341" i="3"/>
  <c r="V341" i="3"/>
  <c r="T341" i="3"/>
  <c r="AC340" i="3"/>
  <c r="AB340" i="3"/>
  <c r="Z340" i="3"/>
  <c r="W340" i="3"/>
  <c r="V340" i="3"/>
  <c r="T340" i="3"/>
  <c r="AC339" i="3"/>
  <c r="AB339" i="3"/>
  <c r="Z339" i="3"/>
  <c r="W339" i="3"/>
  <c r="V339" i="3"/>
  <c r="T339" i="3"/>
  <c r="AC338" i="3"/>
  <c r="AB338" i="3"/>
  <c r="Z338" i="3"/>
  <c r="W338" i="3"/>
  <c r="V338" i="3"/>
  <c r="T338" i="3"/>
  <c r="AC336" i="3"/>
  <c r="AB336" i="3"/>
  <c r="Z336" i="3"/>
  <c r="W336" i="3"/>
  <c r="V336" i="3"/>
  <c r="T336" i="3"/>
  <c r="AC335" i="3"/>
  <c r="AB335" i="3"/>
  <c r="Z335" i="3"/>
  <c r="W335" i="3"/>
  <c r="V335" i="3"/>
  <c r="T335" i="3"/>
  <c r="AC333" i="3"/>
  <c r="AB333" i="3"/>
  <c r="Z333" i="3"/>
  <c r="W333" i="3"/>
  <c r="V333" i="3"/>
  <c r="T333" i="3"/>
  <c r="AC332" i="3"/>
  <c r="AB332" i="3"/>
  <c r="Z332" i="3"/>
  <c r="W332" i="3"/>
  <c r="V332" i="3"/>
  <c r="T332" i="3"/>
  <c r="AC331" i="3"/>
  <c r="AB331" i="3"/>
  <c r="Z331" i="3"/>
  <c r="W331" i="3"/>
  <c r="V331" i="3"/>
  <c r="T331" i="3"/>
  <c r="AC330" i="3"/>
  <c r="AB330" i="3"/>
  <c r="Z330" i="3"/>
  <c r="W330" i="3"/>
  <c r="V330" i="3"/>
  <c r="T330" i="3"/>
  <c r="AC329" i="3"/>
  <c r="AB329" i="3"/>
  <c r="Z329" i="3"/>
  <c r="W329" i="3"/>
  <c r="V329" i="3"/>
  <c r="T329" i="3"/>
  <c r="AC328" i="3"/>
  <c r="AB328" i="3"/>
  <c r="Z328" i="3"/>
  <c r="W328" i="3"/>
  <c r="V328" i="3"/>
  <c r="T328" i="3"/>
  <c r="AC327" i="3"/>
  <c r="AB327" i="3"/>
  <c r="Z327" i="3"/>
  <c r="W327" i="3"/>
  <c r="V327" i="3"/>
  <c r="T327" i="3"/>
  <c r="AC326" i="3"/>
  <c r="AB326" i="3"/>
  <c r="Z326" i="3"/>
  <c r="W326" i="3"/>
  <c r="V326" i="3"/>
  <c r="T326" i="3"/>
  <c r="AC325" i="3"/>
  <c r="AB325" i="3"/>
  <c r="Z325" i="3"/>
  <c r="W325" i="3"/>
  <c r="V325" i="3"/>
  <c r="T325" i="3"/>
  <c r="AC324" i="3"/>
  <c r="AB324" i="3"/>
  <c r="Z324" i="3"/>
  <c r="W324" i="3"/>
  <c r="V324" i="3"/>
  <c r="T324" i="3"/>
  <c r="AC323" i="3"/>
  <c r="AB323" i="3"/>
  <c r="Z323" i="3"/>
  <c r="W323" i="3"/>
  <c r="V323" i="3"/>
  <c r="T323" i="3"/>
  <c r="AC322" i="3"/>
  <c r="AB322" i="3"/>
  <c r="Z322" i="3"/>
  <c r="W322" i="3"/>
  <c r="V322" i="3"/>
  <c r="T322" i="3"/>
  <c r="AC321" i="3"/>
  <c r="AB321" i="3"/>
  <c r="Z321" i="3"/>
  <c r="W321" i="3"/>
  <c r="V321" i="3"/>
  <c r="T321" i="3"/>
  <c r="AC320" i="3"/>
  <c r="AB320" i="3"/>
  <c r="Z320" i="3"/>
  <c r="W320" i="3"/>
  <c r="V320" i="3"/>
  <c r="T320" i="3"/>
  <c r="AC319" i="3"/>
  <c r="AB319" i="3"/>
  <c r="Z319" i="3"/>
  <c r="W319" i="3"/>
  <c r="V319" i="3"/>
  <c r="T319" i="3"/>
  <c r="AC318" i="3"/>
  <c r="AB318" i="3"/>
  <c r="Z318" i="3"/>
  <c r="W318" i="3"/>
  <c r="V318" i="3"/>
  <c r="T318" i="3"/>
  <c r="AC317" i="3"/>
  <c r="AB317" i="3"/>
  <c r="Z317" i="3"/>
  <c r="W317" i="3"/>
  <c r="V317" i="3"/>
  <c r="T317" i="3"/>
  <c r="AC315" i="3"/>
  <c r="AB315" i="3"/>
  <c r="Z315" i="3"/>
  <c r="W315" i="3"/>
  <c r="V315" i="3"/>
  <c r="T315" i="3"/>
  <c r="AB314" i="3"/>
  <c r="Z314" i="3"/>
  <c r="V314" i="3"/>
  <c r="T314" i="3"/>
  <c r="AB313" i="3"/>
  <c r="Z313" i="3"/>
  <c r="V313" i="3"/>
  <c r="T313" i="3"/>
  <c r="AB312" i="3"/>
  <c r="Z312" i="3"/>
  <c r="V312" i="3"/>
  <c r="T312" i="3"/>
  <c r="AB311" i="3"/>
  <c r="Z311" i="3"/>
  <c r="V311" i="3"/>
  <c r="T311" i="3"/>
  <c r="AB310" i="3"/>
  <c r="Z310" i="3"/>
  <c r="V310" i="3"/>
  <c r="T310" i="3"/>
  <c r="AC309" i="3"/>
  <c r="AB309" i="3"/>
  <c r="Z309" i="3"/>
  <c r="W309" i="3"/>
  <c r="V309" i="3"/>
  <c r="T309" i="3"/>
  <c r="AC308" i="3"/>
  <c r="AB308" i="3"/>
  <c r="Z308" i="3"/>
  <c r="W308" i="3"/>
  <c r="V308" i="3"/>
  <c r="T308" i="3"/>
  <c r="AC307" i="3"/>
  <c r="AB307" i="3"/>
  <c r="Z307" i="3"/>
  <c r="W307" i="3"/>
  <c r="V307" i="3"/>
  <c r="T307" i="3"/>
  <c r="AC306" i="3"/>
  <c r="AB306" i="3"/>
  <c r="Z306" i="3"/>
  <c r="W306" i="3"/>
  <c r="V306" i="3"/>
  <c r="T306" i="3"/>
  <c r="AC305" i="3"/>
  <c r="AB305" i="3"/>
  <c r="Z305" i="3"/>
  <c r="W305" i="3"/>
  <c r="V305" i="3"/>
  <c r="T305" i="3"/>
  <c r="AC304" i="3"/>
  <c r="AB304" i="3"/>
  <c r="Z304" i="3"/>
  <c r="W304" i="3"/>
  <c r="V304" i="3"/>
  <c r="T304" i="3"/>
  <c r="AC303" i="3"/>
  <c r="AB303" i="3"/>
  <c r="Z303" i="3"/>
  <c r="W303" i="3"/>
  <c r="V303" i="3"/>
  <c r="T303" i="3"/>
  <c r="AC302" i="3"/>
  <c r="AB302" i="3"/>
  <c r="Z302" i="3"/>
  <c r="W302" i="3"/>
  <c r="V302" i="3"/>
  <c r="T302" i="3"/>
  <c r="AC301" i="3"/>
  <c r="AB301" i="3"/>
  <c r="Z301" i="3"/>
  <c r="W301" i="3"/>
  <c r="V301" i="3"/>
  <c r="T301" i="3"/>
  <c r="AC300" i="3"/>
  <c r="AB300" i="3"/>
  <c r="Z300" i="3"/>
  <c r="W300" i="3"/>
  <c r="V300" i="3"/>
  <c r="T300" i="3"/>
  <c r="AC299" i="3"/>
  <c r="AB299" i="3"/>
  <c r="Z299" i="3"/>
  <c r="W299" i="3"/>
  <c r="V299" i="3"/>
  <c r="T299" i="3"/>
  <c r="AC298" i="3"/>
  <c r="AB298" i="3"/>
  <c r="Z298" i="3"/>
  <c r="W298" i="3"/>
  <c r="V298" i="3"/>
  <c r="T298" i="3"/>
  <c r="AC297" i="3"/>
  <c r="AB297" i="3"/>
  <c r="Z297" i="3"/>
  <c r="W297" i="3"/>
  <c r="V297" i="3"/>
  <c r="T297" i="3"/>
  <c r="AC296" i="3"/>
  <c r="AB296" i="3"/>
  <c r="Z296" i="3"/>
  <c r="W296" i="3"/>
  <c r="V296" i="3"/>
  <c r="T296" i="3"/>
  <c r="AB295" i="3"/>
  <c r="Z295" i="3"/>
  <c r="V295" i="3"/>
  <c r="T295" i="3"/>
  <c r="AC294" i="3"/>
  <c r="AB294" i="3"/>
  <c r="Z294" i="3"/>
  <c r="W294" i="3"/>
  <c r="V294" i="3"/>
  <c r="T294" i="3"/>
  <c r="AC293" i="3"/>
  <c r="AB293" i="3"/>
  <c r="Z293" i="3"/>
  <c r="W293" i="3"/>
  <c r="V293" i="3"/>
  <c r="T293" i="3"/>
  <c r="AC292" i="3"/>
  <c r="AB292" i="3"/>
  <c r="Z292" i="3"/>
  <c r="W292" i="3"/>
  <c r="V292" i="3"/>
  <c r="T292" i="3"/>
  <c r="AC291" i="3"/>
  <c r="AB291" i="3"/>
  <c r="Z291" i="3"/>
  <c r="W291" i="3"/>
  <c r="V291" i="3"/>
  <c r="T291" i="3"/>
  <c r="AC290" i="3"/>
  <c r="AB290" i="3"/>
  <c r="Z290" i="3"/>
  <c r="W290" i="3"/>
  <c r="V290" i="3"/>
  <c r="T290" i="3"/>
  <c r="AC289" i="3"/>
  <c r="AB289" i="3"/>
  <c r="Z289" i="3"/>
  <c r="W289" i="3"/>
  <c r="V289" i="3"/>
  <c r="T289" i="3"/>
  <c r="AC288" i="3"/>
  <c r="AB288" i="3"/>
  <c r="Z288" i="3"/>
  <c r="W288" i="3"/>
  <c r="V288" i="3"/>
  <c r="T288" i="3"/>
  <c r="AC287" i="3"/>
  <c r="AB287" i="3"/>
  <c r="Z287" i="3"/>
  <c r="W287" i="3"/>
  <c r="V287" i="3"/>
  <c r="T287" i="3"/>
  <c r="AC286" i="3"/>
  <c r="AB286" i="3"/>
  <c r="Z286" i="3"/>
  <c r="W286" i="3"/>
  <c r="V286" i="3"/>
  <c r="T286" i="3"/>
  <c r="AC285" i="3"/>
  <c r="AB285" i="3"/>
  <c r="Z285" i="3"/>
  <c r="W285" i="3"/>
  <c r="V285" i="3"/>
  <c r="T285" i="3"/>
  <c r="AC284" i="3"/>
  <c r="AB284" i="3"/>
  <c r="Z284" i="3"/>
  <c r="W284" i="3"/>
  <c r="V284" i="3"/>
  <c r="T284" i="3"/>
  <c r="AC283" i="3"/>
  <c r="AB283" i="3"/>
  <c r="Z283" i="3"/>
  <c r="W283" i="3"/>
  <c r="V283" i="3"/>
  <c r="T283" i="3"/>
  <c r="AC282" i="3"/>
  <c r="AB282" i="3"/>
  <c r="Z282" i="3"/>
  <c r="W282" i="3"/>
  <c r="V282" i="3"/>
  <c r="T282" i="3"/>
  <c r="AC281" i="3"/>
  <c r="AB281" i="3"/>
  <c r="Z281" i="3"/>
  <c r="W281" i="3"/>
  <c r="V281" i="3"/>
  <c r="T281" i="3"/>
  <c r="AC280" i="3"/>
  <c r="AB280" i="3"/>
  <c r="Z280" i="3"/>
  <c r="W280" i="3"/>
  <c r="V280" i="3"/>
  <c r="T280" i="3"/>
  <c r="AC279" i="3"/>
  <c r="AB279" i="3"/>
  <c r="Z279" i="3"/>
  <c r="W279" i="3"/>
  <c r="V279" i="3"/>
  <c r="T279" i="3"/>
  <c r="AC278" i="3"/>
  <c r="AB278" i="3"/>
  <c r="Z278" i="3"/>
  <c r="W278" i="3"/>
  <c r="V278" i="3"/>
  <c r="T278" i="3"/>
  <c r="AC277" i="3"/>
  <c r="AB277" i="3"/>
  <c r="Z277" i="3"/>
  <c r="W277" i="3"/>
  <c r="V277" i="3"/>
  <c r="T277" i="3"/>
  <c r="AC276" i="3"/>
  <c r="AB276" i="3"/>
  <c r="Z276" i="3"/>
  <c r="W276" i="3"/>
  <c r="V276" i="3"/>
  <c r="T276" i="3"/>
  <c r="AC275" i="3"/>
  <c r="AB275" i="3"/>
  <c r="Z275" i="3"/>
  <c r="W275" i="3"/>
  <c r="V275" i="3"/>
  <c r="T275" i="3"/>
  <c r="AC274" i="3"/>
  <c r="AB274" i="3"/>
  <c r="Z274" i="3"/>
  <c r="W274" i="3"/>
  <c r="V274" i="3"/>
  <c r="T274" i="3"/>
  <c r="AC273" i="3"/>
  <c r="AB273" i="3"/>
  <c r="Z273" i="3"/>
  <c r="W273" i="3"/>
  <c r="V273" i="3"/>
  <c r="T273" i="3"/>
  <c r="AC272" i="3"/>
  <c r="AB272" i="3"/>
  <c r="Z272" i="3"/>
  <c r="W272" i="3"/>
  <c r="V272" i="3"/>
  <c r="T272" i="3"/>
  <c r="AC271" i="3"/>
  <c r="AB271" i="3"/>
  <c r="Z271" i="3"/>
  <c r="W271" i="3"/>
  <c r="V271" i="3"/>
  <c r="T271" i="3"/>
  <c r="AC270" i="3"/>
  <c r="AB270" i="3"/>
  <c r="Z270" i="3"/>
  <c r="W270" i="3"/>
  <c r="V270" i="3"/>
  <c r="T270" i="3"/>
  <c r="AC269" i="3"/>
  <c r="AB269" i="3"/>
  <c r="Z269" i="3"/>
  <c r="W269" i="3"/>
  <c r="V269" i="3"/>
  <c r="T269" i="3"/>
  <c r="AC268" i="3"/>
  <c r="AB268" i="3"/>
  <c r="Z268" i="3"/>
  <c r="W268" i="3"/>
  <c r="V268" i="3"/>
  <c r="T268" i="3"/>
  <c r="AC267" i="3"/>
  <c r="AB267" i="3"/>
  <c r="Z267" i="3"/>
  <c r="W267" i="3"/>
  <c r="V267" i="3"/>
  <c r="T267" i="3"/>
  <c r="AC266" i="3"/>
  <c r="AB266" i="3"/>
  <c r="Z266" i="3"/>
  <c r="W266" i="3"/>
  <c r="V266" i="3"/>
  <c r="T266" i="3"/>
  <c r="AC265" i="3"/>
  <c r="AB265" i="3"/>
  <c r="Z265" i="3"/>
  <c r="W265" i="3"/>
  <c r="V265" i="3"/>
  <c r="T265" i="3"/>
  <c r="AC264" i="3"/>
  <c r="AB264" i="3"/>
  <c r="Z264" i="3"/>
  <c r="W264" i="3"/>
  <c r="V264" i="3"/>
  <c r="T264" i="3"/>
  <c r="AC263" i="3"/>
  <c r="AB263" i="3"/>
  <c r="Z263" i="3"/>
  <c r="W263" i="3"/>
  <c r="V263" i="3"/>
  <c r="T263" i="3"/>
  <c r="AC262" i="3"/>
  <c r="AB262" i="3"/>
  <c r="Z262" i="3"/>
  <c r="W262" i="3"/>
  <c r="V262" i="3"/>
  <c r="T262" i="3"/>
  <c r="AC261" i="3"/>
  <c r="AB261" i="3"/>
  <c r="Z261" i="3"/>
  <c r="W261" i="3"/>
  <c r="V261" i="3"/>
  <c r="T261" i="3"/>
  <c r="AC260" i="3"/>
  <c r="AB260" i="3"/>
  <c r="Z260" i="3"/>
  <c r="W260" i="3"/>
  <c r="V260" i="3"/>
  <c r="T260" i="3"/>
  <c r="AC259" i="3"/>
  <c r="AB259" i="3"/>
  <c r="Z259" i="3"/>
  <c r="W259" i="3"/>
  <c r="V259" i="3"/>
  <c r="T259" i="3"/>
  <c r="AC258" i="3"/>
  <c r="AB258" i="3"/>
  <c r="Z258" i="3"/>
  <c r="W258" i="3"/>
  <c r="V258" i="3"/>
  <c r="T258" i="3"/>
  <c r="AC257" i="3"/>
  <c r="AB257" i="3"/>
  <c r="Z257" i="3"/>
  <c r="W257" i="3"/>
  <c r="V257" i="3"/>
  <c r="T257" i="3"/>
  <c r="AC255" i="3"/>
  <c r="AB255" i="3"/>
  <c r="Z255" i="3"/>
  <c r="W255" i="3"/>
  <c r="V255" i="3"/>
  <c r="T255" i="3"/>
  <c r="AC254" i="3"/>
  <c r="AB254" i="3"/>
  <c r="Z254" i="3"/>
  <c r="W254" i="3"/>
  <c r="V254" i="3"/>
  <c r="T254" i="3"/>
  <c r="AC253" i="3"/>
  <c r="AB253" i="3"/>
  <c r="Z253" i="3"/>
  <c r="W253" i="3"/>
  <c r="V253" i="3"/>
  <c r="T253" i="3"/>
  <c r="AC252" i="3"/>
  <c r="AB252" i="3"/>
  <c r="Z252" i="3"/>
  <c r="W252" i="3"/>
  <c r="V252" i="3"/>
  <c r="T252" i="3"/>
  <c r="AC251" i="3"/>
  <c r="AB251" i="3"/>
  <c r="Z251" i="3"/>
  <c r="W251" i="3"/>
  <c r="V251" i="3"/>
  <c r="T251" i="3"/>
  <c r="AC250" i="3"/>
  <c r="AB250" i="3"/>
  <c r="Z250" i="3"/>
  <c r="W250" i="3"/>
  <c r="V250" i="3"/>
  <c r="T250" i="3"/>
  <c r="AC248" i="3"/>
  <c r="AB248" i="3"/>
  <c r="Z248" i="3"/>
  <c r="W248" i="3"/>
  <c r="V248" i="3"/>
  <c r="T248" i="3"/>
  <c r="AC247" i="3"/>
  <c r="AB247" i="3"/>
  <c r="Z247" i="3"/>
  <c r="W247" i="3"/>
  <c r="V247" i="3"/>
  <c r="T247" i="3"/>
  <c r="AC246" i="3"/>
  <c r="AB246" i="3"/>
  <c r="Z246" i="3"/>
  <c r="W246" i="3"/>
  <c r="V246" i="3"/>
  <c r="T246" i="3"/>
  <c r="AC245" i="3"/>
  <c r="AB245" i="3"/>
  <c r="Z245" i="3"/>
  <c r="W245" i="3"/>
  <c r="V245" i="3"/>
  <c r="T245" i="3"/>
  <c r="AC244" i="3"/>
  <c r="AB244" i="3"/>
  <c r="Z244" i="3"/>
  <c r="W244" i="3"/>
  <c r="V244" i="3"/>
  <c r="T244" i="3"/>
  <c r="AC243" i="3"/>
  <c r="AB243" i="3"/>
  <c r="Z243" i="3"/>
  <c r="W243" i="3"/>
  <c r="V243" i="3"/>
  <c r="T243" i="3"/>
  <c r="AC242" i="3"/>
  <c r="AB242" i="3"/>
  <c r="Z242" i="3"/>
  <c r="W242" i="3"/>
  <c r="V242" i="3"/>
  <c r="T242" i="3"/>
  <c r="AC241" i="3"/>
  <c r="AB241" i="3"/>
  <c r="Z241" i="3"/>
  <c r="W241" i="3"/>
  <c r="V241" i="3"/>
  <c r="T241" i="3"/>
  <c r="AC239" i="3"/>
  <c r="AB239" i="3"/>
  <c r="Z239" i="3"/>
  <c r="W239" i="3"/>
  <c r="V239" i="3"/>
  <c r="T239" i="3"/>
  <c r="AC237" i="3"/>
  <c r="AB237" i="3"/>
  <c r="Z237" i="3"/>
  <c r="W237" i="3"/>
  <c r="V237" i="3"/>
  <c r="T237" i="3"/>
  <c r="AC236" i="3"/>
  <c r="AB236" i="3"/>
  <c r="Z236" i="3"/>
  <c r="W236" i="3"/>
  <c r="V236" i="3"/>
  <c r="T236" i="3"/>
  <c r="AC235" i="3"/>
  <c r="AB235" i="3"/>
  <c r="Z235" i="3"/>
  <c r="W235" i="3"/>
  <c r="V235" i="3"/>
  <c r="T235" i="3"/>
  <c r="AB233" i="3"/>
  <c r="Z233" i="3"/>
  <c r="V233" i="3"/>
  <c r="T233" i="3"/>
  <c r="AC232" i="3"/>
  <c r="AB232" i="3"/>
  <c r="Z232" i="3"/>
  <c r="W232" i="3"/>
  <c r="V232" i="3"/>
  <c r="T232" i="3"/>
  <c r="AC231" i="3"/>
  <c r="AB231" i="3"/>
  <c r="Z231" i="3"/>
  <c r="W231" i="3"/>
  <c r="V231" i="3"/>
  <c r="T231" i="3"/>
  <c r="AC230" i="3"/>
  <c r="AB230" i="3"/>
  <c r="Z230" i="3"/>
  <c r="W230" i="3"/>
  <c r="V230" i="3"/>
  <c r="T230" i="3"/>
  <c r="AC228" i="3"/>
  <c r="AB228" i="3"/>
  <c r="Z228" i="3"/>
  <c r="W228" i="3"/>
  <c r="V228" i="3"/>
  <c r="T228" i="3"/>
  <c r="AC227" i="3"/>
  <c r="AB227" i="3"/>
  <c r="Z227" i="3"/>
  <c r="W227" i="3"/>
  <c r="V227" i="3"/>
  <c r="T227" i="3"/>
  <c r="AC226" i="3"/>
  <c r="AB226" i="3"/>
  <c r="Z226" i="3"/>
  <c r="W226" i="3"/>
  <c r="V226" i="3"/>
  <c r="T226" i="3"/>
  <c r="AC225" i="3"/>
  <c r="AB225" i="3"/>
  <c r="Z225" i="3"/>
  <c r="W225" i="3"/>
  <c r="V225" i="3"/>
  <c r="T225" i="3"/>
  <c r="AC224" i="3"/>
  <c r="AB224" i="3"/>
  <c r="Z224" i="3"/>
  <c r="W224" i="3"/>
  <c r="V224" i="3"/>
  <c r="T224" i="3"/>
  <c r="AC223" i="3"/>
  <c r="AB223" i="3"/>
  <c r="Z223" i="3"/>
  <c r="W223" i="3"/>
  <c r="V223" i="3"/>
  <c r="T223" i="3"/>
  <c r="AC222" i="3"/>
  <c r="AB222" i="3"/>
  <c r="Z222" i="3"/>
  <c r="W222" i="3"/>
  <c r="V222" i="3"/>
  <c r="T222" i="3"/>
  <c r="AC221" i="3"/>
  <c r="AB221" i="3"/>
  <c r="Z221" i="3"/>
  <c r="W221" i="3"/>
  <c r="V221" i="3"/>
  <c r="T221" i="3"/>
  <c r="AC220" i="3"/>
  <c r="AB220" i="3"/>
  <c r="Z220" i="3"/>
  <c r="W220" i="3"/>
  <c r="V220" i="3"/>
  <c r="T220" i="3"/>
  <c r="AC218" i="3"/>
  <c r="AB218" i="3"/>
  <c r="Z218" i="3"/>
  <c r="W218" i="3"/>
  <c r="V218" i="3"/>
  <c r="T218" i="3"/>
  <c r="AC217" i="3"/>
  <c r="AB217" i="3"/>
  <c r="Z217" i="3"/>
  <c r="W217" i="3"/>
  <c r="V217" i="3"/>
  <c r="T217" i="3"/>
  <c r="AC216" i="3"/>
  <c r="AB216" i="3"/>
  <c r="Z216" i="3"/>
  <c r="W216" i="3"/>
  <c r="V216" i="3"/>
  <c r="T216" i="3"/>
  <c r="AC215" i="3"/>
  <c r="AB215" i="3"/>
  <c r="Z215" i="3"/>
  <c r="W215" i="3"/>
  <c r="V215" i="3"/>
  <c r="T215" i="3"/>
  <c r="AC214" i="3"/>
  <c r="AB214" i="3"/>
  <c r="Z214" i="3"/>
  <c r="W214" i="3"/>
  <c r="V214" i="3"/>
  <c r="T214" i="3"/>
  <c r="AC213" i="3"/>
  <c r="AB213" i="3"/>
  <c r="Z213" i="3"/>
  <c r="W213" i="3"/>
  <c r="V213" i="3"/>
  <c r="T213" i="3"/>
  <c r="AC212" i="3"/>
  <c r="AB212" i="3"/>
  <c r="Z212" i="3"/>
  <c r="W212" i="3"/>
  <c r="V212" i="3"/>
  <c r="T212" i="3"/>
  <c r="AC211" i="3"/>
  <c r="AB211" i="3"/>
  <c r="Z211" i="3"/>
  <c r="W211" i="3"/>
  <c r="V211" i="3"/>
  <c r="T211" i="3"/>
  <c r="AC210" i="3"/>
  <c r="AB210" i="3"/>
  <c r="Z210" i="3"/>
  <c r="W210" i="3"/>
  <c r="V210" i="3"/>
  <c r="T210" i="3"/>
  <c r="AC209" i="3"/>
  <c r="AB209" i="3"/>
  <c r="Z209" i="3"/>
  <c r="W209" i="3"/>
  <c r="V209" i="3"/>
  <c r="T209" i="3"/>
  <c r="AC208" i="3"/>
  <c r="AB208" i="3"/>
  <c r="Z208" i="3"/>
  <c r="W208" i="3"/>
  <c r="V208" i="3"/>
  <c r="T208" i="3"/>
  <c r="AC207" i="3"/>
  <c r="AB207" i="3"/>
  <c r="Z207" i="3"/>
  <c r="W207" i="3"/>
  <c r="V207" i="3"/>
  <c r="T207" i="3"/>
  <c r="AC206" i="3"/>
  <c r="AB206" i="3"/>
  <c r="Z206" i="3"/>
  <c r="W206" i="3"/>
  <c r="V206" i="3"/>
  <c r="T206" i="3"/>
  <c r="AC205" i="3"/>
  <c r="AB205" i="3"/>
  <c r="Z205" i="3"/>
  <c r="W205" i="3"/>
  <c r="V205" i="3"/>
  <c r="T205" i="3"/>
  <c r="AC204" i="3"/>
  <c r="AB204" i="3"/>
  <c r="Z204" i="3"/>
  <c r="W204" i="3"/>
  <c r="V204" i="3"/>
  <c r="T204" i="3"/>
  <c r="AC202" i="3"/>
  <c r="AB202" i="3"/>
  <c r="Z202" i="3"/>
  <c r="W202" i="3"/>
  <c r="V202" i="3"/>
  <c r="T202" i="3"/>
  <c r="AC201" i="3"/>
  <c r="AB201" i="3"/>
  <c r="Z201" i="3"/>
  <c r="W201" i="3"/>
  <c r="V201" i="3"/>
  <c r="T201" i="3"/>
  <c r="AC200" i="3"/>
  <c r="AB200" i="3"/>
  <c r="Z200" i="3"/>
  <c r="W200" i="3"/>
  <c r="V200" i="3"/>
  <c r="T200" i="3"/>
  <c r="AC199" i="3"/>
  <c r="AB199" i="3"/>
  <c r="Z199" i="3"/>
  <c r="W199" i="3"/>
  <c r="V199" i="3"/>
  <c r="T199" i="3"/>
  <c r="AC198" i="3"/>
  <c r="AB198" i="3"/>
  <c r="Z198" i="3"/>
  <c r="W198" i="3"/>
  <c r="V198" i="3"/>
  <c r="T198" i="3"/>
  <c r="AC197" i="3"/>
  <c r="AB197" i="3"/>
  <c r="Z197" i="3"/>
  <c r="W197" i="3"/>
  <c r="V197" i="3"/>
  <c r="T197" i="3"/>
  <c r="AC196" i="3"/>
  <c r="AB196" i="3"/>
  <c r="Z196" i="3"/>
  <c r="W196" i="3"/>
  <c r="V196" i="3"/>
  <c r="T196" i="3"/>
  <c r="AC195" i="3"/>
  <c r="AB195" i="3"/>
  <c r="Z195" i="3"/>
  <c r="W195" i="3"/>
  <c r="V195" i="3"/>
  <c r="T195" i="3"/>
  <c r="AC194" i="3"/>
  <c r="AB194" i="3"/>
  <c r="Z194" i="3"/>
  <c r="W194" i="3"/>
  <c r="V194" i="3"/>
  <c r="T194" i="3"/>
  <c r="AC193" i="3"/>
  <c r="AB193" i="3"/>
  <c r="Z193" i="3"/>
  <c r="W193" i="3"/>
  <c r="V193" i="3"/>
  <c r="T193" i="3"/>
  <c r="AC192" i="3"/>
  <c r="AB192" i="3"/>
  <c r="Z192" i="3"/>
  <c r="W192" i="3"/>
  <c r="V192" i="3"/>
  <c r="T192" i="3"/>
  <c r="AC191" i="3"/>
  <c r="AB191" i="3"/>
  <c r="Z191" i="3"/>
  <c r="W191" i="3"/>
  <c r="V191" i="3"/>
  <c r="T191" i="3"/>
  <c r="AC190" i="3"/>
  <c r="AB190" i="3"/>
  <c r="Z190" i="3"/>
  <c r="W190" i="3"/>
  <c r="V190" i="3"/>
  <c r="T190" i="3"/>
  <c r="AC189" i="3"/>
  <c r="AB189" i="3"/>
  <c r="Z189" i="3"/>
  <c r="W189" i="3"/>
  <c r="V189" i="3"/>
  <c r="T189" i="3"/>
  <c r="AC188" i="3"/>
  <c r="AB188" i="3"/>
  <c r="Z188" i="3"/>
  <c r="W188" i="3"/>
  <c r="V188" i="3"/>
  <c r="T188" i="3"/>
  <c r="AC187" i="3"/>
  <c r="AB187" i="3"/>
  <c r="Z187" i="3"/>
  <c r="W187" i="3"/>
  <c r="V187" i="3"/>
  <c r="T187" i="3"/>
  <c r="AC186" i="3"/>
  <c r="AB186" i="3"/>
  <c r="Z186" i="3"/>
  <c r="W186" i="3"/>
  <c r="V186" i="3"/>
  <c r="T186" i="3"/>
  <c r="AC185" i="3"/>
  <c r="AB185" i="3"/>
  <c r="Z185" i="3"/>
  <c r="W185" i="3"/>
  <c r="V185" i="3"/>
  <c r="T185" i="3"/>
  <c r="AC184" i="3"/>
  <c r="AB184" i="3"/>
  <c r="Z184" i="3"/>
  <c r="W184" i="3"/>
  <c r="V184" i="3"/>
  <c r="T184" i="3"/>
  <c r="AC183" i="3"/>
  <c r="AB183" i="3"/>
  <c r="Z183" i="3"/>
  <c r="W183" i="3"/>
  <c r="V183" i="3"/>
  <c r="T183" i="3"/>
  <c r="AC182" i="3"/>
  <c r="AB182" i="3"/>
  <c r="Z182" i="3"/>
  <c r="W182" i="3"/>
  <c r="V182" i="3"/>
  <c r="T182" i="3"/>
  <c r="AC181" i="3"/>
  <c r="AB181" i="3"/>
  <c r="Z181" i="3"/>
  <c r="W181" i="3"/>
  <c r="V181" i="3"/>
  <c r="T181" i="3"/>
  <c r="AC180" i="3"/>
  <c r="AB180" i="3"/>
  <c r="Z180" i="3"/>
  <c r="W180" i="3"/>
  <c r="V180" i="3"/>
  <c r="T180" i="3"/>
  <c r="AC179" i="3"/>
  <c r="AB179" i="3"/>
  <c r="Z179" i="3"/>
  <c r="W179" i="3"/>
  <c r="V179" i="3"/>
  <c r="T179" i="3"/>
  <c r="AC178" i="3"/>
  <c r="AB178" i="3"/>
  <c r="Z178" i="3"/>
  <c r="W178" i="3"/>
  <c r="V178" i="3"/>
  <c r="T178" i="3"/>
  <c r="AC177" i="3"/>
  <c r="AB177" i="3"/>
  <c r="Z177" i="3"/>
  <c r="W177" i="3"/>
  <c r="V177" i="3"/>
  <c r="T177" i="3"/>
  <c r="AC176" i="3"/>
  <c r="AB176" i="3"/>
  <c r="Z176" i="3"/>
  <c r="W176" i="3"/>
  <c r="V176" i="3"/>
  <c r="T176" i="3"/>
  <c r="AC175" i="3"/>
  <c r="AB175" i="3"/>
  <c r="Z175" i="3"/>
  <c r="W175" i="3"/>
  <c r="V175" i="3"/>
  <c r="T175" i="3"/>
  <c r="AC174" i="3"/>
  <c r="AB174" i="3"/>
  <c r="Z174" i="3"/>
  <c r="W174" i="3"/>
  <c r="V174" i="3"/>
  <c r="T174" i="3"/>
  <c r="AC173" i="3"/>
  <c r="AB173" i="3"/>
  <c r="Z173" i="3"/>
  <c r="W173" i="3"/>
  <c r="V173" i="3"/>
  <c r="T173" i="3"/>
  <c r="AC172" i="3"/>
  <c r="AB172" i="3"/>
  <c r="Z172" i="3"/>
  <c r="W172" i="3"/>
  <c r="V172" i="3"/>
  <c r="T172" i="3"/>
  <c r="AB171" i="3"/>
  <c r="Z171" i="3"/>
  <c r="V171" i="3"/>
  <c r="T171" i="3"/>
  <c r="AB170" i="3"/>
  <c r="Z170" i="3"/>
  <c r="V170" i="3"/>
  <c r="T170" i="3"/>
  <c r="AB169" i="3"/>
  <c r="Z169" i="3"/>
  <c r="V169" i="3"/>
  <c r="T169" i="3"/>
  <c r="AC168" i="3"/>
  <c r="AB168" i="3"/>
  <c r="Z168" i="3"/>
  <c r="W168" i="3"/>
  <c r="V168" i="3"/>
  <c r="T168" i="3"/>
  <c r="AC167" i="3"/>
  <c r="AB167" i="3"/>
  <c r="Z167" i="3"/>
  <c r="W167" i="3"/>
  <c r="V167" i="3"/>
  <c r="T167" i="3"/>
  <c r="AC166" i="3"/>
  <c r="AB166" i="3"/>
  <c r="Z166" i="3"/>
  <c r="W166" i="3"/>
  <c r="V166" i="3"/>
  <c r="T166" i="3"/>
  <c r="AC165" i="3"/>
  <c r="AB165" i="3"/>
  <c r="Z165" i="3"/>
  <c r="W165" i="3"/>
  <c r="V165" i="3"/>
  <c r="T165" i="3"/>
  <c r="AC164" i="3"/>
  <c r="AB164" i="3"/>
  <c r="Z164" i="3"/>
  <c r="W164" i="3"/>
  <c r="V164" i="3"/>
  <c r="T164" i="3"/>
  <c r="AC163" i="3"/>
  <c r="AB163" i="3"/>
  <c r="Z163" i="3"/>
  <c r="W163" i="3"/>
  <c r="V163" i="3"/>
  <c r="T163" i="3"/>
  <c r="AC162" i="3"/>
  <c r="AB162" i="3"/>
  <c r="Z162" i="3"/>
  <c r="W162" i="3"/>
  <c r="V162" i="3"/>
  <c r="T162" i="3"/>
  <c r="AC161" i="3"/>
  <c r="AB161" i="3"/>
  <c r="Z161" i="3"/>
  <c r="W161" i="3"/>
  <c r="V161" i="3"/>
  <c r="T161" i="3"/>
  <c r="AC160" i="3"/>
  <c r="AB160" i="3"/>
  <c r="Z160" i="3"/>
  <c r="W160" i="3"/>
  <c r="V160" i="3"/>
  <c r="T160" i="3"/>
  <c r="AC159" i="3"/>
  <c r="AB159" i="3"/>
  <c r="Z159" i="3"/>
  <c r="W159" i="3"/>
  <c r="V159" i="3"/>
  <c r="T159" i="3"/>
  <c r="AC158" i="3"/>
  <c r="AB158" i="3"/>
  <c r="Z158" i="3"/>
  <c r="W158" i="3"/>
  <c r="V158" i="3"/>
  <c r="T158" i="3"/>
  <c r="AC157" i="3"/>
  <c r="AB157" i="3"/>
  <c r="Z157" i="3"/>
  <c r="W157" i="3"/>
  <c r="V157" i="3"/>
  <c r="T157" i="3"/>
  <c r="AC156" i="3"/>
  <c r="AB156" i="3"/>
  <c r="Z156" i="3"/>
  <c r="W156" i="3"/>
  <c r="V156" i="3"/>
  <c r="T156" i="3"/>
  <c r="AC155" i="3"/>
  <c r="AB155" i="3"/>
  <c r="Z155" i="3"/>
  <c r="W155" i="3"/>
  <c r="V155" i="3"/>
  <c r="T155" i="3"/>
  <c r="AC154" i="3"/>
  <c r="AB154" i="3"/>
  <c r="Z154" i="3"/>
  <c r="W154" i="3"/>
  <c r="V154" i="3"/>
  <c r="T154" i="3"/>
  <c r="AC153" i="3"/>
  <c r="AB153" i="3"/>
  <c r="Z153" i="3"/>
  <c r="W153" i="3"/>
  <c r="V153" i="3"/>
  <c r="T153" i="3"/>
  <c r="AC152" i="3"/>
  <c r="AB152" i="3"/>
  <c r="Z152" i="3"/>
  <c r="W152" i="3"/>
  <c r="V152" i="3"/>
  <c r="T152" i="3"/>
  <c r="AC151" i="3"/>
  <c r="AB151" i="3"/>
  <c r="Z151" i="3"/>
  <c r="W151" i="3"/>
  <c r="V151" i="3"/>
  <c r="T151" i="3"/>
  <c r="AC150" i="3"/>
  <c r="AB150" i="3"/>
  <c r="Z150" i="3"/>
  <c r="W150" i="3"/>
  <c r="V150" i="3"/>
  <c r="T150" i="3"/>
  <c r="AC149" i="3"/>
  <c r="AB149" i="3"/>
  <c r="Z149" i="3"/>
  <c r="W149" i="3"/>
  <c r="V149" i="3"/>
  <c r="T149" i="3"/>
  <c r="AC148" i="3"/>
  <c r="AB148" i="3"/>
  <c r="Z148" i="3"/>
  <c r="W148" i="3"/>
  <c r="V148" i="3"/>
  <c r="T148" i="3"/>
  <c r="AC147" i="3"/>
  <c r="AB147" i="3"/>
  <c r="Z147" i="3"/>
  <c r="W147" i="3"/>
  <c r="V147" i="3"/>
  <c r="T147" i="3"/>
  <c r="AB146" i="3"/>
  <c r="Z146" i="3"/>
  <c r="V146" i="3"/>
  <c r="T146" i="3"/>
  <c r="AB145" i="3"/>
  <c r="Z145" i="3"/>
  <c r="V145" i="3"/>
  <c r="T145" i="3"/>
  <c r="AC144" i="3"/>
  <c r="AB144" i="3"/>
  <c r="Z144" i="3"/>
  <c r="W144" i="3"/>
  <c r="V144" i="3"/>
  <c r="T144" i="3"/>
  <c r="AC143" i="3"/>
  <c r="AB143" i="3"/>
  <c r="Z143" i="3"/>
  <c r="W143" i="3"/>
  <c r="V143" i="3"/>
  <c r="T143" i="3"/>
  <c r="AC142" i="3"/>
  <c r="AB142" i="3"/>
  <c r="Z142" i="3"/>
  <c r="W142" i="3"/>
  <c r="V142" i="3"/>
  <c r="T142" i="3"/>
  <c r="AC141" i="3"/>
  <c r="AB141" i="3"/>
  <c r="Z141" i="3"/>
  <c r="W141" i="3"/>
  <c r="V141" i="3"/>
  <c r="T141" i="3"/>
  <c r="AC140" i="3"/>
  <c r="AB140" i="3"/>
  <c r="Z140" i="3"/>
  <c r="W140" i="3"/>
  <c r="V140" i="3"/>
  <c r="T140" i="3"/>
  <c r="AC139" i="3"/>
  <c r="AB139" i="3"/>
  <c r="Z139" i="3"/>
  <c r="W139" i="3"/>
  <c r="V139" i="3"/>
  <c r="T139" i="3"/>
  <c r="AC138" i="3"/>
  <c r="AB138" i="3"/>
  <c r="Z138" i="3"/>
  <c r="W138" i="3"/>
  <c r="V138" i="3"/>
  <c r="T138" i="3"/>
  <c r="AC137" i="3"/>
  <c r="AB137" i="3"/>
  <c r="Z137" i="3"/>
  <c r="W137" i="3"/>
  <c r="V137" i="3"/>
  <c r="T137" i="3"/>
  <c r="AC136" i="3"/>
  <c r="AB136" i="3"/>
  <c r="Z136" i="3"/>
  <c r="W136" i="3"/>
  <c r="V136" i="3"/>
  <c r="T136" i="3"/>
  <c r="AC135" i="3"/>
  <c r="AB135" i="3"/>
  <c r="Z135" i="3"/>
  <c r="W135" i="3"/>
  <c r="V135" i="3"/>
  <c r="T135" i="3"/>
  <c r="AC133" i="3"/>
  <c r="AB133" i="3"/>
  <c r="Z133" i="3"/>
  <c r="W133" i="3"/>
  <c r="V133" i="3"/>
  <c r="T133" i="3"/>
  <c r="AC132" i="3"/>
  <c r="AB132" i="3"/>
  <c r="Z132" i="3"/>
  <c r="W132" i="3"/>
  <c r="V132" i="3"/>
  <c r="T132" i="3"/>
  <c r="AC131" i="3"/>
  <c r="AB131" i="3"/>
  <c r="Z131" i="3"/>
  <c r="W131" i="3"/>
  <c r="V131" i="3"/>
  <c r="T131" i="3"/>
  <c r="AC130" i="3"/>
  <c r="AB130" i="3"/>
  <c r="Z130" i="3"/>
  <c r="W130" i="3"/>
  <c r="V130" i="3"/>
  <c r="T130" i="3"/>
  <c r="AC128" i="3"/>
  <c r="AB128" i="3"/>
  <c r="Z128" i="3"/>
  <c r="W128" i="3"/>
  <c r="V128" i="3"/>
  <c r="T128" i="3"/>
  <c r="AC126" i="3"/>
  <c r="AB126" i="3"/>
  <c r="Z126" i="3"/>
  <c r="W126" i="3"/>
  <c r="V126" i="3"/>
  <c r="T126" i="3"/>
  <c r="AC124" i="3"/>
  <c r="AB124" i="3"/>
  <c r="Z124" i="3"/>
  <c r="W124" i="3"/>
  <c r="V124" i="3"/>
  <c r="T124" i="3"/>
  <c r="AC123" i="3"/>
  <c r="AB123" i="3"/>
  <c r="Z123" i="3"/>
  <c r="W123" i="3"/>
  <c r="V123" i="3"/>
  <c r="T123" i="3"/>
  <c r="AC121" i="3"/>
  <c r="AB121" i="3"/>
  <c r="Z121" i="3"/>
  <c r="W121" i="3"/>
  <c r="V121" i="3"/>
  <c r="T121" i="3"/>
  <c r="AC119" i="3"/>
  <c r="AB119" i="3"/>
  <c r="Z119" i="3"/>
  <c r="W119" i="3"/>
  <c r="V119" i="3"/>
  <c r="T119" i="3"/>
  <c r="AC118" i="3"/>
  <c r="AB118" i="3"/>
  <c r="Z118" i="3"/>
  <c r="W118" i="3"/>
  <c r="V118" i="3"/>
  <c r="T118" i="3"/>
  <c r="AC115" i="3"/>
  <c r="AB115" i="3"/>
  <c r="Z115" i="3"/>
  <c r="W115" i="3"/>
  <c r="V115" i="3"/>
  <c r="T115" i="3"/>
  <c r="AC114" i="3"/>
  <c r="AB114" i="3"/>
  <c r="Z114" i="3"/>
  <c r="W114" i="3"/>
  <c r="V114" i="3"/>
  <c r="T114" i="3"/>
  <c r="AC113" i="3"/>
  <c r="AB113" i="3"/>
  <c r="Z113" i="3"/>
  <c r="W113" i="3"/>
  <c r="V113" i="3"/>
  <c r="T113" i="3"/>
  <c r="AC112" i="3"/>
  <c r="AB112" i="3"/>
  <c r="Z112" i="3"/>
  <c r="W112" i="3"/>
  <c r="V112" i="3"/>
  <c r="T112" i="3"/>
  <c r="AC111" i="3"/>
  <c r="AB111" i="3"/>
  <c r="Z111" i="3"/>
  <c r="W111" i="3"/>
  <c r="V111" i="3"/>
  <c r="T111" i="3"/>
  <c r="AC110" i="3"/>
  <c r="AB110" i="3"/>
  <c r="Z110" i="3"/>
  <c r="W110" i="3"/>
  <c r="V110" i="3"/>
  <c r="T110" i="3"/>
  <c r="AC109" i="3"/>
  <c r="AB109" i="3"/>
  <c r="Z109" i="3"/>
  <c r="W109" i="3"/>
  <c r="V109" i="3"/>
  <c r="T109" i="3"/>
  <c r="AC108" i="3"/>
  <c r="AB108" i="3"/>
  <c r="Z108" i="3"/>
  <c r="W108" i="3"/>
  <c r="V108" i="3"/>
  <c r="T108" i="3"/>
  <c r="AC107" i="3"/>
  <c r="AB107" i="3"/>
  <c r="Z107" i="3"/>
  <c r="W107" i="3"/>
  <c r="V107" i="3"/>
  <c r="T107" i="3"/>
  <c r="AC106" i="3"/>
  <c r="AB106" i="3"/>
  <c r="Z106" i="3"/>
  <c r="W106" i="3"/>
  <c r="V106" i="3"/>
  <c r="T106" i="3"/>
  <c r="AC105" i="3"/>
  <c r="AB105" i="3"/>
  <c r="Z105" i="3"/>
  <c r="W105" i="3"/>
  <c r="V105" i="3"/>
  <c r="T105" i="3"/>
  <c r="AC104" i="3"/>
  <c r="AB104" i="3"/>
  <c r="Z104" i="3"/>
  <c r="W104" i="3"/>
  <c r="V104" i="3"/>
  <c r="T104" i="3"/>
  <c r="AC103" i="3"/>
  <c r="AB103" i="3"/>
  <c r="Z103" i="3"/>
  <c r="W103" i="3"/>
  <c r="V103" i="3"/>
  <c r="T103" i="3"/>
  <c r="AC102" i="3"/>
  <c r="AB102" i="3"/>
  <c r="Z102" i="3"/>
  <c r="W102" i="3"/>
  <c r="V102" i="3"/>
  <c r="T102" i="3"/>
  <c r="AC101" i="3"/>
  <c r="AB101" i="3"/>
  <c r="Z101" i="3"/>
  <c r="W101" i="3"/>
  <c r="V101" i="3"/>
  <c r="T101" i="3"/>
  <c r="AC100" i="3"/>
  <c r="AB100" i="3"/>
  <c r="Z100" i="3"/>
  <c r="W100" i="3"/>
  <c r="V100" i="3"/>
  <c r="T100" i="3"/>
  <c r="AC99" i="3"/>
  <c r="AB99" i="3"/>
  <c r="Z99" i="3"/>
  <c r="W99" i="3"/>
  <c r="V99" i="3"/>
  <c r="T99" i="3"/>
  <c r="AC98" i="3"/>
  <c r="AB98" i="3"/>
  <c r="Z98" i="3"/>
  <c r="W98" i="3"/>
  <c r="V98" i="3"/>
  <c r="T98" i="3"/>
  <c r="AC97" i="3"/>
  <c r="AB97" i="3"/>
  <c r="Z97" i="3"/>
  <c r="W97" i="3"/>
  <c r="V97" i="3"/>
  <c r="T97" i="3"/>
  <c r="AC96" i="3"/>
  <c r="AB96" i="3"/>
  <c r="Z96" i="3"/>
  <c r="W96" i="3"/>
  <c r="V96" i="3"/>
  <c r="T96" i="3"/>
  <c r="AC95" i="3"/>
  <c r="AB95" i="3"/>
  <c r="Z95" i="3"/>
  <c r="W95" i="3"/>
  <c r="V95" i="3"/>
  <c r="T95" i="3"/>
  <c r="AC94" i="3"/>
  <c r="AB94" i="3"/>
  <c r="Z94" i="3"/>
  <c r="W94" i="3"/>
  <c r="V94" i="3"/>
  <c r="T94" i="3"/>
  <c r="AC93" i="3"/>
  <c r="AB93" i="3"/>
  <c r="Z93" i="3"/>
  <c r="W93" i="3"/>
  <c r="V93" i="3"/>
  <c r="T93" i="3"/>
  <c r="AC92" i="3"/>
  <c r="AB92" i="3"/>
  <c r="Z92" i="3"/>
  <c r="W92" i="3"/>
  <c r="V92" i="3"/>
  <c r="T92" i="3"/>
  <c r="AC91" i="3"/>
  <c r="AB91" i="3"/>
  <c r="Z91" i="3"/>
  <c r="W91" i="3"/>
  <c r="V91" i="3"/>
  <c r="T91" i="3"/>
  <c r="AC90" i="3"/>
  <c r="AB90" i="3"/>
  <c r="Z90" i="3"/>
  <c r="W90" i="3"/>
  <c r="V90" i="3"/>
  <c r="T90" i="3"/>
  <c r="AC89" i="3"/>
  <c r="AB89" i="3"/>
  <c r="Z89" i="3"/>
  <c r="W89" i="3"/>
  <c r="V89" i="3"/>
  <c r="T89" i="3"/>
  <c r="AC87" i="3"/>
  <c r="AB87" i="3"/>
  <c r="Z87" i="3"/>
  <c r="W87" i="3"/>
  <c r="V87" i="3"/>
  <c r="T87" i="3"/>
  <c r="AC86" i="3"/>
  <c r="AB86" i="3"/>
  <c r="Z86" i="3"/>
  <c r="W86" i="3"/>
  <c r="V86" i="3"/>
  <c r="T86" i="3"/>
  <c r="AC85" i="3"/>
  <c r="AB85" i="3"/>
  <c r="Z85" i="3"/>
  <c r="W85" i="3"/>
  <c r="V85" i="3"/>
  <c r="T85" i="3"/>
  <c r="AC84" i="3"/>
  <c r="AB84" i="3"/>
  <c r="Z84" i="3"/>
  <c r="W84" i="3"/>
  <c r="V84" i="3"/>
  <c r="T84" i="3"/>
  <c r="AC83" i="3"/>
  <c r="AB83" i="3"/>
  <c r="Z83" i="3"/>
  <c r="W83" i="3"/>
  <c r="V83" i="3"/>
  <c r="T83" i="3"/>
  <c r="AC82" i="3"/>
  <c r="AB82" i="3"/>
  <c r="Z82" i="3"/>
  <c r="W82" i="3"/>
  <c r="V82" i="3"/>
  <c r="T82" i="3"/>
  <c r="AC81" i="3"/>
  <c r="AB81" i="3"/>
  <c r="Z81" i="3"/>
  <c r="W81" i="3"/>
  <c r="V81" i="3"/>
  <c r="T81" i="3"/>
  <c r="AC80" i="3"/>
  <c r="AB80" i="3"/>
  <c r="Z80" i="3"/>
  <c r="W80" i="3"/>
  <c r="V80" i="3"/>
  <c r="T80" i="3"/>
  <c r="AC79" i="3"/>
  <c r="AB79" i="3"/>
  <c r="Z79" i="3"/>
  <c r="W79" i="3"/>
  <c r="V79" i="3"/>
  <c r="T79" i="3"/>
  <c r="AC78" i="3"/>
  <c r="AB78" i="3"/>
  <c r="Z78" i="3"/>
  <c r="W78" i="3"/>
  <c r="V78" i="3"/>
  <c r="T78" i="3"/>
  <c r="AC77" i="3"/>
  <c r="AB77" i="3"/>
  <c r="Z77" i="3"/>
  <c r="W77" i="3"/>
  <c r="V77" i="3"/>
  <c r="T77" i="3"/>
  <c r="AC76" i="3"/>
  <c r="AB76" i="3"/>
  <c r="Z76" i="3"/>
  <c r="W76" i="3"/>
  <c r="V76" i="3"/>
  <c r="T76" i="3"/>
  <c r="AC75" i="3"/>
  <c r="AB75" i="3"/>
  <c r="Z75" i="3"/>
  <c r="W75" i="3"/>
  <c r="V75" i="3"/>
  <c r="T75" i="3"/>
  <c r="AC74" i="3"/>
  <c r="AB74" i="3"/>
  <c r="Z74" i="3"/>
  <c r="W74" i="3"/>
  <c r="V74" i="3"/>
  <c r="T74" i="3"/>
  <c r="AC73" i="3"/>
  <c r="AB73" i="3"/>
  <c r="Z73" i="3"/>
  <c r="W73" i="3"/>
  <c r="V73" i="3"/>
  <c r="T73" i="3"/>
  <c r="AC71" i="3"/>
  <c r="AB71" i="3"/>
  <c r="Z71" i="3"/>
  <c r="W71" i="3"/>
  <c r="V71" i="3"/>
  <c r="T71" i="3"/>
  <c r="AC70" i="3"/>
  <c r="AB70" i="3"/>
  <c r="Z70" i="3"/>
  <c r="W70" i="3"/>
  <c r="V70" i="3"/>
  <c r="T70" i="3"/>
  <c r="AC69" i="3"/>
  <c r="AB69" i="3"/>
  <c r="Z69" i="3"/>
  <c r="W69" i="3"/>
  <c r="V69" i="3"/>
  <c r="T69" i="3"/>
  <c r="AC68" i="3"/>
  <c r="AB68" i="3"/>
  <c r="Z68" i="3"/>
  <c r="AC66" i="3"/>
  <c r="AB66" i="3"/>
  <c r="Z66" i="3"/>
  <c r="W66" i="3"/>
  <c r="V66" i="3"/>
  <c r="T66" i="3"/>
  <c r="AC65" i="3"/>
  <c r="AB65" i="3"/>
  <c r="Z65" i="3"/>
  <c r="W65" i="3"/>
  <c r="V65" i="3"/>
  <c r="T65" i="3"/>
  <c r="AC64" i="3"/>
  <c r="AB64" i="3"/>
  <c r="Z64" i="3"/>
  <c r="W64" i="3"/>
  <c r="V64" i="3"/>
  <c r="T64" i="3"/>
  <c r="AC63" i="3"/>
  <c r="AB63" i="3"/>
  <c r="Z63" i="3"/>
  <c r="W63" i="3"/>
  <c r="V63" i="3"/>
  <c r="T63" i="3"/>
  <c r="AC62" i="3"/>
  <c r="AB62" i="3"/>
  <c r="Z62" i="3"/>
  <c r="W62" i="3"/>
  <c r="V62" i="3"/>
  <c r="T62" i="3"/>
  <c r="AC61" i="3"/>
  <c r="AB61" i="3"/>
  <c r="Z61" i="3"/>
  <c r="W61" i="3"/>
  <c r="V61" i="3"/>
  <c r="T61" i="3"/>
  <c r="AC60" i="3"/>
  <c r="AB60" i="3"/>
  <c r="Z60" i="3"/>
  <c r="W60" i="3"/>
  <c r="V60" i="3"/>
  <c r="T60" i="3"/>
  <c r="AC59" i="3"/>
  <c r="AB59" i="3"/>
  <c r="Z59" i="3"/>
  <c r="W59" i="3"/>
  <c r="V59" i="3"/>
  <c r="T59" i="3"/>
  <c r="AC58" i="3"/>
  <c r="AB58" i="3"/>
  <c r="Z58" i="3"/>
  <c r="W58" i="3"/>
  <c r="V58" i="3"/>
  <c r="T58" i="3"/>
  <c r="AC57" i="3"/>
  <c r="AB57" i="3"/>
  <c r="Z57" i="3"/>
  <c r="W57" i="3"/>
  <c r="V57" i="3"/>
  <c r="T57" i="3"/>
  <c r="AC56" i="3"/>
  <c r="AB56" i="3"/>
  <c r="Z56" i="3"/>
  <c r="AC55" i="3"/>
  <c r="AB55" i="3"/>
  <c r="Z55" i="3"/>
  <c r="AC54" i="3"/>
  <c r="AB54" i="3"/>
  <c r="Z54" i="3"/>
  <c r="W54" i="3"/>
  <c r="V54" i="3"/>
  <c r="T54" i="3"/>
  <c r="AC53" i="3"/>
  <c r="AB53" i="3"/>
  <c r="Z53" i="3"/>
  <c r="W53" i="3"/>
  <c r="V53" i="3"/>
  <c r="T53" i="3"/>
  <c r="AC52" i="3"/>
  <c r="AB52" i="3"/>
  <c r="Z52" i="3"/>
  <c r="W52" i="3"/>
  <c r="V52" i="3"/>
  <c r="T52" i="3"/>
  <c r="AC51" i="3"/>
  <c r="AB51" i="3"/>
  <c r="Z51" i="3"/>
  <c r="W51" i="3"/>
  <c r="V51" i="3"/>
  <c r="T51" i="3"/>
  <c r="AC50" i="3"/>
  <c r="AB50" i="3"/>
  <c r="Z50" i="3"/>
  <c r="AC49" i="3"/>
  <c r="AB49" i="3"/>
  <c r="Z49" i="3"/>
  <c r="W49" i="3"/>
  <c r="V49" i="3"/>
  <c r="T49" i="3"/>
  <c r="AC48" i="3"/>
  <c r="AB48" i="3"/>
  <c r="Z48" i="3"/>
  <c r="W48" i="3"/>
  <c r="V48" i="3"/>
  <c r="T48" i="3"/>
  <c r="AC46" i="3"/>
  <c r="AB46" i="3"/>
  <c r="Z46" i="3"/>
  <c r="W46" i="3"/>
  <c r="V46" i="3"/>
  <c r="T46" i="3"/>
  <c r="AC45" i="3"/>
  <c r="AB45" i="3"/>
  <c r="Z45" i="3"/>
  <c r="W45" i="3"/>
  <c r="V45" i="3"/>
  <c r="T45" i="3"/>
  <c r="AC44" i="3"/>
  <c r="AB44" i="3"/>
  <c r="Z44" i="3"/>
  <c r="W44" i="3"/>
  <c r="V44" i="3"/>
  <c r="T44" i="3"/>
  <c r="AC42" i="3"/>
  <c r="AB42" i="3"/>
  <c r="Z42" i="3"/>
  <c r="W42" i="3"/>
  <c r="V42" i="3"/>
  <c r="T42" i="3"/>
  <c r="AC41" i="3"/>
  <c r="AB41" i="3"/>
  <c r="Z41" i="3"/>
  <c r="W41" i="3"/>
  <c r="V41" i="3"/>
  <c r="T41" i="3"/>
  <c r="AC39" i="3"/>
  <c r="AB39" i="3"/>
  <c r="Z39" i="3"/>
  <c r="W39" i="3"/>
  <c r="V39" i="3"/>
  <c r="T39" i="3"/>
  <c r="AB38" i="3"/>
  <c r="Z38" i="3"/>
  <c r="V38" i="3"/>
  <c r="T38" i="3"/>
  <c r="AB37" i="3"/>
  <c r="Z37" i="3"/>
  <c r="V37" i="3"/>
  <c r="T37" i="3"/>
  <c r="AI928" i="3"/>
  <c r="AH928" i="3"/>
  <c r="AF928" i="3"/>
  <c r="AI927" i="3"/>
  <c r="AH927" i="3"/>
  <c r="AF927" i="3"/>
  <c r="AI926" i="3"/>
  <c r="AH926" i="3"/>
  <c r="AF926" i="3"/>
  <c r="AI925" i="3"/>
  <c r="AH925" i="3"/>
  <c r="AF925" i="3"/>
  <c r="AI924" i="3"/>
  <c r="AH924" i="3"/>
  <c r="AF924" i="3"/>
  <c r="AI923" i="3"/>
  <c r="AH923" i="3"/>
  <c r="AF923" i="3"/>
  <c r="AH922" i="3"/>
  <c r="AI921" i="3"/>
  <c r="AH921" i="3"/>
  <c r="AF921" i="3"/>
  <c r="AI920" i="3"/>
  <c r="AH920" i="3"/>
  <c r="AF920" i="3"/>
  <c r="AI919" i="3"/>
  <c r="AH919" i="3"/>
  <c r="AF919" i="3"/>
  <c r="AH918" i="3"/>
  <c r="AI917" i="3"/>
  <c r="AH917" i="3"/>
  <c r="AF917" i="3"/>
  <c r="AI916" i="3"/>
  <c r="AH916" i="3"/>
  <c r="AF916" i="3"/>
  <c r="AI913" i="3"/>
  <c r="AH913" i="3"/>
  <c r="AF913" i="3"/>
  <c r="AI912" i="3"/>
  <c r="AH912" i="3"/>
  <c r="AF912" i="3"/>
  <c r="AI911" i="3"/>
  <c r="AH911" i="3"/>
  <c r="AF911" i="3"/>
  <c r="AI910" i="3"/>
  <c r="AH910" i="3"/>
  <c r="AF910" i="3"/>
  <c r="AI909" i="3"/>
  <c r="AH909" i="3"/>
  <c r="AF909" i="3"/>
  <c r="AI908" i="3"/>
  <c r="AH908" i="3"/>
  <c r="AF908" i="3"/>
  <c r="AI907" i="3"/>
  <c r="AH907" i="3"/>
  <c r="AF907" i="3"/>
  <c r="AI906" i="3"/>
  <c r="AH906" i="3"/>
  <c r="AF906" i="3"/>
  <c r="AI904" i="3"/>
  <c r="AH904" i="3"/>
  <c r="AF904" i="3"/>
  <c r="AI903" i="3"/>
  <c r="AH903" i="3"/>
  <c r="AF903" i="3"/>
  <c r="AI902" i="3"/>
  <c r="AH902" i="3"/>
  <c r="AF902" i="3"/>
  <c r="AI900" i="3"/>
  <c r="AH900" i="3"/>
  <c r="AF900" i="3"/>
  <c r="AI899" i="3"/>
  <c r="AH899" i="3"/>
  <c r="AF899" i="3"/>
  <c r="AI898" i="3"/>
  <c r="AH898" i="3"/>
  <c r="AF898" i="3"/>
  <c r="AI897" i="3"/>
  <c r="AH897" i="3"/>
  <c r="AF897" i="3"/>
  <c r="AI896" i="3"/>
  <c r="AH896" i="3"/>
  <c r="AF896" i="3"/>
  <c r="AI895" i="3"/>
  <c r="AH895" i="3"/>
  <c r="AF895" i="3"/>
  <c r="AI892" i="3"/>
  <c r="AH892" i="3"/>
  <c r="AF892" i="3"/>
  <c r="AI891" i="3"/>
  <c r="AH891" i="3"/>
  <c r="AF891" i="3"/>
  <c r="AI890" i="3"/>
  <c r="AH890" i="3"/>
  <c r="AF890" i="3"/>
  <c r="AI889" i="3"/>
  <c r="AH889" i="3"/>
  <c r="AF889" i="3"/>
  <c r="AI888" i="3"/>
  <c r="AH888" i="3"/>
  <c r="AF888" i="3"/>
  <c r="AI887" i="3"/>
  <c r="AH887" i="3"/>
  <c r="AF887" i="3"/>
  <c r="AI886" i="3"/>
  <c r="AH886" i="3"/>
  <c r="AF886" i="3"/>
  <c r="AI885" i="3"/>
  <c r="AH885" i="3"/>
  <c r="AF885" i="3"/>
  <c r="AI883" i="3"/>
  <c r="AH883" i="3"/>
  <c r="AF883" i="3"/>
  <c r="AI882" i="3"/>
  <c r="AH882" i="3"/>
  <c r="AF882" i="3"/>
  <c r="AI881" i="3"/>
  <c r="AH881" i="3"/>
  <c r="AF881" i="3"/>
  <c r="AI880" i="3"/>
  <c r="AH880" i="3"/>
  <c r="AF880" i="3"/>
  <c r="AI879" i="3"/>
  <c r="AH879" i="3"/>
  <c r="AF879" i="3"/>
  <c r="AI878" i="3"/>
  <c r="AH878" i="3"/>
  <c r="AF878" i="3"/>
  <c r="AI877" i="3"/>
  <c r="AH877" i="3"/>
  <c r="AF877" i="3"/>
  <c r="AI875" i="3"/>
  <c r="AH875" i="3"/>
  <c r="AF875" i="3"/>
  <c r="AI874" i="3"/>
  <c r="AH874" i="3"/>
  <c r="AF874" i="3"/>
  <c r="AI873" i="3"/>
  <c r="AH873" i="3"/>
  <c r="AF873" i="3"/>
  <c r="AI870" i="3"/>
  <c r="AH870" i="3"/>
  <c r="AF870" i="3"/>
  <c r="AI869" i="3"/>
  <c r="AH869" i="3"/>
  <c r="AF869" i="3"/>
  <c r="AI868" i="3"/>
  <c r="AH868" i="3"/>
  <c r="AF868" i="3"/>
  <c r="AI867" i="3"/>
  <c r="AH867" i="3"/>
  <c r="AF867" i="3"/>
  <c r="AI866" i="3"/>
  <c r="AH866" i="3"/>
  <c r="AF866" i="3"/>
  <c r="AI865" i="3"/>
  <c r="AH865" i="3"/>
  <c r="AF865" i="3"/>
  <c r="AI864" i="3"/>
  <c r="AH864" i="3"/>
  <c r="AF864" i="3"/>
  <c r="AI863" i="3"/>
  <c r="AH863" i="3"/>
  <c r="AF863" i="3"/>
  <c r="AI861" i="3"/>
  <c r="AH861" i="3"/>
  <c r="AF861" i="3"/>
  <c r="AI860" i="3"/>
  <c r="AH860" i="3"/>
  <c r="AF860" i="3"/>
  <c r="AI859" i="3"/>
  <c r="AH859" i="3"/>
  <c r="AF859" i="3"/>
  <c r="AI858" i="3"/>
  <c r="AH858" i="3"/>
  <c r="AF858" i="3"/>
  <c r="AI857" i="3"/>
  <c r="AH857" i="3"/>
  <c r="AF857" i="3"/>
  <c r="AH856" i="3"/>
  <c r="AI855" i="3"/>
  <c r="AH855" i="3"/>
  <c r="AF855" i="3"/>
  <c r="AI854" i="3"/>
  <c r="AH854" i="3"/>
  <c r="AF854" i="3"/>
  <c r="AI853" i="3"/>
  <c r="AH853" i="3"/>
  <c r="AF853" i="3"/>
  <c r="AI852" i="3"/>
  <c r="AH852" i="3"/>
  <c r="AF852" i="3"/>
  <c r="AI849" i="3"/>
  <c r="AH849" i="3"/>
  <c r="AF849" i="3"/>
  <c r="AI848" i="3"/>
  <c r="AH848" i="3"/>
  <c r="AF848" i="3"/>
  <c r="AI847" i="3"/>
  <c r="AH847" i="3"/>
  <c r="AF847" i="3"/>
  <c r="AI846" i="3"/>
  <c r="AH846" i="3"/>
  <c r="AF846" i="3"/>
  <c r="AI845" i="3"/>
  <c r="AH845" i="3"/>
  <c r="AF845" i="3"/>
  <c r="AI844" i="3"/>
  <c r="AH844" i="3"/>
  <c r="AF844" i="3"/>
  <c r="AI843" i="3"/>
  <c r="AH843" i="3"/>
  <c r="AF843" i="3"/>
  <c r="AI841" i="3"/>
  <c r="AH841" i="3"/>
  <c r="AF841" i="3"/>
  <c r="AI840" i="3"/>
  <c r="AH840" i="3"/>
  <c r="AF840" i="3"/>
  <c r="AI839" i="3"/>
  <c r="AH839" i="3"/>
  <c r="AF839" i="3"/>
  <c r="AI838" i="3"/>
  <c r="AH838" i="3"/>
  <c r="AF838" i="3"/>
  <c r="AI837" i="3"/>
  <c r="AH837" i="3"/>
  <c r="AF837" i="3"/>
  <c r="AI835" i="3"/>
  <c r="AH835" i="3"/>
  <c r="AF835" i="3"/>
  <c r="AI834" i="3"/>
  <c r="AH834" i="3"/>
  <c r="AF834" i="3"/>
  <c r="AI833" i="3"/>
  <c r="AH833" i="3"/>
  <c r="AF833" i="3"/>
  <c r="AI832" i="3"/>
  <c r="AH832" i="3"/>
  <c r="AF832" i="3"/>
  <c r="AH827" i="3"/>
  <c r="AF827" i="3"/>
  <c r="AI826" i="3"/>
  <c r="AH826" i="3"/>
  <c r="AF826" i="3"/>
  <c r="AI825" i="3"/>
  <c r="AH825" i="3"/>
  <c r="AF825" i="3"/>
  <c r="AI824" i="3"/>
  <c r="AH824" i="3"/>
  <c r="AF824" i="3"/>
  <c r="AI823" i="3"/>
  <c r="AH823" i="3"/>
  <c r="AF823" i="3"/>
  <c r="AI822" i="3"/>
  <c r="AH822" i="3"/>
  <c r="AF822" i="3"/>
  <c r="AI821" i="3"/>
  <c r="AH821" i="3"/>
  <c r="AF821" i="3"/>
  <c r="AH820" i="3"/>
  <c r="AF820" i="3"/>
  <c r="AH819" i="3"/>
  <c r="AF819" i="3"/>
  <c r="AI818" i="3"/>
  <c r="AH818" i="3"/>
  <c r="AF818" i="3"/>
  <c r="AI817" i="3"/>
  <c r="AH817" i="3"/>
  <c r="AF817" i="3"/>
  <c r="AI816" i="3"/>
  <c r="AH816" i="3"/>
  <c r="AF816" i="3"/>
  <c r="AI815" i="3"/>
  <c r="AH815" i="3"/>
  <c r="AF815" i="3"/>
  <c r="AI812" i="3"/>
  <c r="AH812" i="3"/>
  <c r="AF812" i="3"/>
  <c r="AI811" i="3"/>
  <c r="AH811" i="3"/>
  <c r="AF811" i="3"/>
  <c r="AI810" i="3"/>
  <c r="AH810" i="3"/>
  <c r="AF810" i="3"/>
  <c r="AH808" i="3"/>
  <c r="AF808" i="3"/>
  <c r="AH807" i="3"/>
  <c r="AF807" i="3"/>
  <c r="AH806" i="3"/>
  <c r="AF806" i="3"/>
  <c r="AH805" i="3"/>
  <c r="AF805" i="3"/>
  <c r="AH803" i="3"/>
  <c r="AF803" i="3"/>
  <c r="AH802" i="3"/>
  <c r="AF802" i="3"/>
  <c r="AH801" i="3"/>
  <c r="AF801" i="3"/>
  <c r="AH800" i="3"/>
  <c r="AF800" i="3"/>
  <c r="AH799" i="3"/>
  <c r="AF799" i="3"/>
  <c r="AH798" i="3"/>
  <c r="AF798" i="3"/>
  <c r="AH797" i="3"/>
  <c r="AF797" i="3"/>
  <c r="AH796" i="3"/>
  <c r="AF796" i="3"/>
  <c r="AH795" i="3"/>
  <c r="AF795" i="3"/>
  <c r="AH794" i="3"/>
  <c r="AF794" i="3"/>
  <c r="AH792" i="3"/>
  <c r="AF792" i="3"/>
  <c r="AH791" i="3"/>
  <c r="AF791" i="3"/>
  <c r="AH790" i="3"/>
  <c r="AF790" i="3"/>
  <c r="AH789" i="3"/>
  <c r="AF789" i="3"/>
  <c r="AH788" i="3"/>
  <c r="AF788" i="3"/>
  <c r="AH787" i="3"/>
  <c r="AF787" i="3"/>
  <c r="AH786" i="3"/>
  <c r="AF786" i="3"/>
  <c r="AH785" i="3"/>
  <c r="AF785" i="3"/>
  <c r="AH784" i="3"/>
  <c r="AF784" i="3"/>
  <c r="AH783" i="3"/>
  <c r="AF783" i="3"/>
  <c r="AH782" i="3"/>
  <c r="AF782" i="3"/>
  <c r="AH781" i="3"/>
  <c r="AF781" i="3"/>
  <c r="AI781" i="3" s="1"/>
  <c r="AH780" i="3"/>
  <c r="AF780" i="3"/>
  <c r="AH779" i="3"/>
  <c r="AF779" i="3"/>
  <c r="AH778" i="3"/>
  <c r="AF778" i="3"/>
  <c r="AH777" i="3"/>
  <c r="AF777" i="3"/>
  <c r="AH776" i="3"/>
  <c r="AF776" i="3"/>
  <c r="AH775" i="3"/>
  <c r="AF775" i="3"/>
  <c r="AH774" i="3"/>
  <c r="AF774" i="3"/>
  <c r="AH773" i="3"/>
  <c r="AF773" i="3"/>
  <c r="AH772" i="3"/>
  <c r="AF772" i="3"/>
  <c r="AH771" i="3"/>
  <c r="AF771" i="3"/>
  <c r="AH770" i="3"/>
  <c r="AF770" i="3"/>
  <c r="AH769" i="3"/>
  <c r="AF769" i="3"/>
  <c r="AH768" i="3"/>
  <c r="AF768" i="3"/>
  <c r="AH767" i="3"/>
  <c r="AF767" i="3"/>
  <c r="AH766" i="3"/>
  <c r="AF766" i="3"/>
  <c r="AH765" i="3"/>
  <c r="AF765" i="3"/>
  <c r="AH764" i="3"/>
  <c r="AF764" i="3"/>
  <c r="AH763" i="3"/>
  <c r="AF763" i="3"/>
  <c r="AH762" i="3"/>
  <c r="AF762" i="3"/>
  <c r="AH761" i="3"/>
  <c r="AF761" i="3"/>
  <c r="AH760" i="3"/>
  <c r="AF760" i="3"/>
  <c r="AH759" i="3"/>
  <c r="AF759" i="3"/>
  <c r="AH758" i="3"/>
  <c r="AF758" i="3"/>
  <c r="AH757" i="3"/>
  <c r="AF757" i="3"/>
  <c r="AH756" i="3"/>
  <c r="AF756" i="3"/>
  <c r="AH755" i="3"/>
  <c r="AF755" i="3"/>
  <c r="AH754" i="3"/>
  <c r="AF754" i="3"/>
  <c r="AH753" i="3"/>
  <c r="AF753" i="3"/>
  <c r="AH752" i="3"/>
  <c r="AF752" i="3"/>
  <c r="AH751" i="3"/>
  <c r="AF751" i="3"/>
  <c r="AH750" i="3"/>
  <c r="AF750" i="3"/>
  <c r="AH749" i="3"/>
  <c r="AF749" i="3"/>
  <c r="AH748" i="3"/>
  <c r="AF748" i="3"/>
  <c r="AH747" i="3"/>
  <c r="AF747" i="3"/>
  <c r="AH746" i="3"/>
  <c r="AF746" i="3"/>
  <c r="AH745" i="3"/>
  <c r="AF745" i="3"/>
  <c r="AH744" i="3"/>
  <c r="AF744" i="3"/>
  <c r="AH743" i="3"/>
  <c r="AF743" i="3"/>
  <c r="AH742" i="3"/>
  <c r="AF742" i="3"/>
  <c r="AH741" i="3"/>
  <c r="AF741" i="3"/>
  <c r="AH740" i="3"/>
  <c r="AF740" i="3"/>
  <c r="AH739" i="3"/>
  <c r="AF739" i="3"/>
  <c r="AH738" i="3"/>
  <c r="AF738" i="3"/>
  <c r="AH737" i="3"/>
  <c r="AF737" i="3"/>
  <c r="AH736" i="3"/>
  <c r="AF736" i="3"/>
  <c r="AH735" i="3"/>
  <c r="AF735" i="3"/>
  <c r="AH734" i="3"/>
  <c r="AF734" i="3"/>
  <c r="AH733" i="3"/>
  <c r="AF733" i="3"/>
  <c r="AI733" i="3" s="1"/>
  <c r="AH732" i="3"/>
  <c r="AF732" i="3"/>
  <c r="AH731" i="3"/>
  <c r="AF731" i="3"/>
  <c r="AH730" i="3"/>
  <c r="AF730" i="3"/>
  <c r="AH729" i="3"/>
  <c r="AF729" i="3"/>
  <c r="AH728" i="3"/>
  <c r="AF728" i="3"/>
  <c r="AH727" i="3"/>
  <c r="AF727" i="3"/>
  <c r="AH726" i="3"/>
  <c r="AF726" i="3"/>
  <c r="AH725" i="3"/>
  <c r="AF725" i="3"/>
  <c r="AH724" i="3"/>
  <c r="AF724" i="3"/>
  <c r="AH723" i="3"/>
  <c r="AF723" i="3"/>
  <c r="AH722" i="3"/>
  <c r="AF722" i="3"/>
  <c r="AH721" i="3"/>
  <c r="AF721" i="3"/>
  <c r="AH720" i="3"/>
  <c r="AF720" i="3"/>
  <c r="AH719" i="3"/>
  <c r="AF719" i="3"/>
  <c r="AH718" i="3"/>
  <c r="AF718" i="3"/>
  <c r="AH717" i="3"/>
  <c r="AF717" i="3"/>
  <c r="AH716" i="3"/>
  <c r="AF716" i="3"/>
  <c r="AH715" i="3"/>
  <c r="AF715" i="3"/>
  <c r="AH714" i="3"/>
  <c r="AF714" i="3"/>
  <c r="AH713" i="3"/>
  <c r="AF713" i="3"/>
  <c r="AH712" i="3"/>
  <c r="AF712" i="3"/>
  <c r="AH711" i="3"/>
  <c r="AF711" i="3"/>
  <c r="AH710" i="3"/>
  <c r="AF710" i="3"/>
  <c r="AH709" i="3"/>
  <c r="AF709" i="3"/>
  <c r="AH708" i="3"/>
  <c r="AF708" i="3"/>
  <c r="AH707" i="3"/>
  <c r="AF707" i="3"/>
  <c r="AH706" i="3"/>
  <c r="AF706" i="3"/>
  <c r="AH705" i="3"/>
  <c r="AF705" i="3"/>
  <c r="AH704" i="3"/>
  <c r="AF704" i="3"/>
  <c r="AH703" i="3"/>
  <c r="AF703" i="3"/>
  <c r="AH702" i="3"/>
  <c r="AF702" i="3"/>
  <c r="AH701" i="3"/>
  <c r="AF701" i="3"/>
  <c r="AH700" i="3"/>
  <c r="AF700" i="3"/>
  <c r="AH699" i="3"/>
  <c r="AF699" i="3"/>
  <c r="AH698" i="3"/>
  <c r="AF698" i="3"/>
  <c r="AH697" i="3"/>
  <c r="AF697" i="3"/>
  <c r="AH696" i="3"/>
  <c r="AF696" i="3"/>
  <c r="AH695" i="3"/>
  <c r="AF695" i="3"/>
  <c r="AH694" i="3"/>
  <c r="AF694" i="3"/>
  <c r="AH693" i="3"/>
  <c r="AF693" i="3"/>
  <c r="AH692" i="3"/>
  <c r="AF692" i="3"/>
  <c r="AH691" i="3"/>
  <c r="AF691" i="3"/>
  <c r="AH690" i="3"/>
  <c r="AF690" i="3"/>
  <c r="AH689" i="3"/>
  <c r="AF689" i="3"/>
  <c r="AH688" i="3"/>
  <c r="AF688" i="3"/>
  <c r="AH687" i="3"/>
  <c r="AF687" i="3"/>
  <c r="AH686" i="3"/>
  <c r="AF686" i="3"/>
  <c r="AH685" i="3"/>
  <c r="AF685" i="3"/>
  <c r="AH684" i="3"/>
  <c r="AF684" i="3"/>
  <c r="AH683" i="3"/>
  <c r="AF683" i="3"/>
  <c r="AH682" i="3"/>
  <c r="AF682" i="3"/>
  <c r="AH681" i="3"/>
  <c r="AF681" i="3"/>
  <c r="AH680" i="3"/>
  <c r="AF680" i="3"/>
  <c r="AH679" i="3"/>
  <c r="AF679" i="3"/>
  <c r="AH678" i="3"/>
  <c r="AF678" i="3"/>
  <c r="AH676" i="3"/>
  <c r="AF676" i="3"/>
  <c r="AH675" i="3"/>
  <c r="AF675" i="3"/>
  <c r="AH674" i="3"/>
  <c r="AF674" i="3"/>
  <c r="AH673" i="3"/>
  <c r="AF673" i="3"/>
  <c r="AH672" i="3"/>
  <c r="AF672" i="3"/>
  <c r="AH671" i="3"/>
  <c r="AF671" i="3"/>
  <c r="AH670" i="3"/>
  <c r="AF670" i="3"/>
  <c r="AH668" i="3"/>
  <c r="AF668" i="3"/>
  <c r="AH667" i="3"/>
  <c r="AF667" i="3"/>
  <c r="AH666" i="3"/>
  <c r="AF666" i="3"/>
  <c r="AH665" i="3"/>
  <c r="AF665" i="3"/>
  <c r="AH664" i="3"/>
  <c r="AF664" i="3"/>
  <c r="AH662" i="3"/>
  <c r="AF662" i="3"/>
  <c r="AH659" i="3"/>
  <c r="AF659" i="3"/>
  <c r="AH658" i="3"/>
  <c r="AF658" i="3"/>
  <c r="AH657" i="3"/>
  <c r="AF657" i="3"/>
  <c r="AH656" i="3"/>
  <c r="AF656" i="3"/>
  <c r="AH655" i="3"/>
  <c r="AF655" i="3"/>
  <c r="AH654" i="3"/>
  <c r="AF654" i="3"/>
  <c r="AH653" i="3"/>
  <c r="AF653" i="3"/>
  <c r="AH652" i="3"/>
  <c r="AF652" i="3"/>
  <c r="AH651" i="3"/>
  <c r="AF651" i="3"/>
  <c r="AH650" i="3"/>
  <c r="AF650" i="3"/>
  <c r="AH649" i="3"/>
  <c r="AF649" i="3"/>
  <c r="AH648" i="3"/>
  <c r="AF648" i="3"/>
  <c r="AH647" i="3"/>
  <c r="AF647" i="3"/>
  <c r="AH646" i="3"/>
  <c r="AF646" i="3"/>
  <c r="AH645" i="3"/>
  <c r="AF645" i="3"/>
  <c r="AH644" i="3"/>
  <c r="AF644" i="3"/>
  <c r="AH643" i="3"/>
  <c r="AF643" i="3"/>
  <c r="AH642" i="3"/>
  <c r="AF642" i="3"/>
  <c r="AH641" i="3"/>
  <c r="AF641" i="3"/>
  <c r="AH640" i="3"/>
  <c r="AF640" i="3"/>
  <c r="AH639" i="3"/>
  <c r="AF639" i="3"/>
  <c r="AH638" i="3"/>
  <c r="AF638" i="3"/>
  <c r="AH637" i="3"/>
  <c r="AF637" i="3"/>
  <c r="AH636" i="3"/>
  <c r="AF636" i="3"/>
  <c r="AH635" i="3"/>
  <c r="AF635" i="3"/>
  <c r="AI634" i="3"/>
  <c r="AH633" i="3"/>
  <c r="AF633" i="3"/>
  <c r="AH632" i="3"/>
  <c r="AF632" i="3"/>
  <c r="AH631" i="3"/>
  <c r="AF631" i="3"/>
  <c r="AH630" i="3"/>
  <c r="AF630" i="3"/>
  <c r="AH629" i="3"/>
  <c r="AF629" i="3"/>
  <c r="AH628" i="3"/>
  <c r="AF628" i="3"/>
  <c r="AH627" i="3"/>
  <c r="AF627" i="3"/>
  <c r="AH626" i="3"/>
  <c r="AF626" i="3"/>
  <c r="AH625" i="3"/>
  <c r="AF625" i="3"/>
  <c r="AH624" i="3"/>
  <c r="AF624" i="3"/>
  <c r="AH623" i="3"/>
  <c r="AF623" i="3"/>
  <c r="AH621" i="3"/>
  <c r="AF621" i="3"/>
  <c r="AH620" i="3"/>
  <c r="AF620" i="3"/>
  <c r="AH619" i="3"/>
  <c r="AF619" i="3"/>
  <c r="AH618" i="3"/>
  <c r="AF618" i="3"/>
  <c r="AH617" i="3"/>
  <c r="AF617" i="3"/>
  <c r="AH616" i="3"/>
  <c r="AF616" i="3"/>
  <c r="AH615" i="3"/>
  <c r="AF615" i="3"/>
  <c r="AH614" i="3"/>
  <c r="AF614" i="3"/>
  <c r="AH613" i="3"/>
  <c r="AF613" i="3"/>
  <c r="AH612" i="3"/>
  <c r="AF612" i="3"/>
  <c r="AH611" i="3"/>
  <c r="AF611" i="3"/>
  <c r="AH610" i="3"/>
  <c r="AF610" i="3"/>
  <c r="AH609" i="3"/>
  <c r="AF609" i="3"/>
  <c r="AH608" i="3"/>
  <c r="AF608" i="3"/>
  <c r="AH607" i="3"/>
  <c r="AF607" i="3"/>
  <c r="AH606" i="3"/>
  <c r="AF606" i="3"/>
  <c r="AH605" i="3"/>
  <c r="AI605" i="3" s="1"/>
  <c r="AH604" i="3"/>
  <c r="AF604" i="3"/>
  <c r="AH603" i="3"/>
  <c r="AF603" i="3"/>
  <c r="AH602" i="3"/>
  <c r="AF602" i="3"/>
  <c r="AH601" i="3"/>
  <c r="AF601" i="3"/>
  <c r="AH600" i="3"/>
  <c r="AF600" i="3"/>
  <c r="AH599" i="3"/>
  <c r="AF599" i="3"/>
  <c r="AH598" i="3"/>
  <c r="AF598" i="3"/>
  <c r="AH597" i="3"/>
  <c r="AF597" i="3"/>
  <c r="AH596" i="3"/>
  <c r="AF596" i="3"/>
  <c r="AH595" i="3"/>
  <c r="AF595" i="3"/>
  <c r="AH594" i="3"/>
  <c r="AF594" i="3"/>
  <c r="AH593" i="3"/>
  <c r="AF593" i="3"/>
  <c r="AH592" i="3"/>
  <c r="AF592" i="3"/>
  <c r="AH591" i="3"/>
  <c r="AF591" i="3"/>
  <c r="AH590" i="3"/>
  <c r="AF590" i="3"/>
  <c r="AH589" i="3"/>
  <c r="AF589" i="3"/>
  <c r="AH588" i="3"/>
  <c r="AF588" i="3"/>
  <c r="AH587" i="3"/>
  <c r="AF587" i="3"/>
  <c r="AH586" i="3"/>
  <c r="AF586" i="3"/>
  <c r="AH585" i="3"/>
  <c r="AF585" i="3"/>
  <c r="AH584" i="3"/>
  <c r="AF584" i="3"/>
  <c r="AH582" i="3"/>
  <c r="AF582" i="3"/>
  <c r="AH581" i="3"/>
  <c r="AF581" i="3"/>
  <c r="AH580" i="3"/>
  <c r="AF580" i="3"/>
  <c r="AH579" i="3"/>
  <c r="AF579" i="3"/>
  <c r="AH578" i="3"/>
  <c r="AF578" i="3"/>
  <c r="AH577" i="3"/>
  <c r="AF577" i="3"/>
  <c r="AH576" i="3"/>
  <c r="AF576" i="3"/>
  <c r="AH575" i="3"/>
  <c r="AF575" i="3"/>
  <c r="AH574" i="3"/>
  <c r="AF574" i="3"/>
  <c r="AH573" i="3"/>
  <c r="AF573" i="3"/>
  <c r="AH572" i="3"/>
  <c r="AF572" i="3"/>
  <c r="AH571" i="3"/>
  <c r="AF571" i="3"/>
  <c r="AH570" i="3"/>
  <c r="AF570" i="3"/>
  <c r="AH569" i="3"/>
  <c r="AF569" i="3"/>
  <c r="AH568" i="3"/>
  <c r="AF568" i="3"/>
  <c r="AH567" i="3"/>
  <c r="AF567" i="3"/>
  <c r="AH566" i="3"/>
  <c r="AF566" i="3"/>
  <c r="AH564" i="3"/>
  <c r="AF564" i="3"/>
  <c r="AH563" i="3"/>
  <c r="AF563" i="3"/>
  <c r="AH562" i="3"/>
  <c r="AF562" i="3"/>
  <c r="AH560" i="3"/>
  <c r="AF560" i="3"/>
  <c r="AH559" i="3"/>
  <c r="AF559" i="3"/>
  <c r="AH558" i="3"/>
  <c r="AF558" i="3"/>
  <c r="AH557" i="3"/>
  <c r="AF557" i="3"/>
  <c r="AH556" i="3"/>
  <c r="AF556" i="3"/>
  <c r="AH555" i="3"/>
  <c r="AF555" i="3"/>
  <c r="AH554" i="3"/>
  <c r="AF554" i="3"/>
  <c r="AH553" i="3"/>
  <c r="AF553" i="3"/>
  <c r="AH552" i="3"/>
  <c r="AF552" i="3"/>
  <c r="AH551" i="3"/>
  <c r="AF551" i="3"/>
  <c r="AH550" i="3"/>
  <c r="AF550" i="3"/>
  <c r="AH549" i="3"/>
  <c r="AF549" i="3"/>
  <c r="AH548" i="3"/>
  <c r="AF548" i="3"/>
  <c r="AH547" i="3"/>
  <c r="AF547" i="3"/>
  <c r="AH545" i="3"/>
  <c r="AF545" i="3"/>
  <c r="AH544" i="3"/>
  <c r="AF544" i="3"/>
  <c r="AH543" i="3"/>
  <c r="AF543" i="3"/>
  <c r="AH542" i="3"/>
  <c r="AF542" i="3"/>
  <c r="AH541" i="3"/>
  <c r="AF541" i="3"/>
  <c r="AH539" i="3"/>
  <c r="AF539" i="3"/>
  <c r="AH538" i="3"/>
  <c r="AF538" i="3"/>
  <c r="AH537" i="3"/>
  <c r="AF537" i="3"/>
  <c r="AH536" i="3"/>
  <c r="AF536" i="3"/>
  <c r="AH535" i="3"/>
  <c r="AF535" i="3"/>
  <c r="AI533" i="3"/>
  <c r="AH533" i="3"/>
  <c r="AF533" i="3"/>
  <c r="AI532" i="3"/>
  <c r="AH532" i="3"/>
  <c r="AF532" i="3"/>
  <c r="AI531" i="3"/>
  <c r="AH531" i="3"/>
  <c r="AF531" i="3"/>
  <c r="AI530" i="3"/>
  <c r="AH530" i="3"/>
  <c r="AF530" i="3"/>
  <c r="AI529" i="3"/>
  <c r="AH529" i="3"/>
  <c r="AF529" i="3"/>
  <c r="AI527" i="3"/>
  <c r="AI526" i="3" s="1"/>
  <c r="AH527" i="3"/>
  <c r="AH526" i="3" s="1"/>
  <c r="AF527" i="3"/>
  <c r="AF526" i="3" s="1"/>
  <c r="AI525" i="3"/>
  <c r="AH525" i="3"/>
  <c r="AF525" i="3"/>
  <c r="AI524" i="3"/>
  <c r="AH524" i="3"/>
  <c r="AF524" i="3"/>
  <c r="AI523" i="3"/>
  <c r="AH523" i="3"/>
  <c r="AF523" i="3"/>
  <c r="AI522" i="3"/>
  <c r="AH522" i="3"/>
  <c r="AF522" i="3"/>
  <c r="AI520" i="3"/>
  <c r="AH520" i="3"/>
  <c r="AF520" i="3"/>
  <c r="AI519" i="3"/>
  <c r="AH519" i="3"/>
  <c r="AF519" i="3"/>
  <c r="AI518" i="3"/>
  <c r="AH518" i="3"/>
  <c r="AF518" i="3"/>
  <c r="AI517" i="3"/>
  <c r="AH517" i="3"/>
  <c r="AF517" i="3"/>
  <c r="AI516" i="3"/>
  <c r="AH516" i="3"/>
  <c r="AF516" i="3"/>
  <c r="AI515" i="3"/>
  <c r="AH515" i="3"/>
  <c r="AF515" i="3"/>
  <c r="AI513" i="3"/>
  <c r="AH513" i="3"/>
  <c r="AF513" i="3"/>
  <c r="AI512" i="3"/>
  <c r="AH512" i="3"/>
  <c r="AF512" i="3"/>
  <c r="AI510" i="3"/>
  <c r="AH510" i="3"/>
  <c r="AF510" i="3"/>
  <c r="AI509" i="3"/>
  <c r="AH509" i="3"/>
  <c r="AF509" i="3"/>
  <c r="AI508" i="3"/>
  <c r="AH508" i="3"/>
  <c r="AF508" i="3"/>
  <c r="AI507" i="3"/>
  <c r="AH507" i="3"/>
  <c r="AF507" i="3"/>
  <c r="AI504" i="3"/>
  <c r="AF504" i="3"/>
  <c r="AI503" i="3"/>
  <c r="AH503" i="3"/>
  <c r="AF503" i="3"/>
  <c r="AI502" i="3"/>
  <c r="AH502" i="3"/>
  <c r="AF502" i="3"/>
  <c r="AI501" i="3"/>
  <c r="AH501" i="3"/>
  <c r="AF501" i="3"/>
  <c r="AI500" i="3"/>
  <c r="AH500" i="3"/>
  <c r="AF500" i="3"/>
  <c r="AI499" i="3"/>
  <c r="AH499" i="3"/>
  <c r="AF499" i="3"/>
  <c r="AI498" i="3"/>
  <c r="AH498" i="3"/>
  <c r="AF498" i="3"/>
  <c r="AI497" i="3"/>
  <c r="AH497" i="3"/>
  <c r="AF497" i="3"/>
  <c r="AI496" i="3"/>
  <c r="AH496" i="3"/>
  <c r="AF496" i="3"/>
  <c r="AI495" i="3"/>
  <c r="AH495" i="3"/>
  <c r="AF495" i="3"/>
  <c r="AI494" i="3"/>
  <c r="AH494" i="3"/>
  <c r="AF494" i="3"/>
  <c r="AI492" i="3"/>
  <c r="AH492" i="3"/>
  <c r="AF492" i="3"/>
  <c r="AI491" i="3"/>
  <c r="AH491" i="3"/>
  <c r="AF491" i="3"/>
  <c r="AI490" i="3"/>
  <c r="AH490" i="3"/>
  <c r="AF490" i="3"/>
  <c r="AI489" i="3"/>
  <c r="AH489" i="3"/>
  <c r="AF489" i="3"/>
  <c r="AI488" i="3"/>
  <c r="AH488" i="3"/>
  <c r="AF488" i="3"/>
  <c r="AI486" i="3"/>
  <c r="AH486" i="3"/>
  <c r="AF486" i="3"/>
  <c r="AI485" i="3"/>
  <c r="AH485" i="3"/>
  <c r="AF485" i="3"/>
  <c r="AI484" i="3"/>
  <c r="AH484" i="3"/>
  <c r="AF484" i="3"/>
  <c r="AI483" i="3"/>
  <c r="AH483" i="3"/>
  <c r="AF483" i="3"/>
  <c r="AI482" i="3"/>
  <c r="AH482" i="3"/>
  <c r="AF482" i="3"/>
  <c r="AI480" i="3"/>
  <c r="AH480" i="3"/>
  <c r="AF480" i="3"/>
  <c r="AI479" i="3"/>
  <c r="AH479" i="3"/>
  <c r="AF479" i="3"/>
  <c r="AI477" i="3"/>
  <c r="AH477" i="3"/>
  <c r="AF477" i="3"/>
  <c r="AI476" i="3"/>
  <c r="AH476" i="3"/>
  <c r="AF476" i="3"/>
  <c r="AI475" i="3"/>
  <c r="AH475" i="3"/>
  <c r="AF475" i="3"/>
  <c r="AI473" i="3"/>
  <c r="AH473" i="3"/>
  <c r="AF473" i="3"/>
  <c r="AI472" i="3"/>
  <c r="AH472" i="3"/>
  <c r="AF472" i="3"/>
  <c r="AI471" i="3"/>
  <c r="AH471" i="3"/>
  <c r="AF471" i="3"/>
  <c r="AI470" i="3"/>
  <c r="AH470" i="3"/>
  <c r="AF470" i="3"/>
  <c r="AI469" i="3"/>
  <c r="AH469" i="3"/>
  <c r="AF469" i="3"/>
  <c r="AI468" i="3"/>
  <c r="AH468" i="3"/>
  <c r="AF468" i="3"/>
  <c r="AI466" i="3"/>
  <c r="AH466" i="3"/>
  <c r="AF466" i="3"/>
  <c r="AI465" i="3"/>
  <c r="AH465" i="3"/>
  <c r="AF465" i="3"/>
  <c r="AI464" i="3"/>
  <c r="AH464" i="3"/>
  <c r="AF464" i="3"/>
  <c r="AI463" i="3"/>
  <c r="AH463" i="3"/>
  <c r="AF463" i="3"/>
  <c r="AI462" i="3"/>
  <c r="AH462" i="3"/>
  <c r="AF462" i="3"/>
  <c r="AI461" i="3"/>
  <c r="AH461" i="3"/>
  <c r="AF461" i="3"/>
  <c r="AI460" i="3"/>
  <c r="AH460" i="3"/>
  <c r="AF460" i="3"/>
  <c r="AI459" i="3"/>
  <c r="AH459" i="3"/>
  <c r="AF459" i="3"/>
  <c r="AI458" i="3"/>
  <c r="AH458" i="3"/>
  <c r="AF458" i="3"/>
  <c r="AI457" i="3"/>
  <c r="AH457" i="3"/>
  <c r="AF457" i="3"/>
  <c r="AI456" i="3"/>
  <c r="AH456" i="3"/>
  <c r="AF456" i="3"/>
  <c r="AI455" i="3"/>
  <c r="AH455" i="3"/>
  <c r="AF455" i="3"/>
  <c r="AI453" i="3"/>
  <c r="AH453" i="3"/>
  <c r="AF453" i="3"/>
  <c r="AI452" i="3"/>
  <c r="AH452" i="3"/>
  <c r="AF452" i="3"/>
  <c r="AI451" i="3"/>
  <c r="AH451" i="3"/>
  <c r="AF451" i="3"/>
  <c r="AI450" i="3"/>
  <c r="AH450" i="3"/>
  <c r="AF450" i="3"/>
  <c r="AI449" i="3"/>
  <c r="AH449" i="3"/>
  <c r="AF449" i="3"/>
  <c r="AI447" i="3"/>
  <c r="AH447" i="3"/>
  <c r="AF447" i="3"/>
  <c r="AI446" i="3"/>
  <c r="AH446" i="3"/>
  <c r="AF446" i="3"/>
  <c r="AI444" i="3"/>
  <c r="AH444" i="3"/>
  <c r="AF444" i="3"/>
  <c r="AI443" i="3"/>
  <c r="AH443" i="3"/>
  <c r="AF443" i="3"/>
  <c r="AI442" i="3"/>
  <c r="AH442" i="3"/>
  <c r="AF442" i="3"/>
  <c r="AI441" i="3"/>
  <c r="AH441" i="3"/>
  <c r="AF441" i="3"/>
  <c r="AI440" i="3"/>
  <c r="AH440" i="3"/>
  <c r="AF440" i="3"/>
  <c r="AI439" i="3"/>
  <c r="AH439" i="3"/>
  <c r="AF439" i="3"/>
  <c r="AI438" i="3"/>
  <c r="AH438" i="3"/>
  <c r="AF438" i="3"/>
  <c r="AI437" i="3"/>
  <c r="AH437" i="3"/>
  <c r="AF437" i="3"/>
  <c r="AI436" i="3"/>
  <c r="AH436" i="3"/>
  <c r="AF436" i="3"/>
  <c r="AI435" i="3"/>
  <c r="AH435" i="3"/>
  <c r="AF435" i="3"/>
  <c r="AI434" i="3"/>
  <c r="AH434" i="3"/>
  <c r="AF434" i="3"/>
  <c r="AI433" i="3"/>
  <c r="AH433" i="3"/>
  <c r="AF433" i="3"/>
  <c r="AI432" i="3"/>
  <c r="AH432" i="3"/>
  <c r="AF432" i="3"/>
  <c r="AI431" i="3"/>
  <c r="AH431" i="3"/>
  <c r="AF431" i="3"/>
  <c r="AI430" i="3"/>
  <c r="AH430" i="3"/>
  <c r="AF430" i="3"/>
  <c r="AI429" i="3"/>
  <c r="AH429" i="3"/>
  <c r="AF429" i="3"/>
  <c r="AI428" i="3"/>
  <c r="AH428" i="3"/>
  <c r="AF428" i="3"/>
  <c r="AI426" i="3"/>
  <c r="AH426" i="3"/>
  <c r="AF426" i="3"/>
  <c r="AI425" i="3"/>
  <c r="AH425" i="3"/>
  <c r="AF425" i="3"/>
  <c r="AI424" i="3"/>
  <c r="AH424" i="3"/>
  <c r="AF424" i="3"/>
  <c r="AI423" i="3"/>
  <c r="AH423" i="3"/>
  <c r="AF423" i="3"/>
  <c r="AI421" i="3"/>
  <c r="AH421" i="3"/>
  <c r="AF421" i="3"/>
  <c r="AI420" i="3"/>
  <c r="AH420" i="3"/>
  <c r="AF420" i="3"/>
  <c r="AI419" i="3"/>
  <c r="AH419" i="3"/>
  <c r="AF419" i="3"/>
  <c r="AI418" i="3"/>
  <c r="AH418" i="3"/>
  <c r="AF418" i="3"/>
  <c r="AI417" i="3"/>
  <c r="AH417" i="3"/>
  <c r="AF417" i="3"/>
  <c r="AI416" i="3"/>
  <c r="AH416" i="3"/>
  <c r="AF416" i="3"/>
  <c r="AI415" i="3"/>
  <c r="AH415" i="3"/>
  <c r="AF415" i="3"/>
  <c r="AI414" i="3"/>
  <c r="AH414" i="3"/>
  <c r="AF414" i="3"/>
  <c r="AI413" i="3"/>
  <c r="AH413" i="3"/>
  <c r="AF413" i="3"/>
  <c r="AI412" i="3"/>
  <c r="AH412" i="3"/>
  <c r="AF412" i="3"/>
  <c r="AI411" i="3"/>
  <c r="AH411" i="3"/>
  <c r="AF411" i="3"/>
  <c r="AI410" i="3"/>
  <c r="AH410" i="3"/>
  <c r="AF410" i="3"/>
  <c r="AI409" i="3"/>
  <c r="AH409" i="3"/>
  <c r="AF409" i="3"/>
  <c r="AI408" i="3"/>
  <c r="AH408" i="3"/>
  <c r="AF408" i="3"/>
  <c r="AI407" i="3"/>
  <c r="AH407" i="3"/>
  <c r="AF407" i="3"/>
  <c r="AI406" i="3"/>
  <c r="AH406" i="3"/>
  <c r="AF406" i="3"/>
  <c r="AI405" i="3"/>
  <c r="AH405" i="3"/>
  <c r="AF405" i="3"/>
  <c r="AI403" i="3"/>
  <c r="AH403" i="3"/>
  <c r="AF403" i="3"/>
  <c r="AI402" i="3"/>
  <c r="AH402" i="3"/>
  <c r="AF402" i="3"/>
  <c r="AI401" i="3"/>
  <c r="AH401" i="3"/>
  <c r="AF401" i="3"/>
  <c r="AI400" i="3"/>
  <c r="AH400" i="3"/>
  <c r="AF400" i="3"/>
  <c r="AI398" i="3"/>
  <c r="AH398" i="3"/>
  <c r="AF398" i="3"/>
  <c r="AI397" i="3"/>
  <c r="AH397" i="3"/>
  <c r="AF397" i="3"/>
  <c r="AI394" i="3"/>
  <c r="AH394" i="3"/>
  <c r="AF394" i="3"/>
  <c r="AI393" i="3"/>
  <c r="AH393" i="3"/>
  <c r="AF393" i="3"/>
  <c r="AH392" i="3"/>
  <c r="AF392" i="3"/>
  <c r="AH391" i="3"/>
  <c r="AF391" i="3"/>
  <c r="AI390" i="3"/>
  <c r="AH390" i="3"/>
  <c r="AF390" i="3"/>
  <c r="AI389" i="3"/>
  <c r="AH389" i="3"/>
  <c r="AF389" i="3"/>
  <c r="AI388" i="3"/>
  <c r="AH388" i="3"/>
  <c r="AF388" i="3"/>
  <c r="AI387" i="3"/>
  <c r="AH387" i="3"/>
  <c r="AF387" i="3"/>
  <c r="AI386" i="3"/>
  <c r="AH386" i="3"/>
  <c r="AF386" i="3"/>
  <c r="AI385" i="3"/>
  <c r="AH385" i="3"/>
  <c r="AF385" i="3"/>
  <c r="AI384" i="3"/>
  <c r="AH384" i="3"/>
  <c r="AF384" i="3"/>
  <c r="AI383" i="3"/>
  <c r="AH383" i="3"/>
  <c r="AF383" i="3"/>
  <c r="AI382" i="3"/>
  <c r="AH382" i="3"/>
  <c r="AF382" i="3"/>
  <c r="AI381" i="3"/>
  <c r="AH381" i="3"/>
  <c r="AF381" i="3"/>
  <c r="AI380" i="3"/>
  <c r="AH380" i="3"/>
  <c r="AF380" i="3"/>
  <c r="AI379" i="3"/>
  <c r="AH379" i="3"/>
  <c r="AF379" i="3"/>
  <c r="AI378" i="3"/>
  <c r="AH378" i="3"/>
  <c r="AF378" i="3"/>
  <c r="AI377" i="3"/>
  <c r="AH377" i="3"/>
  <c r="AF377" i="3"/>
  <c r="AI376" i="3"/>
  <c r="AH376" i="3"/>
  <c r="AF376" i="3"/>
  <c r="AI375" i="3"/>
  <c r="AH375" i="3"/>
  <c r="AF375" i="3"/>
  <c r="AI374" i="3"/>
  <c r="AH374" i="3"/>
  <c r="AF374" i="3"/>
  <c r="AI373" i="3"/>
  <c r="AH373" i="3"/>
  <c r="AF373" i="3"/>
  <c r="AI372" i="3"/>
  <c r="AH372" i="3"/>
  <c r="AF372" i="3"/>
  <c r="AH371" i="3"/>
  <c r="AF371" i="3"/>
  <c r="AH370" i="3"/>
  <c r="AF370" i="3"/>
  <c r="AI369" i="3"/>
  <c r="AH369" i="3"/>
  <c r="AF369" i="3"/>
  <c r="AI368" i="3"/>
  <c r="AH368" i="3"/>
  <c r="AF368" i="3"/>
  <c r="AI367" i="3"/>
  <c r="AH367" i="3"/>
  <c r="AF367" i="3"/>
  <c r="AI366" i="3"/>
  <c r="AH366" i="3"/>
  <c r="AF366" i="3"/>
  <c r="AI365" i="3"/>
  <c r="AH365" i="3"/>
  <c r="AF365" i="3"/>
  <c r="AI364" i="3"/>
  <c r="AH364" i="3"/>
  <c r="AF364" i="3"/>
  <c r="AI363" i="3"/>
  <c r="AH363" i="3"/>
  <c r="AF363" i="3"/>
  <c r="AI362" i="3"/>
  <c r="AH362" i="3"/>
  <c r="AF362" i="3"/>
  <c r="AH360" i="3"/>
  <c r="AF360" i="3"/>
  <c r="AI359" i="3"/>
  <c r="AH359" i="3"/>
  <c r="AF359" i="3"/>
  <c r="AI358" i="3"/>
  <c r="AH358" i="3"/>
  <c r="AF358" i="3"/>
  <c r="AI357" i="3"/>
  <c r="AH357" i="3"/>
  <c r="AF357" i="3"/>
  <c r="AI356" i="3"/>
  <c r="AH356" i="3"/>
  <c r="AF356" i="3"/>
  <c r="AI355" i="3"/>
  <c r="AH355" i="3"/>
  <c r="AF355" i="3"/>
  <c r="AI354" i="3"/>
  <c r="AH354" i="3"/>
  <c r="AF354" i="3"/>
  <c r="AI352" i="3"/>
  <c r="AH352" i="3"/>
  <c r="AF352" i="3"/>
  <c r="AI351" i="3"/>
  <c r="AH351" i="3"/>
  <c r="AF351" i="3"/>
  <c r="AI350" i="3"/>
  <c r="AH350" i="3"/>
  <c r="AF350" i="3"/>
  <c r="AI349" i="3"/>
  <c r="AH349" i="3"/>
  <c r="AF349" i="3"/>
  <c r="AI348" i="3"/>
  <c r="AH348" i="3"/>
  <c r="AF348" i="3"/>
  <c r="AI347" i="3"/>
  <c r="AH347" i="3"/>
  <c r="AF347" i="3"/>
  <c r="AI346" i="3"/>
  <c r="AH346" i="3"/>
  <c r="AF346" i="3"/>
  <c r="AI345" i="3"/>
  <c r="AH345" i="3"/>
  <c r="AF345" i="3"/>
  <c r="AI344" i="3"/>
  <c r="AH344" i="3"/>
  <c r="AF344" i="3"/>
  <c r="AI343" i="3"/>
  <c r="AH343" i="3"/>
  <c r="AF343" i="3"/>
  <c r="AI342" i="3"/>
  <c r="AH342" i="3"/>
  <c r="AF342" i="3"/>
  <c r="AI341" i="3"/>
  <c r="AH341" i="3"/>
  <c r="AF341" i="3"/>
  <c r="AI340" i="3"/>
  <c r="AH340" i="3"/>
  <c r="AF340" i="3"/>
  <c r="AI339" i="3"/>
  <c r="AH339" i="3"/>
  <c r="AF339" i="3"/>
  <c r="AI338" i="3"/>
  <c r="AH338" i="3"/>
  <c r="AF338" i="3"/>
  <c r="AI336" i="3"/>
  <c r="AH336" i="3"/>
  <c r="AF336" i="3"/>
  <c r="AI335" i="3"/>
  <c r="AH335" i="3"/>
  <c r="AF335" i="3"/>
  <c r="AI333" i="3"/>
  <c r="AH333" i="3"/>
  <c r="AF333" i="3"/>
  <c r="AI332" i="3"/>
  <c r="AH332" i="3"/>
  <c r="AF332" i="3"/>
  <c r="AI331" i="3"/>
  <c r="AH331" i="3"/>
  <c r="AF331" i="3"/>
  <c r="AI330" i="3"/>
  <c r="AH330" i="3"/>
  <c r="AF330" i="3"/>
  <c r="AI329" i="3"/>
  <c r="AH329" i="3"/>
  <c r="AF329" i="3"/>
  <c r="AI328" i="3"/>
  <c r="AH328" i="3"/>
  <c r="AF328" i="3"/>
  <c r="AI327" i="3"/>
  <c r="AH327" i="3"/>
  <c r="AF327" i="3"/>
  <c r="AI326" i="3"/>
  <c r="AH326" i="3"/>
  <c r="AF326" i="3"/>
  <c r="AI325" i="3"/>
  <c r="AH325" i="3"/>
  <c r="AF325" i="3"/>
  <c r="AI324" i="3"/>
  <c r="AH324" i="3"/>
  <c r="AF324" i="3"/>
  <c r="AI323" i="3"/>
  <c r="AH323" i="3"/>
  <c r="AF323" i="3"/>
  <c r="AI322" i="3"/>
  <c r="AH322" i="3"/>
  <c r="AF322" i="3"/>
  <c r="AI321" i="3"/>
  <c r="AH321" i="3"/>
  <c r="AF321" i="3"/>
  <c r="AI320" i="3"/>
  <c r="AH320" i="3"/>
  <c r="AF320" i="3"/>
  <c r="AI319" i="3"/>
  <c r="AH319" i="3"/>
  <c r="AF319" i="3"/>
  <c r="AI318" i="3"/>
  <c r="AH318" i="3"/>
  <c r="AF318" i="3"/>
  <c r="AI317" i="3"/>
  <c r="AH317" i="3"/>
  <c r="AF317" i="3"/>
  <c r="AI315" i="3"/>
  <c r="AH315" i="3"/>
  <c r="AF315" i="3"/>
  <c r="AH314" i="3"/>
  <c r="AF314" i="3"/>
  <c r="AH313" i="3"/>
  <c r="AF313" i="3"/>
  <c r="AH312" i="3"/>
  <c r="AF312" i="3"/>
  <c r="AH311" i="3"/>
  <c r="AF311" i="3"/>
  <c r="AH310" i="3"/>
  <c r="AF310" i="3"/>
  <c r="AI309" i="3"/>
  <c r="AH309" i="3"/>
  <c r="AF309" i="3"/>
  <c r="AI308" i="3"/>
  <c r="AH308" i="3"/>
  <c r="AF308" i="3"/>
  <c r="AI307" i="3"/>
  <c r="AH307" i="3"/>
  <c r="AF307" i="3"/>
  <c r="AI306" i="3"/>
  <c r="AH306" i="3"/>
  <c r="AF306" i="3"/>
  <c r="AI305" i="3"/>
  <c r="AH305" i="3"/>
  <c r="AF305" i="3"/>
  <c r="AI304" i="3"/>
  <c r="AH304" i="3"/>
  <c r="AF304" i="3"/>
  <c r="AI303" i="3"/>
  <c r="AH303" i="3"/>
  <c r="AF303" i="3"/>
  <c r="AI302" i="3"/>
  <c r="AH302" i="3"/>
  <c r="AF302" i="3"/>
  <c r="AI301" i="3"/>
  <c r="AH301" i="3"/>
  <c r="AF301" i="3"/>
  <c r="AI300" i="3"/>
  <c r="AH300" i="3"/>
  <c r="AF300" i="3"/>
  <c r="AI299" i="3"/>
  <c r="AH299" i="3"/>
  <c r="AF299" i="3"/>
  <c r="AI298" i="3"/>
  <c r="AH298" i="3"/>
  <c r="AF298" i="3"/>
  <c r="AI297" i="3"/>
  <c r="AH297" i="3"/>
  <c r="AF297" i="3"/>
  <c r="AI296" i="3"/>
  <c r="AH296" i="3"/>
  <c r="AF296" i="3"/>
  <c r="AH295" i="3"/>
  <c r="AF295" i="3"/>
  <c r="AI294" i="3"/>
  <c r="AH294" i="3"/>
  <c r="AF294" i="3"/>
  <c r="AI293" i="3"/>
  <c r="AH293" i="3"/>
  <c r="AF293" i="3"/>
  <c r="AI292" i="3"/>
  <c r="AH292" i="3"/>
  <c r="AF292" i="3"/>
  <c r="AI291" i="3"/>
  <c r="AH291" i="3"/>
  <c r="AF291" i="3"/>
  <c r="AI290" i="3"/>
  <c r="AH290" i="3"/>
  <c r="AF290" i="3"/>
  <c r="AI289" i="3"/>
  <c r="AH289" i="3"/>
  <c r="AF289" i="3"/>
  <c r="AI288" i="3"/>
  <c r="AH288" i="3"/>
  <c r="AF288" i="3"/>
  <c r="AI287" i="3"/>
  <c r="AH287" i="3"/>
  <c r="AF287" i="3"/>
  <c r="AI286" i="3"/>
  <c r="AH286" i="3"/>
  <c r="AF286" i="3"/>
  <c r="AI285" i="3"/>
  <c r="AH285" i="3"/>
  <c r="AF285" i="3"/>
  <c r="AI284" i="3"/>
  <c r="AH284" i="3"/>
  <c r="AF284" i="3"/>
  <c r="AI283" i="3"/>
  <c r="AH283" i="3"/>
  <c r="AF283" i="3"/>
  <c r="AI282" i="3"/>
  <c r="AH282" i="3"/>
  <c r="AF282" i="3"/>
  <c r="AI281" i="3"/>
  <c r="AH281" i="3"/>
  <c r="AF281" i="3"/>
  <c r="AI280" i="3"/>
  <c r="AH280" i="3"/>
  <c r="AF280" i="3"/>
  <c r="AI279" i="3"/>
  <c r="AH279" i="3"/>
  <c r="AF279" i="3"/>
  <c r="AI278" i="3"/>
  <c r="AH278" i="3"/>
  <c r="AF278" i="3"/>
  <c r="AI277" i="3"/>
  <c r="AH277" i="3"/>
  <c r="AF277" i="3"/>
  <c r="AI276" i="3"/>
  <c r="AH276" i="3"/>
  <c r="AF276" i="3"/>
  <c r="AI275" i="3"/>
  <c r="AH275" i="3"/>
  <c r="AF275" i="3"/>
  <c r="AI274" i="3"/>
  <c r="AH274" i="3"/>
  <c r="AF274" i="3"/>
  <c r="AI273" i="3"/>
  <c r="AH273" i="3"/>
  <c r="AF273" i="3"/>
  <c r="AI272" i="3"/>
  <c r="AH272" i="3"/>
  <c r="AF272" i="3"/>
  <c r="AI271" i="3"/>
  <c r="AH271" i="3"/>
  <c r="AF271" i="3"/>
  <c r="AI270" i="3"/>
  <c r="AH270" i="3"/>
  <c r="AF270" i="3"/>
  <c r="AI269" i="3"/>
  <c r="AH269" i="3"/>
  <c r="AF269" i="3"/>
  <c r="AI268" i="3"/>
  <c r="AH268" i="3"/>
  <c r="AF268" i="3"/>
  <c r="AI267" i="3"/>
  <c r="AH267" i="3"/>
  <c r="AF267" i="3"/>
  <c r="AI266" i="3"/>
  <c r="AH266" i="3"/>
  <c r="AF266" i="3"/>
  <c r="AI265" i="3"/>
  <c r="AH265" i="3"/>
  <c r="AF265" i="3"/>
  <c r="AI264" i="3"/>
  <c r="AH264" i="3"/>
  <c r="AF264" i="3"/>
  <c r="AI263" i="3"/>
  <c r="AH263" i="3"/>
  <c r="AF263" i="3"/>
  <c r="AI262" i="3"/>
  <c r="AH262" i="3"/>
  <c r="AF262" i="3"/>
  <c r="AI261" i="3"/>
  <c r="AH261" i="3"/>
  <c r="AF261" i="3"/>
  <c r="AI260" i="3"/>
  <c r="AH260" i="3"/>
  <c r="AF260" i="3"/>
  <c r="AI259" i="3"/>
  <c r="AH259" i="3"/>
  <c r="AF259" i="3"/>
  <c r="AI258" i="3"/>
  <c r="AH258" i="3"/>
  <c r="AF258" i="3"/>
  <c r="AI257" i="3"/>
  <c r="AH257" i="3"/>
  <c r="AF257" i="3"/>
  <c r="AI255" i="3"/>
  <c r="AH255" i="3"/>
  <c r="AF255" i="3"/>
  <c r="AI254" i="3"/>
  <c r="AH254" i="3"/>
  <c r="AF254" i="3"/>
  <c r="AI253" i="3"/>
  <c r="AH253" i="3"/>
  <c r="AF253" i="3"/>
  <c r="AI252" i="3"/>
  <c r="AH252" i="3"/>
  <c r="AF252" i="3"/>
  <c r="AI251" i="3"/>
  <c r="AH251" i="3"/>
  <c r="AF251" i="3"/>
  <c r="AI250" i="3"/>
  <c r="AH250" i="3"/>
  <c r="AF250" i="3"/>
  <c r="AI248" i="3"/>
  <c r="AH248" i="3"/>
  <c r="AF248" i="3"/>
  <c r="AI247" i="3"/>
  <c r="AH247" i="3"/>
  <c r="AF247" i="3"/>
  <c r="AI246" i="3"/>
  <c r="AH246" i="3"/>
  <c r="AF246" i="3"/>
  <c r="AI245" i="3"/>
  <c r="AH245" i="3"/>
  <c r="AF245" i="3"/>
  <c r="AI244" i="3"/>
  <c r="AH244" i="3"/>
  <c r="AF244" i="3"/>
  <c r="AI243" i="3"/>
  <c r="AH243" i="3"/>
  <c r="AF243" i="3"/>
  <c r="AI242" i="3"/>
  <c r="AH242" i="3"/>
  <c r="AF242" i="3"/>
  <c r="AI241" i="3"/>
  <c r="AH241" i="3"/>
  <c r="AF241" i="3"/>
  <c r="AI239" i="3"/>
  <c r="AH239" i="3"/>
  <c r="AF239" i="3"/>
  <c r="AI237" i="3"/>
  <c r="AH237" i="3"/>
  <c r="AF237" i="3"/>
  <c r="AI236" i="3"/>
  <c r="AH236" i="3"/>
  <c r="AF236" i="3"/>
  <c r="AI235" i="3"/>
  <c r="AH235" i="3"/>
  <c r="AF235" i="3"/>
  <c r="AH233" i="3"/>
  <c r="AF233" i="3"/>
  <c r="AI232" i="3"/>
  <c r="AH232" i="3"/>
  <c r="AF232" i="3"/>
  <c r="AI231" i="3"/>
  <c r="AH231" i="3"/>
  <c r="AF231" i="3"/>
  <c r="AI230" i="3"/>
  <c r="AH230" i="3"/>
  <c r="AF230" i="3"/>
  <c r="AI228" i="3"/>
  <c r="AH228" i="3"/>
  <c r="AF228" i="3"/>
  <c r="AI227" i="3"/>
  <c r="AH227" i="3"/>
  <c r="AF227" i="3"/>
  <c r="AI226" i="3"/>
  <c r="AH226" i="3"/>
  <c r="AF226" i="3"/>
  <c r="AI225" i="3"/>
  <c r="AH225" i="3"/>
  <c r="AF225" i="3"/>
  <c r="AI224" i="3"/>
  <c r="AH224" i="3"/>
  <c r="AF224" i="3"/>
  <c r="AI223" i="3"/>
  <c r="AH223" i="3"/>
  <c r="AF223" i="3"/>
  <c r="AI222" i="3"/>
  <c r="AH222" i="3"/>
  <c r="AF222" i="3"/>
  <c r="AI221" i="3"/>
  <c r="AH221" i="3"/>
  <c r="AF221" i="3"/>
  <c r="AI220" i="3"/>
  <c r="AH220" i="3"/>
  <c r="AF220" i="3"/>
  <c r="AI218" i="3"/>
  <c r="AH218" i="3"/>
  <c r="AF218" i="3"/>
  <c r="AI217" i="3"/>
  <c r="AH217" i="3"/>
  <c r="AF217" i="3"/>
  <c r="AI216" i="3"/>
  <c r="AH216" i="3"/>
  <c r="AF216" i="3"/>
  <c r="AI215" i="3"/>
  <c r="AH215" i="3"/>
  <c r="AF215" i="3"/>
  <c r="AI214" i="3"/>
  <c r="AH214" i="3"/>
  <c r="AF214" i="3"/>
  <c r="AI213" i="3"/>
  <c r="AH213" i="3"/>
  <c r="AF213" i="3"/>
  <c r="AI212" i="3"/>
  <c r="AH212" i="3"/>
  <c r="AF212" i="3"/>
  <c r="AI211" i="3"/>
  <c r="AH211" i="3"/>
  <c r="AF211" i="3"/>
  <c r="AI210" i="3"/>
  <c r="AH210" i="3"/>
  <c r="AF210" i="3"/>
  <c r="AI209" i="3"/>
  <c r="AH209" i="3"/>
  <c r="AF209" i="3"/>
  <c r="AI208" i="3"/>
  <c r="AH208" i="3"/>
  <c r="AF208" i="3"/>
  <c r="AI207" i="3"/>
  <c r="AH207" i="3"/>
  <c r="AF207" i="3"/>
  <c r="AI206" i="3"/>
  <c r="AH206" i="3"/>
  <c r="AF206" i="3"/>
  <c r="AI205" i="3"/>
  <c r="AH205" i="3"/>
  <c r="AF205" i="3"/>
  <c r="AI204" i="3"/>
  <c r="AH204" i="3"/>
  <c r="AF204" i="3"/>
  <c r="AI202" i="3"/>
  <c r="AH202" i="3"/>
  <c r="AF202" i="3"/>
  <c r="AI201" i="3"/>
  <c r="AH201" i="3"/>
  <c r="AF201" i="3"/>
  <c r="AI200" i="3"/>
  <c r="AH200" i="3"/>
  <c r="AF200" i="3"/>
  <c r="AI199" i="3"/>
  <c r="AH199" i="3"/>
  <c r="AF199" i="3"/>
  <c r="AI198" i="3"/>
  <c r="AH198" i="3"/>
  <c r="AF198" i="3"/>
  <c r="AI197" i="3"/>
  <c r="AH197" i="3"/>
  <c r="AF197" i="3"/>
  <c r="AI196" i="3"/>
  <c r="AH196" i="3"/>
  <c r="AF196" i="3"/>
  <c r="AI195" i="3"/>
  <c r="AH195" i="3"/>
  <c r="AF195" i="3"/>
  <c r="AI194" i="3"/>
  <c r="AH194" i="3"/>
  <c r="AF194" i="3"/>
  <c r="AI193" i="3"/>
  <c r="AH193" i="3"/>
  <c r="AF193" i="3"/>
  <c r="AI192" i="3"/>
  <c r="AH192" i="3"/>
  <c r="AF192" i="3"/>
  <c r="AI191" i="3"/>
  <c r="AH191" i="3"/>
  <c r="AF191" i="3"/>
  <c r="AI190" i="3"/>
  <c r="AH190" i="3"/>
  <c r="AF190" i="3"/>
  <c r="AI189" i="3"/>
  <c r="AH189" i="3"/>
  <c r="AF189" i="3"/>
  <c r="AI188" i="3"/>
  <c r="AH188" i="3"/>
  <c r="AF188" i="3"/>
  <c r="AI187" i="3"/>
  <c r="AH187" i="3"/>
  <c r="AF187" i="3"/>
  <c r="AI186" i="3"/>
  <c r="AH186" i="3"/>
  <c r="AF186" i="3"/>
  <c r="AI185" i="3"/>
  <c r="AH185" i="3"/>
  <c r="AF185" i="3"/>
  <c r="AI184" i="3"/>
  <c r="AH184" i="3"/>
  <c r="AF184" i="3"/>
  <c r="AI183" i="3"/>
  <c r="AH183" i="3"/>
  <c r="AF183" i="3"/>
  <c r="AI182" i="3"/>
  <c r="AH182" i="3"/>
  <c r="AF182" i="3"/>
  <c r="AI181" i="3"/>
  <c r="AH181" i="3"/>
  <c r="AF181" i="3"/>
  <c r="AI180" i="3"/>
  <c r="AH180" i="3"/>
  <c r="AF180" i="3"/>
  <c r="AI179" i="3"/>
  <c r="AH179" i="3"/>
  <c r="AF179" i="3"/>
  <c r="AI178" i="3"/>
  <c r="AH178" i="3"/>
  <c r="AF178" i="3"/>
  <c r="AI177" i="3"/>
  <c r="AH177" i="3"/>
  <c r="AF177" i="3"/>
  <c r="AI176" i="3"/>
  <c r="AH176" i="3"/>
  <c r="AF176" i="3"/>
  <c r="AI175" i="3"/>
  <c r="AH175" i="3"/>
  <c r="AF175" i="3"/>
  <c r="AI174" i="3"/>
  <c r="AH174" i="3"/>
  <c r="AF174" i="3"/>
  <c r="AI173" i="3"/>
  <c r="AH173" i="3"/>
  <c r="AF173" i="3"/>
  <c r="AI172" i="3"/>
  <c r="AH172" i="3"/>
  <c r="AF172" i="3"/>
  <c r="AH171" i="3"/>
  <c r="AF171" i="3"/>
  <c r="AH170" i="3"/>
  <c r="AF170" i="3"/>
  <c r="AH169" i="3"/>
  <c r="AF169" i="3"/>
  <c r="AI168" i="3"/>
  <c r="AH168" i="3"/>
  <c r="AF168" i="3"/>
  <c r="AI167" i="3"/>
  <c r="AH167" i="3"/>
  <c r="AF167" i="3"/>
  <c r="AI166" i="3"/>
  <c r="AH166" i="3"/>
  <c r="AF166" i="3"/>
  <c r="AI165" i="3"/>
  <c r="AH165" i="3"/>
  <c r="AF165" i="3"/>
  <c r="AI164" i="3"/>
  <c r="AH164" i="3"/>
  <c r="AF164" i="3"/>
  <c r="AI163" i="3"/>
  <c r="AH163" i="3"/>
  <c r="AF163" i="3"/>
  <c r="AI162" i="3"/>
  <c r="AH162" i="3"/>
  <c r="AF162" i="3"/>
  <c r="AI161" i="3"/>
  <c r="AH161" i="3"/>
  <c r="AF161" i="3"/>
  <c r="AI160" i="3"/>
  <c r="AH160" i="3"/>
  <c r="AF160" i="3"/>
  <c r="AI159" i="3"/>
  <c r="AH159" i="3"/>
  <c r="AF159" i="3"/>
  <c r="AI158" i="3"/>
  <c r="AH158" i="3"/>
  <c r="AF158" i="3"/>
  <c r="AI157" i="3"/>
  <c r="AH157" i="3"/>
  <c r="AF157" i="3"/>
  <c r="AI156" i="3"/>
  <c r="AH156" i="3"/>
  <c r="AF156" i="3"/>
  <c r="AI155" i="3"/>
  <c r="AH155" i="3"/>
  <c r="AF155" i="3"/>
  <c r="AI154" i="3"/>
  <c r="AH154" i="3"/>
  <c r="AF154" i="3"/>
  <c r="AI153" i="3"/>
  <c r="AH153" i="3"/>
  <c r="AF153" i="3"/>
  <c r="AI152" i="3"/>
  <c r="AH152" i="3"/>
  <c r="AF152" i="3"/>
  <c r="AI151" i="3"/>
  <c r="AH151" i="3"/>
  <c r="AF151" i="3"/>
  <c r="AI150" i="3"/>
  <c r="AH150" i="3"/>
  <c r="AF150" i="3"/>
  <c r="AI149" i="3"/>
  <c r="AH149" i="3"/>
  <c r="AF149" i="3"/>
  <c r="AI148" i="3"/>
  <c r="AH148" i="3"/>
  <c r="AF148" i="3"/>
  <c r="AI147" i="3"/>
  <c r="AH147" i="3"/>
  <c r="AF147" i="3"/>
  <c r="AH146" i="3"/>
  <c r="AF146" i="3"/>
  <c r="AH145" i="3"/>
  <c r="AF145" i="3"/>
  <c r="AI144" i="3"/>
  <c r="AH144" i="3"/>
  <c r="AF144" i="3"/>
  <c r="AI143" i="3"/>
  <c r="AH143" i="3"/>
  <c r="AF143" i="3"/>
  <c r="AI142" i="3"/>
  <c r="AH142" i="3"/>
  <c r="AF142" i="3"/>
  <c r="AI141" i="3"/>
  <c r="AH141" i="3"/>
  <c r="AF141" i="3"/>
  <c r="AI140" i="3"/>
  <c r="AH140" i="3"/>
  <c r="AF140" i="3"/>
  <c r="AI139" i="3"/>
  <c r="AH139" i="3"/>
  <c r="AF139" i="3"/>
  <c r="AI138" i="3"/>
  <c r="AH138" i="3"/>
  <c r="AF138" i="3"/>
  <c r="AI137" i="3"/>
  <c r="AH137" i="3"/>
  <c r="AF137" i="3"/>
  <c r="AI136" i="3"/>
  <c r="AH136" i="3"/>
  <c r="AF136" i="3"/>
  <c r="AI135" i="3"/>
  <c r="AH135" i="3"/>
  <c r="AF135" i="3"/>
  <c r="AI133" i="3"/>
  <c r="AH133" i="3"/>
  <c r="AF133" i="3"/>
  <c r="AI132" i="3"/>
  <c r="AH132" i="3"/>
  <c r="AF132" i="3"/>
  <c r="AI131" i="3"/>
  <c r="AH131" i="3"/>
  <c r="AF131" i="3"/>
  <c r="AI130" i="3"/>
  <c r="AH130" i="3"/>
  <c r="AF130" i="3"/>
  <c r="AI128" i="3"/>
  <c r="AH128" i="3"/>
  <c r="AF128" i="3"/>
  <c r="AI126" i="3"/>
  <c r="AH126" i="3"/>
  <c r="AF126" i="3"/>
  <c r="AI124" i="3"/>
  <c r="AH124" i="3"/>
  <c r="AF124" i="3"/>
  <c r="AI123" i="3"/>
  <c r="AH123" i="3"/>
  <c r="AF123" i="3"/>
  <c r="AI121" i="3"/>
  <c r="AH121" i="3"/>
  <c r="AF121" i="3"/>
  <c r="AI119" i="3"/>
  <c r="AH119" i="3"/>
  <c r="AF119" i="3"/>
  <c r="AI118" i="3"/>
  <c r="AH118" i="3"/>
  <c r="AF118" i="3"/>
  <c r="AI115" i="3"/>
  <c r="AH115" i="3"/>
  <c r="AF115" i="3"/>
  <c r="AI114" i="3"/>
  <c r="AH114" i="3"/>
  <c r="AF114" i="3"/>
  <c r="AI113" i="3"/>
  <c r="AH113" i="3"/>
  <c r="AF113" i="3"/>
  <c r="AI112" i="3"/>
  <c r="AH112" i="3"/>
  <c r="AF112" i="3"/>
  <c r="AI111" i="3"/>
  <c r="AH111" i="3"/>
  <c r="AF111" i="3"/>
  <c r="AI110" i="3"/>
  <c r="AH110" i="3"/>
  <c r="AF110" i="3"/>
  <c r="AI109" i="3"/>
  <c r="AH109" i="3"/>
  <c r="AF109" i="3"/>
  <c r="AI108" i="3"/>
  <c r="AH108" i="3"/>
  <c r="AF108" i="3"/>
  <c r="AI107" i="3"/>
  <c r="AH107" i="3"/>
  <c r="AF107" i="3"/>
  <c r="AI106" i="3"/>
  <c r="AH106" i="3"/>
  <c r="AF106" i="3"/>
  <c r="AI105" i="3"/>
  <c r="AH105" i="3"/>
  <c r="AF105" i="3"/>
  <c r="AI104" i="3"/>
  <c r="AH104" i="3"/>
  <c r="AF104" i="3"/>
  <c r="AI103" i="3"/>
  <c r="AH103" i="3"/>
  <c r="AF103" i="3"/>
  <c r="AI102" i="3"/>
  <c r="AH102" i="3"/>
  <c r="AF102" i="3"/>
  <c r="AI101" i="3"/>
  <c r="AH101" i="3"/>
  <c r="AF101" i="3"/>
  <c r="AI100" i="3"/>
  <c r="AH100" i="3"/>
  <c r="AF100" i="3"/>
  <c r="AI99" i="3"/>
  <c r="AH99" i="3"/>
  <c r="AF99" i="3"/>
  <c r="AI98" i="3"/>
  <c r="AH98" i="3"/>
  <c r="AF98" i="3"/>
  <c r="AI97" i="3"/>
  <c r="AH97" i="3"/>
  <c r="AF97" i="3"/>
  <c r="AI96" i="3"/>
  <c r="AH96" i="3"/>
  <c r="AF96" i="3"/>
  <c r="AI95" i="3"/>
  <c r="AH95" i="3"/>
  <c r="AF95" i="3"/>
  <c r="AI94" i="3"/>
  <c r="AH94" i="3"/>
  <c r="AF94" i="3"/>
  <c r="AI93" i="3"/>
  <c r="AH93" i="3"/>
  <c r="AF93" i="3"/>
  <c r="AI92" i="3"/>
  <c r="AH92" i="3"/>
  <c r="AF92" i="3"/>
  <c r="AI91" i="3"/>
  <c r="AH91" i="3"/>
  <c r="AF91" i="3"/>
  <c r="AI90" i="3"/>
  <c r="AH90" i="3"/>
  <c r="AF90" i="3"/>
  <c r="AI89" i="3"/>
  <c r="AH89" i="3"/>
  <c r="AF89" i="3"/>
  <c r="AI87" i="3"/>
  <c r="AH87" i="3"/>
  <c r="AF87" i="3"/>
  <c r="AI86" i="3"/>
  <c r="AH86" i="3"/>
  <c r="AF86" i="3"/>
  <c r="AI85" i="3"/>
  <c r="AH85" i="3"/>
  <c r="AF85" i="3"/>
  <c r="AI84" i="3"/>
  <c r="AH84" i="3"/>
  <c r="AF84" i="3"/>
  <c r="AI83" i="3"/>
  <c r="AH83" i="3"/>
  <c r="AF83" i="3"/>
  <c r="AI82" i="3"/>
  <c r="AH82" i="3"/>
  <c r="AF82" i="3"/>
  <c r="AI81" i="3"/>
  <c r="AH81" i="3"/>
  <c r="AF81" i="3"/>
  <c r="AI80" i="3"/>
  <c r="AH80" i="3"/>
  <c r="AF80" i="3"/>
  <c r="AI79" i="3"/>
  <c r="AH79" i="3"/>
  <c r="AF79" i="3"/>
  <c r="AI78" i="3"/>
  <c r="AH78" i="3"/>
  <c r="AF78" i="3"/>
  <c r="AI77" i="3"/>
  <c r="AH77" i="3"/>
  <c r="AF77" i="3"/>
  <c r="AI76" i="3"/>
  <c r="AH76" i="3"/>
  <c r="AF76" i="3"/>
  <c r="AI75" i="3"/>
  <c r="AH75" i="3"/>
  <c r="AF75" i="3"/>
  <c r="AI74" i="3"/>
  <c r="AH74" i="3"/>
  <c r="AF74" i="3"/>
  <c r="AI73" i="3"/>
  <c r="AH73" i="3"/>
  <c r="AF73" i="3"/>
  <c r="AI71" i="3"/>
  <c r="AH71" i="3"/>
  <c r="AF71" i="3"/>
  <c r="AI70" i="3"/>
  <c r="AH70" i="3"/>
  <c r="AF70" i="3"/>
  <c r="AI69" i="3"/>
  <c r="AH69" i="3"/>
  <c r="AF69" i="3"/>
  <c r="AI68" i="3"/>
  <c r="AH68" i="3"/>
  <c r="AF68" i="3"/>
  <c r="AI66" i="3"/>
  <c r="AH66" i="3"/>
  <c r="AF66" i="3"/>
  <c r="AI65" i="3"/>
  <c r="AH65" i="3"/>
  <c r="AF65" i="3"/>
  <c r="AI64" i="3"/>
  <c r="AH64" i="3"/>
  <c r="AF64" i="3"/>
  <c r="AI63" i="3"/>
  <c r="AH63" i="3"/>
  <c r="AF63" i="3"/>
  <c r="AI62" i="3"/>
  <c r="AH62" i="3"/>
  <c r="AF62" i="3"/>
  <c r="AI61" i="3"/>
  <c r="AH61" i="3"/>
  <c r="AF61" i="3"/>
  <c r="AI60" i="3"/>
  <c r="AH60" i="3"/>
  <c r="AF60" i="3"/>
  <c r="AI59" i="3"/>
  <c r="AH59" i="3"/>
  <c r="AF59" i="3"/>
  <c r="AI58" i="3"/>
  <c r="AH58" i="3"/>
  <c r="AF58" i="3"/>
  <c r="AI57" i="3"/>
  <c r="AH57" i="3"/>
  <c r="AF57" i="3"/>
  <c r="AI56" i="3"/>
  <c r="AH56" i="3"/>
  <c r="AF56" i="3"/>
  <c r="AI55" i="3"/>
  <c r="AH55" i="3"/>
  <c r="AF55" i="3"/>
  <c r="AI54" i="3"/>
  <c r="AH54" i="3"/>
  <c r="AF54" i="3"/>
  <c r="AI53" i="3"/>
  <c r="AH53" i="3"/>
  <c r="AF53" i="3"/>
  <c r="AI52" i="3"/>
  <c r="AH52" i="3"/>
  <c r="AF52" i="3"/>
  <c r="AI51" i="3"/>
  <c r="AH51" i="3"/>
  <c r="AF51" i="3"/>
  <c r="AI50" i="3"/>
  <c r="AH50" i="3"/>
  <c r="AF50" i="3"/>
  <c r="AI49" i="3"/>
  <c r="AH49" i="3"/>
  <c r="AF49" i="3"/>
  <c r="AI48" i="3"/>
  <c r="AH48" i="3"/>
  <c r="AF48" i="3"/>
  <c r="AI46" i="3"/>
  <c r="AH46" i="3"/>
  <c r="AF46" i="3"/>
  <c r="AI45" i="3"/>
  <c r="AH45" i="3"/>
  <c r="AF45" i="3"/>
  <c r="AI44" i="3"/>
  <c r="AH44" i="3"/>
  <c r="AF44" i="3"/>
  <c r="AI42" i="3"/>
  <c r="AH42" i="3"/>
  <c r="AF42" i="3"/>
  <c r="AI41" i="3"/>
  <c r="AH41" i="3"/>
  <c r="AF41" i="3"/>
  <c r="AI39" i="3"/>
  <c r="AH39" i="3"/>
  <c r="AF39" i="3"/>
  <c r="AH38" i="3"/>
  <c r="AF38" i="3"/>
  <c r="AH37" i="3"/>
  <c r="AF37" i="3"/>
  <c r="AO928" i="3"/>
  <c r="AN928" i="3"/>
  <c r="AL928" i="3"/>
  <c r="AO927" i="3"/>
  <c r="AN927" i="3"/>
  <c r="AL927" i="3"/>
  <c r="AO926" i="3"/>
  <c r="AN926" i="3"/>
  <c r="AL926" i="3"/>
  <c r="AO925" i="3"/>
  <c r="AN925" i="3"/>
  <c r="AL925" i="3"/>
  <c r="AO924" i="3"/>
  <c r="AN924" i="3"/>
  <c r="AL924" i="3"/>
  <c r="AO923" i="3"/>
  <c r="AN923" i="3"/>
  <c r="AL923" i="3"/>
  <c r="AN922" i="3"/>
  <c r="AO921" i="3"/>
  <c r="AN921" i="3"/>
  <c r="AL921" i="3"/>
  <c r="AO920" i="3"/>
  <c r="AN920" i="3"/>
  <c r="AL920" i="3"/>
  <c r="AO919" i="3"/>
  <c r="AN919" i="3"/>
  <c r="AL919" i="3"/>
  <c r="AN918" i="3"/>
  <c r="AO917" i="3"/>
  <c r="AN917" i="3"/>
  <c r="AL917" i="3"/>
  <c r="AO916" i="3"/>
  <c r="AN916" i="3"/>
  <c r="AL916" i="3"/>
  <c r="AO913" i="3"/>
  <c r="AN913" i="3"/>
  <c r="AL913" i="3"/>
  <c r="AO912" i="3"/>
  <c r="AN912" i="3"/>
  <c r="AL912" i="3"/>
  <c r="AO911" i="3"/>
  <c r="AN911" i="3"/>
  <c r="AL911" i="3"/>
  <c r="AO910" i="3"/>
  <c r="AN910" i="3"/>
  <c r="AL910" i="3"/>
  <c r="AO909" i="3"/>
  <c r="AN909" i="3"/>
  <c r="AL909" i="3"/>
  <c r="AO908" i="3"/>
  <c r="AN908" i="3"/>
  <c r="AL908" i="3"/>
  <c r="AO907" i="3"/>
  <c r="AN907" i="3"/>
  <c r="AL907" i="3"/>
  <c r="AO906" i="3"/>
  <c r="AN906" i="3"/>
  <c r="AL906" i="3"/>
  <c r="AO904" i="3"/>
  <c r="AN904" i="3"/>
  <c r="AL904" i="3"/>
  <c r="AO903" i="3"/>
  <c r="AN903" i="3"/>
  <c r="AL903" i="3"/>
  <c r="AO902" i="3"/>
  <c r="AN902" i="3"/>
  <c r="AL902" i="3"/>
  <c r="AO900" i="3"/>
  <c r="AN900" i="3"/>
  <c r="AL900" i="3"/>
  <c r="AO899" i="3"/>
  <c r="AN899" i="3"/>
  <c r="AL899" i="3"/>
  <c r="AO898" i="3"/>
  <c r="AN898" i="3"/>
  <c r="AL898" i="3"/>
  <c r="AO897" i="3"/>
  <c r="AN897" i="3"/>
  <c r="AL897" i="3"/>
  <c r="AO896" i="3"/>
  <c r="AN896" i="3"/>
  <c r="AL896" i="3"/>
  <c r="AO895" i="3"/>
  <c r="AN895" i="3"/>
  <c r="AL895" i="3"/>
  <c r="AO892" i="3"/>
  <c r="AN892" i="3"/>
  <c r="AL892" i="3"/>
  <c r="AO891" i="3"/>
  <c r="AN891" i="3"/>
  <c r="AL891" i="3"/>
  <c r="AO890" i="3"/>
  <c r="AN890" i="3"/>
  <c r="AL890" i="3"/>
  <c r="AO889" i="3"/>
  <c r="AN889" i="3"/>
  <c r="AL889" i="3"/>
  <c r="AO888" i="3"/>
  <c r="AN888" i="3"/>
  <c r="AL888" i="3"/>
  <c r="AO887" i="3"/>
  <c r="AN887" i="3"/>
  <c r="AL887" i="3"/>
  <c r="AO886" i="3"/>
  <c r="AN886" i="3"/>
  <c r="AL886" i="3"/>
  <c r="AO885" i="3"/>
  <c r="AN885" i="3"/>
  <c r="AL885" i="3"/>
  <c r="AO883" i="3"/>
  <c r="AN883" i="3"/>
  <c r="AL883" i="3"/>
  <c r="AO882" i="3"/>
  <c r="AN882" i="3"/>
  <c r="AL882" i="3"/>
  <c r="AO881" i="3"/>
  <c r="AN881" i="3"/>
  <c r="AL881" i="3"/>
  <c r="AO880" i="3"/>
  <c r="AN880" i="3"/>
  <c r="AL880" i="3"/>
  <c r="AO879" i="3"/>
  <c r="AN879" i="3"/>
  <c r="AL879" i="3"/>
  <c r="AO878" i="3"/>
  <c r="AN878" i="3"/>
  <c r="AL878" i="3"/>
  <c r="AO877" i="3"/>
  <c r="AN877" i="3"/>
  <c r="AL877" i="3"/>
  <c r="AO875" i="3"/>
  <c r="AN875" i="3"/>
  <c r="AL875" i="3"/>
  <c r="AO874" i="3"/>
  <c r="AN874" i="3"/>
  <c r="AL874" i="3"/>
  <c r="AO873" i="3"/>
  <c r="AN873" i="3"/>
  <c r="AL873" i="3"/>
  <c r="AO870" i="3"/>
  <c r="AN870" i="3"/>
  <c r="AL870" i="3"/>
  <c r="AO869" i="3"/>
  <c r="AN869" i="3"/>
  <c r="AL869" i="3"/>
  <c r="AO868" i="3"/>
  <c r="AN868" i="3"/>
  <c r="AL868" i="3"/>
  <c r="AO867" i="3"/>
  <c r="AN867" i="3"/>
  <c r="AL867" i="3"/>
  <c r="AO866" i="3"/>
  <c r="AN866" i="3"/>
  <c r="AL866" i="3"/>
  <c r="AO865" i="3"/>
  <c r="AN865" i="3"/>
  <c r="AL865" i="3"/>
  <c r="AO864" i="3"/>
  <c r="AN864" i="3"/>
  <c r="AL864" i="3"/>
  <c r="AO863" i="3"/>
  <c r="AN863" i="3"/>
  <c r="AL863" i="3"/>
  <c r="AO861" i="3"/>
  <c r="AN861" i="3"/>
  <c r="AL861" i="3"/>
  <c r="AO860" i="3"/>
  <c r="AN860" i="3"/>
  <c r="AL860" i="3"/>
  <c r="AO859" i="3"/>
  <c r="AN859" i="3"/>
  <c r="AL859" i="3"/>
  <c r="AO858" i="3"/>
  <c r="AN858" i="3"/>
  <c r="AL858" i="3"/>
  <c r="AO857" i="3"/>
  <c r="AN857" i="3"/>
  <c r="AL857" i="3"/>
  <c r="AN856" i="3"/>
  <c r="AO855" i="3"/>
  <c r="AN855" i="3"/>
  <c r="AL855" i="3"/>
  <c r="AO854" i="3"/>
  <c r="AN854" i="3"/>
  <c r="AL854" i="3"/>
  <c r="AO853" i="3"/>
  <c r="AN853" i="3"/>
  <c r="AL853" i="3"/>
  <c r="AO852" i="3"/>
  <c r="AN852" i="3"/>
  <c r="AL852" i="3"/>
  <c r="AO849" i="3"/>
  <c r="AN849" i="3"/>
  <c r="AL849" i="3"/>
  <c r="AO848" i="3"/>
  <c r="AN848" i="3"/>
  <c r="AL848" i="3"/>
  <c r="AO847" i="3"/>
  <c r="AN847" i="3"/>
  <c r="AL847" i="3"/>
  <c r="AO846" i="3"/>
  <c r="AN846" i="3"/>
  <c r="AL846" i="3"/>
  <c r="AO845" i="3"/>
  <c r="AN845" i="3"/>
  <c r="AL845" i="3"/>
  <c r="AO844" i="3"/>
  <c r="AN844" i="3"/>
  <c r="AL844" i="3"/>
  <c r="AO843" i="3"/>
  <c r="AN843" i="3"/>
  <c r="AL843" i="3"/>
  <c r="AO841" i="3"/>
  <c r="AN841" i="3"/>
  <c r="AL841" i="3"/>
  <c r="AO840" i="3"/>
  <c r="AN840" i="3"/>
  <c r="AL840" i="3"/>
  <c r="AO839" i="3"/>
  <c r="AN839" i="3"/>
  <c r="AL839" i="3"/>
  <c r="AO838" i="3"/>
  <c r="AN838" i="3"/>
  <c r="AL838" i="3"/>
  <c r="AO837" i="3"/>
  <c r="AN837" i="3"/>
  <c r="AL837" i="3"/>
  <c r="AO835" i="3"/>
  <c r="AN835" i="3"/>
  <c r="AL835" i="3"/>
  <c r="AO834" i="3"/>
  <c r="AN834" i="3"/>
  <c r="AL834" i="3"/>
  <c r="AO833" i="3"/>
  <c r="AN833" i="3"/>
  <c r="AL833" i="3"/>
  <c r="AO832" i="3"/>
  <c r="AN832" i="3"/>
  <c r="AL832" i="3"/>
  <c r="AN827" i="3"/>
  <c r="AL827" i="3"/>
  <c r="AO826" i="3"/>
  <c r="AN826" i="3"/>
  <c r="AL826" i="3"/>
  <c r="AO825" i="3"/>
  <c r="AN825" i="3"/>
  <c r="AL825" i="3"/>
  <c r="AO824" i="3"/>
  <c r="AN824" i="3"/>
  <c r="AL824" i="3"/>
  <c r="AO823" i="3"/>
  <c r="AN823" i="3"/>
  <c r="AL823" i="3"/>
  <c r="AO822" i="3"/>
  <c r="AN822" i="3"/>
  <c r="AL822" i="3"/>
  <c r="AO821" i="3"/>
  <c r="AN821" i="3"/>
  <c r="AL821" i="3"/>
  <c r="AN820" i="3"/>
  <c r="AL820" i="3"/>
  <c r="AN819" i="3"/>
  <c r="AL819" i="3"/>
  <c r="AO818" i="3"/>
  <c r="AN818" i="3"/>
  <c r="AL818" i="3"/>
  <c r="AO817" i="3"/>
  <c r="AN817" i="3"/>
  <c r="AL817" i="3"/>
  <c r="AO816" i="3"/>
  <c r="AN816" i="3"/>
  <c r="AL816" i="3"/>
  <c r="AO815" i="3"/>
  <c r="AN815" i="3"/>
  <c r="AL815" i="3"/>
  <c r="AO812" i="3"/>
  <c r="AN812" i="3"/>
  <c r="AL812" i="3"/>
  <c r="AO811" i="3"/>
  <c r="AN811" i="3"/>
  <c r="AL811" i="3"/>
  <c r="AO810" i="3"/>
  <c r="AN810" i="3"/>
  <c r="AL810" i="3"/>
  <c r="AN808" i="3"/>
  <c r="AL808" i="3"/>
  <c r="AN807" i="3"/>
  <c r="AL807" i="3"/>
  <c r="AN806" i="3"/>
  <c r="AL806" i="3"/>
  <c r="AN805" i="3"/>
  <c r="AL805" i="3"/>
  <c r="AN803" i="3"/>
  <c r="AL803" i="3"/>
  <c r="AN802" i="3"/>
  <c r="AL802" i="3"/>
  <c r="AN801" i="3"/>
  <c r="AL801" i="3"/>
  <c r="AN800" i="3"/>
  <c r="AL800" i="3"/>
  <c r="AN799" i="3"/>
  <c r="AL799" i="3"/>
  <c r="AN798" i="3"/>
  <c r="AL798" i="3"/>
  <c r="AN797" i="3"/>
  <c r="AL797" i="3"/>
  <c r="AN796" i="3"/>
  <c r="AL796" i="3"/>
  <c r="AN795" i="3"/>
  <c r="AL795" i="3"/>
  <c r="AN794" i="3"/>
  <c r="AL794" i="3"/>
  <c r="AN792" i="3"/>
  <c r="AL792" i="3"/>
  <c r="AN791" i="3"/>
  <c r="AL791" i="3"/>
  <c r="AN790" i="3"/>
  <c r="AL790" i="3"/>
  <c r="AN789" i="3"/>
  <c r="AL789" i="3"/>
  <c r="AN788" i="3"/>
  <c r="AL788" i="3"/>
  <c r="AN787" i="3"/>
  <c r="AL787" i="3"/>
  <c r="AN786" i="3"/>
  <c r="AL786" i="3"/>
  <c r="AN785" i="3"/>
  <c r="AL785" i="3"/>
  <c r="AN784" i="3"/>
  <c r="AL784" i="3"/>
  <c r="AN783" i="3"/>
  <c r="AL783" i="3"/>
  <c r="AN782" i="3"/>
  <c r="AL782" i="3"/>
  <c r="AN781" i="3"/>
  <c r="AL781" i="3"/>
  <c r="AN780" i="3"/>
  <c r="AL780" i="3"/>
  <c r="AN779" i="3"/>
  <c r="AL779" i="3"/>
  <c r="AN778" i="3"/>
  <c r="AL778" i="3"/>
  <c r="AN777" i="3"/>
  <c r="AL777" i="3"/>
  <c r="AN776" i="3"/>
  <c r="AL776" i="3"/>
  <c r="AN775" i="3"/>
  <c r="AL775" i="3"/>
  <c r="AN774" i="3"/>
  <c r="AL774" i="3"/>
  <c r="AN773" i="3"/>
  <c r="AL773" i="3"/>
  <c r="AN772" i="3"/>
  <c r="AL772" i="3"/>
  <c r="AN771" i="3"/>
  <c r="AL771" i="3"/>
  <c r="AN770" i="3"/>
  <c r="AL770" i="3"/>
  <c r="AN769" i="3"/>
  <c r="AL769" i="3"/>
  <c r="AN768" i="3"/>
  <c r="AL768" i="3"/>
  <c r="AN767" i="3"/>
  <c r="AL767" i="3"/>
  <c r="AN766" i="3"/>
  <c r="AL766" i="3"/>
  <c r="AN765" i="3"/>
  <c r="AL765" i="3"/>
  <c r="AN764" i="3"/>
  <c r="AL764" i="3"/>
  <c r="AN763" i="3"/>
  <c r="AL763" i="3"/>
  <c r="AN762" i="3"/>
  <c r="AL762" i="3"/>
  <c r="AN761" i="3"/>
  <c r="AL761" i="3"/>
  <c r="AN760" i="3"/>
  <c r="AL760" i="3"/>
  <c r="AN759" i="3"/>
  <c r="AL759" i="3"/>
  <c r="AN758" i="3"/>
  <c r="AL758" i="3"/>
  <c r="AN757" i="3"/>
  <c r="AL757" i="3"/>
  <c r="AN756" i="3"/>
  <c r="AL756" i="3"/>
  <c r="AN755" i="3"/>
  <c r="AL755" i="3"/>
  <c r="AN754" i="3"/>
  <c r="AL754" i="3"/>
  <c r="AN753" i="3"/>
  <c r="AL753" i="3"/>
  <c r="AN752" i="3"/>
  <c r="AL752" i="3"/>
  <c r="AN751" i="3"/>
  <c r="AL751" i="3"/>
  <c r="AN750" i="3"/>
  <c r="AL750" i="3"/>
  <c r="AN749" i="3"/>
  <c r="AL749" i="3"/>
  <c r="AN748" i="3"/>
  <c r="AL748" i="3"/>
  <c r="AN747" i="3"/>
  <c r="AL747" i="3"/>
  <c r="AN746" i="3"/>
  <c r="AL746" i="3"/>
  <c r="AN745" i="3"/>
  <c r="AL745" i="3"/>
  <c r="AN744" i="3"/>
  <c r="AL744" i="3"/>
  <c r="AN743" i="3"/>
  <c r="AL743" i="3"/>
  <c r="AN742" i="3"/>
  <c r="AL742" i="3"/>
  <c r="AN741" i="3"/>
  <c r="AL741" i="3"/>
  <c r="AN740" i="3"/>
  <c r="AL740" i="3"/>
  <c r="AN739" i="3"/>
  <c r="AL739" i="3"/>
  <c r="AN738" i="3"/>
  <c r="AL738" i="3"/>
  <c r="AN737" i="3"/>
  <c r="AL737" i="3"/>
  <c r="AN736" i="3"/>
  <c r="AL736" i="3"/>
  <c r="AN735" i="3"/>
  <c r="AL735" i="3"/>
  <c r="AN734" i="3"/>
  <c r="AL734" i="3"/>
  <c r="AN733" i="3"/>
  <c r="AL733" i="3"/>
  <c r="AN732" i="3"/>
  <c r="AL732" i="3"/>
  <c r="AN731" i="3"/>
  <c r="AL731" i="3"/>
  <c r="AN730" i="3"/>
  <c r="AL730" i="3"/>
  <c r="AN729" i="3"/>
  <c r="AL729" i="3"/>
  <c r="AN728" i="3"/>
  <c r="AL728" i="3"/>
  <c r="AN727" i="3"/>
  <c r="AL727" i="3"/>
  <c r="AN726" i="3"/>
  <c r="AL726" i="3"/>
  <c r="AN725" i="3"/>
  <c r="AL725" i="3"/>
  <c r="AN724" i="3"/>
  <c r="AL724" i="3"/>
  <c r="AN723" i="3"/>
  <c r="AL723" i="3"/>
  <c r="AN722" i="3"/>
  <c r="AL722" i="3"/>
  <c r="AN721" i="3"/>
  <c r="AL721" i="3"/>
  <c r="AN720" i="3"/>
  <c r="AL720" i="3"/>
  <c r="AN719" i="3"/>
  <c r="AL719" i="3"/>
  <c r="AN718" i="3"/>
  <c r="AL718" i="3"/>
  <c r="AN717" i="3"/>
  <c r="AL717" i="3"/>
  <c r="AN716" i="3"/>
  <c r="AL716" i="3"/>
  <c r="AN715" i="3"/>
  <c r="AL715" i="3"/>
  <c r="AN714" i="3"/>
  <c r="AL714" i="3"/>
  <c r="AN713" i="3"/>
  <c r="AL713" i="3"/>
  <c r="AN712" i="3"/>
  <c r="AL712" i="3"/>
  <c r="AN711" i="3"/>
  <c r="AL711" i="3"/>
  <c r="AN710" i="3"/>
  <c r="AL710" i="3"/>
  <c r="AN709" i="3"/>
  <c r="AL709" i="3"/>
  <c r="AN708" i="3"/>
  <c r="AL708" i="3"/>
  <c r="AN707" i="3"/>
  <c r="AL707" i="3"/>
  <c r="AN706" i="3"/>
  <c r="AL706" i="3"/>
  <c r="AN705" i="3"/>
  <c r="AL705" i="3"/>
  <c r="AN704" i="3"/>
  <c r="AL704" i="3"/>
  <c r="AN703" i="3"/>
  <c r="AL703" i="3"/>
  <c r="AN702" i="3"/>
  <c r="AL702" i="3"/>
  <c r="AN701" i="3"/>
  <c r="AL701" i="3"/>
  <c r="AN700" i="3"/>
  <c r="AL700" i="3"/>
  <c r="AN699" i="3"/>
  <c r="AL699" i="3"/>
  <c r="AN698" i="3"/>
  <c r="AL698" i="3"/>
  <c r="AN697" i="3"/>
  <c r="AL697" i="3"/>
  <c r="AN696" i="3"/>
  <c r="AL696" i="3"/>
  <c r="AN695" i="3"/>
  <c r="AL695" i="3"/>
  <c r="AN694" i="3"/>
  <c r="AL694" i="3"/>
  <c r="AN693" i="3"/>
  <c r="AL693" i="3"/>
  <c r="AN692" i="3"/>
  <c r="AL692" i="3"/>
  <c r="AN691" i="3"/>
  <c r="AL691" i="3"/>
  <c r="AN690" i="3"/>
  <c r="AL690" i="3"/>
  <c r="AN689" i="3"/>
  <c r="AL689" i="3"/>
  <c r="AN688" i="3"/>
  <c r="AL688" i="3"/>
  <c r="AN687" i="3"/>
  <c r="AL687" i="3"/>
  <c r="AN686" i="3"/>
  <c r="AL686" i="3"/>
  <c r="AN685" i="3"/>
  <c r="AL685" i="3"/>
  <c r="AN684" i="3"/>
  <c r="AL684" i="3"/>
  <c r="AN683" i="3"/>
  <c r="AL683" i="3"/>
  <c r="AN682" i="3"/>
  <c r="AL682" i="3"/>
  <c r="AN681" i="3"/>
  <c r="AL681" i="3"/>
  <c r="AN680" i="3"/>
  <c r="AL680" i="3"/>
  <c r="AN679" i="3"/>
  <c r="AL679" i="3"/>
  <c r="AN678" i="3"/>
  <c r="AL678" i="3"/>
  <c r="AN676" i="3"/>
  <c r="AL676" i="3"/>
  <c r="AN675" i="3"/>
  <c r="AL675" i="3"/>
  <c r="AN674" i="3"/>
  <c r="AL674" i="3"/>
  <c r="AN673" i="3"/>
  <c r="AL673" i="3"/>
  <c r="AN672" i="3"/>
  <c r="AL672" i="3"/>
  <c r="AN671" i="3"/>
  <c r="AL671" i="3"/>
  <c r="AN670" i="3"/>
  <c r="AL670" i="3"/>
  <c r="AN668" i="3"/>
  <c r="AL668" i="3"/>
  <c r="AN667" i="3"/>
  <c r="AL667" i="3"/>
  <c r="AN666" i="3"/>
  <c r="AL666" i="3"/>
  <c r="AN665" i="3"/>
  <c r="AL665" i="3"/>
  <c r="AN664" i="3"/>
  <c r="AL664" i="3"/>
  <c r="AN662" i="3"/>
  <c r="AL662" i="3"/>
  <c r="AN659" i="3"/>
  <c r="AL659" i="3"/>
  <c r="AN658" i="3"/>
  <c r="AL658" i="3"/>
  <c r="AN657" i="3"/>
  <c r="AL657" i="3"/>
  <c r="AN656" i="3"/>
  <c r="AL656" i="3"/>
  <c r="AN655" i="3"/>
  <c r="AL655" i="3"/>
  <c r="AN654" i="3"/>
  <c r="AL654" i="3"/>
  <c r="AN653" i="3"/>
  <c r="AL653" i="3"/>
  <c r="AN652" i="3"/>
  <c r="AL652" i="3"/>
  <c r="AN651" i="3"/>
  <c r="AL651" i="3"/>
  <c r="AN650" i="3"/>
  <c r="AL650" i="3"/>
  <c r="AN649" i="3"/>
  <c r="AL649" i="3"/>
  <c r="AN648" i="3"/>
  <c r="AL648" i="3"/>
  <c r="AN647" i="3"/>
  <c r="AL647" i="3"/>
  <c r="AN646" i="3"/>
  <c r="AL646" i="3"/>
  <c r="AN645" i="3"/>
  <c r="AL645" i="3"/>
  <c r="AN644" i="3"/>
  <c r="AL644" i="3"/>
  <c r="AN643" i="3"/>
  <c r="AL643" i="3"/>
  <c r="AN642" i="3"/>
  <c r="AL642" i="3"/>
  <c r="AN641" i="3"/>
  <c r="AL641" i="3"/>
  <c r="AN640" i="3"/>
  <c r="AL640" i="3"/>
  <c r="AN639" i="3"/>
  <c r="AL639" i="3"/>
  <c r="AN638" i="3"/>
  <c r="AL638" i="3"/>
  <c r="AN637" i="3"/>
  <c r="AL637" i="3"/>
  <c r="AN636" i="3"/>
  <c r="AL636" i="3"/>
  <c r="AN635" i="3"/>
  <c r="AL635" i="3"/>
  <c r="AO634" i="3"/>
  <c r="AN633" i="3"/>
  <c r="AL633" i="3"/>
  <c r="AN632" i="3"/>
  <c r="AL632" i="3"/>
  <c r="AN631" i="3"/>
  <c r="AL631" i="3"/>
  <c r="AN630" i="3"/>
  <c r="AL630" i="3"/>
  <c r="AN629" i="3"/>
  <c r="AL629" i="3"/>
  <c r="AN628" i="3"/>
  <c r="AL628" i="3"/>
  <c r="AN627" i="3"/>
  <c r="AL627" i="3"/>
  <c r="AN626" i="3"/>
  <c r="AL626" i="3"/>
  <c r="AN625" i="3"/>
  <c r="AL625" i="3"/>
  <c r="AN624" i="3"/>
  <c r="AL624" i="3"/>
  <c r="AN623" i="3"/>
  <c r="AL623" i="3"/>
  <c r="AN621" i="3"/>
  <c r="AL621" i="3"/>
  <c r="AN620" i="3"/>
  <c r="AL620" i="3"/>
  <c r="AN619" i="3"/>
  <c r="AL619" i="3"/>
  <c r="AN618" i="3"/>
  <c r="AL618" i="3"/>
  <c r="AN617" i="3"/>
  <c r="AL617" i="3"/>
  <c r="AN616" i="3"/>
  <c r="AL616" i="3"/>
  <c r="AN615" i="3"/>
  <c r="AL615" i="3"/>
  <c r="AN614" i="3"/>
  <c r="AL614" i="3"/>
  <c r="AN613" i="3"/>
  <c r="AL613" i="3"/>
  <c r="AN612" i="3"/>
  <c r="AL612" i="3"/>
  <c r="AN611" i="3"/>
  <c r="AL611" i="3"/>
  <c r="AN610" i="3"/>
  <c r="AL610" i="3"/>
  <c r="AN609" i="3"/>
  <c r="AL609" i="3"/>
  <c r="AN608" i="3"/>
  <c r="AL608" i="3"/>
  <c r="AN607" i="3"/>
  <c r="AL607" i="3"/>
  <c r="AN606" i="3"/>
  <c r="AL606" i="3"/>
  <c r="AN605" i="3"/>
  <c r="AO605" i="3" s="1"/>
  <c r="AN604" i="3"/>
  <c r="AL604" i="3"/>
  <c r="AN603" i="3"/>
  <c r="AL603" i="3"/>
  <c r="AN602" i="3"/>
  <c r="AL602" i="3"/>
  <c r="AN601" i="3"/>
  <c r="AL601" i="3"/>
  <c r="AN600" i="3"/>
  <c r="AL600" i="3"/>
  <c r="AN599" i="3"/>
  <c r="AL599" i="3"/>
  <c r="AN598" i="3"/>
  <c r="AL598" i="3"/>
  <c r="AN597" i="3"/>
  <c r="AL597" i="3"/>
  <c r="AN596" i="3"/>
  <c r="AL596" i="3"/>
  <c r="AN595" i="3"/>
  <c r="AL595" i="3"/>
  <c r="AN594" i="3"/>
  <c r="AL594" i="3"/>
  <c r="AN593" i="3"/>
  <c r="AL593" i="3"/>
  <c r="AN592" i="3"/>
  <c r="AL592" i="3"/>
  <c r="AN591" i="3"/>
  <c r="AL591" i="3"/>
  <c r="AN590" i="3"/>
  <c r="AL590" i="3"/>
  <c r="AN589" i="3"/>
  <c r="AL589" i="3"/>
  <c r="AN588" i="3"/>
  <c r="AL588" i="3"/>
  <c r="AN587" i="3"/>
  <c r="AL587" i="3"/>
  <c r="AN586" i="3"/>
  <c r="AL586" i="3"/>
  <c r="AN585" i="3"/>
  <c r="AL585" i="3"/>
  <c r="AN584" i="3"/>
  <c r="AL584" i="3"/>
  <c r="AN582" i="3"/>
  <c r="AL582" i="3"/>
  <c r="AN581" i="3"/>
  <c r="AL581" i="3"/>
  <c r="AN580" i="3"/>
  <c r="AL580" i="3"/>
  <c r="AN579" i="3"/>
  <c r="AL579" i="3"/>
  <c r="AN578" i="3"/>
  <c r="AL578" i="3"/>
  <c r="AN577" i="3"/>
  <c r="AL577" i="3"/>
  <c r="AN576" i="3"/>
  <c r="AL576" i="3"/>
  <c r="AN575" i="3"/>
  <c r="AL575" i="3"/>
  <c r="AN574" i="3"/>
  <c r="AL574" i="3"/>
  <c r="AN573" i="3"/>
  <c r="AL573" i="3"/>
  <c r="AN572" i="3"/>
  <c r="AL572" i="3"/>
  <c r="AN571" i="3"/>
  <c r="AL571" i="3"/>
  <c r="AN570" i="3"/>
  <c r="AL570" i="3"/>
  <c r="AN569" i="3"/>
  <c r="AL569" i="3"/>
  <c r="AN568" i="3"/>
  <c r="AL568" i="3"/>
  <c r="AN567" i="3"/>
  <c r="AL567" i="3"/>
  <c r="AN566" i="3"/>
  <c r="AL566" i="3"/>
  <c r="AN564" i="3"/>
  <c r="AL564" i="3"/>
  <c r="AN563" i="3"/>
  <c r="AL563" i="3"/>
  <c r="AN562" i="3"/>
  <c r="AL562" i="3"/>
  <c r="AN560" i="3"/>
  <c r="AL560" i="3"/>
  <c r="AN559" i="3"/>
  <c r="AL559" i="3"/>
  <c r="AN558" i="3"/>
  <c r="AL558" i="3"/>
  <c r="AN557" i="3"/>
  <c r="AL557" i="3"/>
  <c r="AN556" i="3"/>
  <c r="AL556" i="3"/>
  <c r="AN555" i="3"/>
  <c r="AL555" i="3"/>
  <c r="AN554" i="3"/>
  <c r="AL554" i="3"/>
  <c r="AN553" i="3"/>
  <c r="AL553" i="3"/>
  <c r="AN552" i="3"/>
  <c r="AL552" i="3"/>
  <c r="AN551" i="3"/>
  <c r="AL551" i="3"/>
  <c r="AN550" i="3"/>
  <c r="AL550" i="3"/>
  <c r="AN549" i="3"/>
  <c r="AL549" i="3"/>
  <c r="AN548" i="3"/>
  <c r="AL548" i="3"/>
  <c r="AN547" i="3"/>
  <c r="AL547" i="3"/>
  <c r="AN545" i="3"/>
  <c r="AL545" i="3"/>
  <c r="AN544" i="3"/>
  <c r="AL544" i="3"/>
  <c r="AN543" i="3"/>
  <c r="AL543" i="3"/>
  <c r="AN542" i="3"/>
  <c r="AL542" i="3"/>
  <c r="AN541" i="3"/>
  <c r="AL541" i="3"/>
  <c r="AN539" i="3"/>
  <c r="AL539" i="3"/>
  <c r="AN538" i="3"/>
  <c r="AL538" i="3"/>
  <c r="AN537" i="3"/>
  <c r="AL537" i="3"/>
  <c r="AN536" i="3"/>
  <c r="AL536" i="3"/>
  <c r="AN535" i="3"/>
  <c r="AL535" i="3"/>
  <c r="AO533" i="3"/>
  <c r="AN533" i="3"/>
  <c r="AL533" i="3"/>
  <c r="AO532" i="3"/>
  <c r="AN532" i="3"/>
  <c r="AL532" i="3"/>
  <c r="AO531" i="3"/>
  <c r="AN531" i="3"/>
  <c r="AL531" i="3"/>
  <c r="AO530" i="3"/>
  <c r="AN530" i="3"/>
  <c r="AL530" i="3"/>
  <c r="AO529" i="3"/>
  <c r="AN529" i="3"/>
  <c r="AL529" i="3"/>
  <c r="AO527" i="3"/>
  <c r="AO526" i="3" s="1"/>
  <c r="AN527" i="3"/>
  <c r="AN526" i="3" s="1"/>
  <c r="AL527" i="3"/>
  <c r="AL526" i="3" s="1"/>
  <c r="AO525" i="3"/>
  <c r="AN525" i="3"/>
  <c r="AL525" i="3"/>
  <c r="AO524" i="3"/>
  <c r="AN524" i="3"/>
  <c r="AL524" i="3"/>
  <c r="AO523" i="3"/>
  <c r="AN523" i="3"/>
  <c r="AL523" i="3"/>
  <c r="AO522" i="3"/>
  <c r="AN522" i="3"/>
  <c r="AL522" i="3"/>
  <c r="AO520" i="3"/>
  <c r="AN520" i="3"/>
  <c r="AL520" i="3"/>
  <c r="AO519" i="3"/>
  <c r="AN519" i="3"/>
  <c r="AL519" i="3"/>
  <c r="AO518" i="3"/>
  <c r="AN518" i="3"/>
  <c r="AL518" i="3"/>
  <c r="AO517" i="3"/>
  <c r="AN517" i="3"/>
  <c r="AL517" i="3"/>
  <c r="AO516" i="3"/>
  <c r="AN516" i="3"/>
  <c r="AL516" i="3"/>
  <c r="AO515" i="3"/>
  <c r="AN515" i="3"/>
  <c r="AL515" i="3"/>
  <c r="AO513" i="3"/>
  <c r="AN513" i="3"/>
  <c r="AL513" i="3"/>
  <c r="AO512" i="3"/>
  <c r="AN512" i="3"/>
  <c r="AL512" i="3"/>
  <c r="AO510" i="3"/>
  <c r="AN510" i="3"/>
  <c r="AL510" i="3"/>
  <c r="AO509" i="3"/>
  <c r="AN509" i="3"/>
  <c r="AL509" i="3"/>
  <c r="AO508" i="3"/>
  <c r="AN508" i="3"/>
  <c r="AL508" i="3"/>
  <c r="AO507" i="3"/>
  <c r="AN507" i="3"/>
  <c r="AL507" i="3"/>
  <c r="AO504" i="3"/>
  <c r="AL504" i="3"/>
  <c r="AO503" i="3"/>
  <c r="AN503" i="3"/>
  <c r="AL503" i="3"/>
  <c r="AO502" i="3"/>
  <c r="AN502" i="3"/>
  <c r="AL502" i="3"/>
  <c r="AO501" i="3"/>
  <c r="AN501" i="3"/>
  <c r="AL501" i="3"/>
  <c r="AO500" i="3"/>
  <c r="AN500" i="3"/>
  <c r="AL500" i="3"/>
  <c r="AO499" i="3"/>
  <c r="AN499" i="3"/>
  <c r="AL499" i="3"/>
  <c r="AO498" i="3"/>
  <c r="AN498" i="3"/>
  <c r="AL498" i="3"/>
  <c r="AO497" i="3"/>
  <c r="AN497" i="3"/>
  <c r="AL497" i="3"/>
  <c r="AO496" i="3"/>
  <c r="AN496" i="3"/>
  <c r="AL496" i="3"/>
  <c r="AO495" i="3"/>
  <c r="AN495" i="3"/>
  <c r="AL495" i="3"/>
  <c r="AO494" i="3"/>
  <c r="AN494" i="3"/>
  <c r="AL494" i="3"/>
  <c r="AO492" i="3"/>
  <c r="AN492" i="3"/>
  <c r="AL492" i="3"/>
  <c r="AO491" i="3"/>
  <c r="AN491" i="3"/>
  <c r="AL491" i="3"/>
  <c r="AO490" i="3"/>
  <c r="AN490" i="3"/>
  <c r="AL490" i="3"/>
  <c r="AO489" i="3"/>
  <c r="AN489" i="3"/>
  <c r="AL489" i="3"/>
  <c r="AO488" i="3"/>
  <c r="AN488" i="3"/>
  <c r="AL488" i="3"/>
  <c r="AO486" i="3"/>
  <c r="AN486" i="3"/>
  <c r="AL486" i="3"/>
  <c r="AO485" i="3"/>
  <c r="AN485" i="3"/>
  <c r="AL485" i="3"/>
  <c r="AO484" i="3"/>
  <c r="AN484" i="3"/>
  <c r="AL484" i="3"/>
  <c r="AO483" i="3"/>
  <c r="AN483" i="3"/>
  <c r="AL483" i="3"/>
  <c r="AO482" i="3"/>
  <c r="AN482" i="3"/>
  <c r="AL482" i="3"/>
  <c r="AO480" i="3"/>
  <c r="AN480" i="3"/>
  <c r="AL480" i="3"/>
  <c r="AO479" i="3"/>
  <c r="AN479" i="3"/>
  <c r="AL479" i="3"/>
  <c r="AO477" i="3"/>
  <c r="AN477" i="3"/>
  <c r="AL477" i="3"/>
  <c r="AO476" i="3"/>
  <c r="AN476" i="3"/>
  <c r="AL476" i="3"/>
  <c r="AO475" i="3"/>
  <c r="AN475" i="3"/>
  <c r="AL475" i="3"/>
  <c r="AO473" i="3"/>
  <c r="AN473" i="3"/>
  <c r="AL473" i="3"/>
  <c r="AO472" i="3"/>
  <c r="AN472" i="3"/>
  <c r="AL472" i="3"/>
  <c r="AO471" i="3"/>
  <c r="AN471" i="3"/>
  <c r="AL471" i="3"/>
  <c r="AO470" i="3"/>
  <c r="AN470" i="3"/>
  <c r="AL470" i="3"/>
  <c r="AO469" i="3"/>
  <c r="AN469" i="3"/>
  <c r="AL469" i="3"/>
  <c r="AO468" i="3"/>
  <c r="AN468" i="3"/>
  <c r="AL468" i="3"/>
  <c r="AO466" i="3"/>
  <c r="AN466" i="3"/>
  <c r="AL466" i="3"/>
  <c r="AO465" i="3"/>
  <c r="AN465" i="3"/>
  <c r="AL465" i="3"/>
  <c r="AO464" i="3"/>
  <c r="AN464" i="3"/>
  <c r="AL464" i="3"/>
  <c r="AO463" i="3"/>
  <c r="AN463" i="3"/>
  <c r="AL463" i="3"/>
  <c r="AO462" i="3"/>
  <c r="AN462" i="3"/>
  <c r="AL462" i="3"/>
  <c r="AO461" i="3"/>
  <c r="AN461" i="3"/>
  <c r="AL461" i="3"/>
  <c r="AO460" i="3"/>
  <c r="AN460" i="3"/>
  <c r="AL460" i="3"/>
  <c r="AO459" i="3"/>
  <c r="AN459" i="3"/>
  <c r="AL459" i="3"/>
  <c r="AO458" i="3"/>
  <c r="AN458" i="3"/>
  <c r="AL458" i="3"/>
  <c r="AO457" i="3"/>
  <c r="AN457" i="3"/>
  <c r="AL457" i="3"/>
  <c r="AO456" i="3"/>
  <c r="AN456" i="3"/>
  <c r="AL456" i="3"/>
  <c r="AO455" i="3"/>
  <c r="AN455" i="3"/>
  <c r="AL455" i="3"/>
  <c r="AO453" i="3"/>
  <c r="AN453" i="3"/>
  <c r="AL453" i="3"/>
  <c r="AO452" i="3"/>
  <c r="AN452" i="3"/>
  <c r="AL452" i="3"/>
  <c r="AO451" i="3"/>
  <c r="AN451" i="3"/>
  <c r="AL451" i="3"/>
  <c r="AO450" i="3"/>
  <c r="AN450" i="3"/>
  <c r="AL450" i="3"/>
  <c r="AO449" i="3"/>
  <c r="AN449" i="3"/>
  <c r="AL449" i="3"/>
  <c r="AO447" i="3"/>
  <c r="AN447" i="3"/>
  <c r="AL447" i="3"/>
  <c r="AO446" i="3"/>
  <c r="AN446" i="3"/>
  <c r="AL446" i="3"/>
  <c r="AO444" i="3"/>
  <c r="AN444" i="3"/>
  <c r="AL444" i="3"/>
  <c r="AO443" i="3"/>
  <c r="AN443" i="3"/>
  <c r="AL443" i="3"/>
  <c r="AO442" i="3"/>
  <c r="AN442" i="3"/>
  <c r="AL442" i="3"/>
  <c r="AO441" i="3"/>
  <c r="AN441" i="3"/>
  <c r="AL441" i="3"/>
  <c r="AO440" i="3"/>
  <c r="AN440" i="3"/>
  <c r="AL440" i="3"/>
  <c r="AO439" i="3"/>
  <c r="AN439" i="3"/>
  <c r="AL439" i="3"/>
  <c r="AO438" i="3"/>
  <c r="AN438" i="3"/>
  <c r="AL438" i="3"/>
  <c r="AO437" i="3"/>
  <c r="AN437" i="3"/>
  <c r="AL437" i="3"/>
  <c r="AO436" i="3"/>
  <c r="AN436" i="3"/>
  <c r="AL436" i="3"/>
  <c r="AO435" i="3"/>
  <c r="AN435" i="3"/>
  <c r="AL435" i="3"/>
  <c r="AO434" i="3"/>
  <c r="AN434" i="3"/>
  <c r="AL434" i="3"/>
  <c r="AO433" i="3"/>
  <c r="AN433" i="3"/>
  <c r="AL433" i="3"/>
  <c r="AO432" i="3"/>
  <c r="AN432" i="3"/>
  <c r="AL432" i="3"/>
  <c r="AO431" i="3"/>
  <c r="AN431" i="3"/>
  <c r="AL431" i="3"/>
  <c r="AO430" i="3"/>
  <c r="AN430" i="3"/>
  <c r="AL430" i="3"/>
  <c r="AO429" i="3"/>
  <c r="AN429" i="3"/>
  <c r="AL429" i="3"/>
  <c r="AO428" i="3"/>
  <c r="AN428" i="3"/>
  <c r="AL428" i="3"/>
  <c r="AO426" i="3"/>
  <c r="AN426" i="3"/>
  <c r="AL426" i="3"/>
  <c r="AO425" i="3"/>
  <c r="AN425" i="3"/>
  <c r="AL425" i="3"/>
  <c r="AO424" i="3"/>
  <c r="AN424" i="3"/>
  <c r="AL424" i="3"/>
  <c r="AO423" i="3"/>
  <c r="AN423" i="3"/>
  <c r="AL423" i="3"/>
  <c r="AO421" i="3"/>
  <c r="AN421" i="3"/>
  <c r="AL421" i="3"/>
  <c r="AO420" i="3"/>
  <c r="AN420" i="3"/>
  <c r="AL420" i="3"/>
  <c r="AO419" i="3"/>
  <c r="AN419" i="3"/>
  <c r="AL419" i="3"/>
  <c r="AO418" i="3"/>
  <c r="AN418" i="3"/>
  <c r="AL418" i="3"/>
  <c r="AO417" i="3"/>
  <c r="AN417" i="3"/>
  <c r="AL417" i="3"/>
  <c r="AO416" i="3"/>
  <c r="AN416" i="3"/>
  <c r="AL416" i="3"/>
  <c r="AO415" i="3"/>
  <c r="AN415" i="3"/>
  <c r="AL415" i="3"/>
  <c r="AO414" i="3"/>
  <c r="AN414" i="3"/>
  <c r="AL414" i="3"/>
  <c r="AO413" i="3"/>
  <c r="AN413" i="3"/>
  <c r="AL413" i="3"/>
  <c r="AO412" i="3"/>
  <c r="AN412" i="3"/>
  <c r="AL412" i="3"/>
  <c r="AO411" i="3"/>
  <c r="AN411" i="3"/>
  <c r="AL411" i="3"/>
  <c r="AO410" i="3"/>
  <c r="AN410" i="3"/>
  <c r="AL410" i="3"/>
  <c r="AO409" i="3"/>
  <c r="AN409" i="3"/>
  <c r="AL409" i="3"/>
  <c r="AO408" i="3"/>
  <c r="AN408" i="3"/>
  <c r="AL408" i="3"/>
  <c r="AO407" i="3"/>
  <c r="AN407" i="3"/>
  <c r="AL407" i="3"/>
  <c r="AO406" i="3"/>
  <c r="AN406" i="3"/>
  <c r="AL406" i="3"/>
  <c r="AO405" i="3"/>
  <c r="AN405" i="3"/>
  <c r="AL405" i="3"/>
  <c r="AO403" i="3"/>
  <c r="AN403" i="3"/>
  <c r="AL403" i="3"/>
  <c r="AO402" i="3"/>
  <c r="AN402" i="3"/>
  <c r="AL402" i="3"/>
  <c r="AO401" i="3"/>
  <c r="AN401" i="3"/>
  <c r="AL401" i="3"/>
  <c r="AO400" i="3"/>
  <c r="AN400" i="3"/>
  <c r="AL400" i="3"/>
  <c r="AO398" i="3"/>
  <c r="AN398" i="3"/>
  <c r="AL398" i="3"/>
  <c r="AO397" i="3"/>
  <c r="AN397" i="3"/>
  <c r="AL397" i="3"/>
  <c r="AO394" i="3"/>
  <c r="AN394" i="3"/>
  <c r="AL394" i="3"/>
  <c r="AO393" i="3"/>
  <c r="AN393" i="3"/>
  <c r="AL393" i="3"/>
  <c r="AN392" i="3"/>
  <c r="AL392" i="3"/>
  <c r="AN391" i="3"/>
  <c r="AL391" i="3"/>
  <c r="AO390" i="3"/>
  <c r="AN390" i="3"/>
  <c r="AL390" i="3"/>
  <c r="AO389" i="3"/>
  <c r="AN389" i="3"/>
  <c r="AL389" i="3"/>
  <c r="AO388" i="3"/>
  <c r="AN388" i="3"/>
  <c r="AL388" i="3"/>
  <c r="AO387" i="3"/>
  <c r="AN387" i="3"/>
  <c r="AL387" i="3"/>
  <c r="AO386" i="3"/>
  <c r="AN386" i="3"/>
  <c r="AL386" i="3"/>
  <c r="AO385" i="3"/>
  <c r="AN385" i="3"/>
  <c r="AL385" i="3"/>
  <c r="AO384" i="3"/>
  <c r="AN384" i="3"/>
  <c r="AL384" i="3"/>
  <c r="AO383" i="3"/>
  <c r="AN383" i="3"/>
  <c r="AL383" i="3"/>
  <c r="AO382" i="3"/>
  <c r="AN382" i="3"/>
  <c r="AL382" i="3"/>
  <c r="AO381" i="3"/>
  <c r="AN381" i="3"/>
  <c r="AL381" i="3"/>
  <c r="AO380" i="3"/>
  <c r="AN380" i="3"/>
  <c r="AL380" i="3"/>
  <c r="AO379" i="3"/>
  <c r="AN379" i="3"/>
  <c r="AL379" i="3"/>
  <c r="AO378" i="3"/>
  <c r="AN378" i="3"/>
  <c r="AL378" i="3"/>
  <c r="AO377" i="3"/>
  <c r="AN377" i="3"/>
  <c r="AL377" i="3"/>
  <c r="AO376" i="3"/>
  <c r="AN376" i="3"/>
  <c r="AL376" i="3"/>
  <c r="AO375" i="3"/>
  <c r="AN375" i="3"/>
  <c r="AL375" i="3"/>
  <c r="AO374" i="3"/>
  <c r="AN374" i="3"/>
  <c r="AL374" i="3"/>
  <c r="AO373" i="3"/>
  <c r="AN373" i="3"/>
  <c r="AL373" i="3"/>
  <c r="AO372" i="3"/>
  <c r="AN372" i="3"/>
  <c r="AL372" i="3"/>
  <c r="AN371" i="3"/>
  <c r="AL371" i="3"/>
  <c r="AN370" i="3"/>
  <c r="AL370" i="3"/>
  <c r="AO369" i="3"/>
  <c r="AN369" i="3"/>
  <c r="AL369" i="3"/>
  <c r="AO368" i="3"/>
  <c r="AN368" i="3"/>
  <c r="AL368" i="3"/>
  <c r="AO367" i="3"/>
  <c r="AN367" i="3"/>
  <c r="AL367" i="3"/>
  <c r="AO366" i="3"/>
  <c r="AN366" i="3"/>
  <c r="AL366" i="3"/>
  <c r="AO365" i="3"/>
  <c r="AN365" i="3"/>
  <c r="AL365" i="3"/>
  <c r="AO364" i="3"/>
  <c r="AN364" i="3"/>
  <c r="AL364" i="3"/>
  <c r="AO363" i="3"/>
  <c r="AN363" i="3"/>
  <c r="AL363" i="3"/>
  <c r="AO362" i="3"/>
  <c r="AN362" i="3"/>
  <c r="AL362" i="3"/>
  <c r="AN360" i="3"/>
  <c r="AL360" i="3"/>
  <c r="AO359" i="3"/>
  <c r="AN359" i="3"/>
  <c r="AL359" i="3"/>
  <c r="AO358" i="3"/>
  <c r="AN358" i="3"/>
  <c r="AL358" i="3"/>
  <c r="AO357" i="3"/>
  <c r="AN357" i="3"/>
  <c r="AL357" i="3"/>
  <c r="AO356" i="3"/>
  <c r="AN356" i="3"/>
  <c r="AL356" i="3"/>
  <c r="AO355" i="3"/>
  <c r="AN355" i="3"/>
  <c r="AL355" i="3"/>
  <c r="AO354" i="3"/>
  <c r="AN354" i="3"/>
  <c r="AL354" i="3"/>
  <c r="AO352" i="3"/>
  <c r="AN352" i="3"/>
  <c r="AL352" i="3"/>
  <c r="AO351" i="3"/>
  <c r="AN351" i="3"/>
  <c r="AL351" i="3"/>
  <c r="AO350" i="3"/>
  <c r="AN350" i="3"/>
  <c r="AL350" i="3"/>
  <c r="AO349" i="3"/>
  <c r="AN349" i="3"/>
  <c r="AL349" i="3"/>
  <c r="AO348" i="3"/>
  <c r="AN348" i="3"/>
  <c r="AL348" i="3"/>
  <c r="AO347" i="3"/>
  <c r="AN347" i="3"/>
  <c r="AL347" i="3"/>
  <c r="AO346" i="3"/>
  <c r="AN346" i="3"/>
  <c r="AL346" i="3"/>
  <c r="AO345" i="3"/>
  <c r="AN345" i="3"/>
  <c r="AL345" i="3"/>
  <c r="AO344" i="3"/>
  <c r="AN344" i="3"/>
  <c r="AL344" i="3"/>
  <c r="AO343" i="3"/>
  <c r="AN343" i="3"/>
  <c r="AL343" i="3"/>
  <c r="AO342" i="3"/>
  <c r="AN342" i="3"/>
  <c r="AL342" i="3"/>
  <c r="AO341" i="3"/>
  <c r="AN341" i="3"/>
  <c r="AL341" i="3"/>
  <c r="AO340" i="3"/>
  <c r="AN340" i="3"/>
  <c r="AL340" i="3"/>
  <c r="AO339" i="3"/>
  <c r="AN339" i="3"/>
  <c r="AL339" i="3"/>
  <c r="AO338" i="3"/>
  <c r="AN338" i="3"/>
  <c r="AL338" i="3"/>
  <c r="AO336" i="3"/>
  <c r="AN336" i="3"/>
  <c r="AL336" i="3"/>
  <c r="AO335" i="3"/>
  <c r="AN335" i="3"/>
  <c r="AL335" i="3"/>
  <c r="AO333" i="3"/>
  <c r="AN333" i="3"/>
  <c r="AL333" i="3"/>
  <c r="AO332" i="3"/>
  <c r="AN332" i="3"/>
  <c r="AL332" i="3"/>
  <c r="AO331" i="3"/>
  <c r="AN331" i="3"/>
  <c r="AL331" i="3"/>
  <c r="AO330" i="3"/>
  <c r="AN330" i="3"/>
  <c r="AL330" i="3"/>
  <c r="AO329" i="3"/>
  <c r="AN329" i="3"/>
  <c r="AL329" i="3"/>
  <c r="AO328" i="3"/>
  <c r="AN328" i="3"/>
  <c r="AL328" i="3"/>
  <c r="AO327" i="3"/>
  <c r="AN327" i="3"/>
  <c r="AL327" i="3"/>
  <c r="AO326" i="3"/>
  <c r="AN326" i="3"/>
  <c r="AL326" i="3"/>
  <c r="AO325" i="3"/>
  <c r="AN325" i="3"/>
  <c r="AL325" i="3"/>
  <c r="AO324" i="3"/>
  <c r="AN324" i="3"/>
  <c r="AL324" i="3"/>
  <c r="AO323" i="3"/>
  <c r="AN323" i="3"/>
  <c r="AL323" i="3"/>
  <c r="AO322" i="3"/>
  <c r="AN322" i="3"/>
  <c r="AL322" i="3"/>
  <c r="AO321" i="3"/>
  <c r="AN321" i="3"/>
  <c r="AL321" i="3"/>
  <c r="AO320" i="3"/>
  <c r="AN320" i="3"/>
  <c r="AL320" i="3"/>
  <c r="AO319" i="3"/>
  <c r="AN319" i="3"/>
  <c r="AL319" i="3"/>
  <c r="AO318" i="3"/>
  <c r="AN318" i="3"/>
  <c r="AL318" i="3"/>
  <c r="AO317" i="3"/>
  <c r="AN317" i="3"/>
  <c r="AL317" i="3"/>
  <c r="AO315" i="3"/>
  <c r="AN315" i="3"/>
  <c r="AL315" i="3"/>
  <c r="AN314" i="3"/>
  <c r="AL314" i="3"/>
  <c r="AN313" i="3"/>
  <c r="AL313" i="3"/>
  <c r="AN312" i="3"/>
  <c r="AL312" i="3"/>
  <c r="AN311" i="3"/>
  <c r="AL311" i="3"/>
  <c r="AN310" i="3"/>
  <c r="AL310" i="3"/>
  <c r="AO309" i="3"/>
  <c r="AN309" i="3"/>
  <c r="AL309" i="3"/>
  <c r="AO308" i="3"/>
  <c r="AN308" i="3"/>
  <c r="AL308" i="3"/>
  <c r="AO307" i="3"/>
  <c r="AN307" i="3"/>
  <c r="AL307" i="3"/>
  <c r="AO306" i="3"/>
  <c r="AN306" i="3"/>
  <c r="AL306" i="3"/>
  <c r="AO305" i="3"/>
  <c r="AN305" i="3"/>
  <c r="AL305" i="3"/>
  <c r="AO304" i="3"/>
  <c r="AN304" i="3"/>
  <c r="AL304" i="3"/>
  <c r="AO303" i="3"/>
  <c r="AN303" i="3"/>
  <c r="AL303" i="3"/>
  <c r="AO302" i="3"/>
  <c r="AN302" i="3"/>
  <c r="AL302" i="3"/>
  <c r="AO301" i="3"/>
  <c r="AN301" i="3"/>
  <c r="AL301" i="3"/>
  <c r="AO300" i="3"/>
  <c r="AN300" i="3"/>
  <c r="AL300" i="3"/>
  <c r="AO299" i="3"/>
  <c r="AN299" i="3"/>
  <c r="AL299" i="3"/>
  <c r="AO298" i="3"/>
  <c r="AN298" i="3"/>
  <c r="AL298" i="3"/>
  <c r="AO297" i="3"/>
  <c r="AN297" i="3"/>
  <c r="AL297" i="3"/>
  <c r="AO296" i="3"/>
  <c r="AN296" i="3"/>
  <c r="AL296" i="3"/>
  <c r="AN295" i="3"/>
  <c r="AL295" i="3"/>
  <c r="AO294" i="3"/>
  <c r="AN294" i="3"/>
  <c r="AL294" i="3"/>
  <c r="AO293" i="3"/>
  <c r="AN293" i="3"/>
  <c r="AL293" i="3"/>
  <c r="AO292" i="3"/>
  <c r="AN292" i="3"/>
  <c r="AL292" i="3"/>
  <c r="AO291" i="3"/>
  <c r="AN291" i="3"/>
  <c r="AL291" i="3"/>
  <c r="AO290" i="3"/>
  <c r="AN290" i="3"/>
  <c r="AL290" i="3"/>
  <c r="AO289" i="3"/>
  <c r="AN289" i="3"/>
  <c r="AL289" i="3"/>
  <c r="AO288" i="3"/>
  <c r="AN288" i="3"/>
  <c r="AL288" i="3"/>
  <c r="AO287" i="3"/>
  <c r="AN287" i="3"/>
  <c r="AL287" i="3"/>
  <c r="AO286" i="3"/>
  <c r="AN286" i="3"/>
  <c r="AL286" i="3"/>
  <c r="AO285" i="3"/>
  <c r="AN285" i="3"/>
  <c r="AL285" i="3"/>
  <c r="AO284" i="3"/>
  <c r="AN284" i="3"/>
  <c r="AL284" i="3"/>
  <c r="AO283" i="3"/>
  <c r="AN283" i="3"/>
  <c r="AL283" i="3"/>
  <c r="AO282" i="3"/>
  <c r="AN282" i="3"/>
  <c r="AL282" i="3"/>
  <c r="AO281" i="3"/>
  <c r="AN281" i="3"/>
  <c r="AL281" i="3"/>
  <c r="AO280" i="3"/>
  <c r="AN280" i="3"/>
  <c r="AL280" i="3"/>
  <c r="AO279" i="3"/>
  <c r="AN279" i="3"/>
  <c r="AL279" i="3"/>
  <c r="AO278" i="3"/>
  <c r="AN278" i="3"/>
  <c r="AL278" i="3"/>
  <c r="AO277" i="3"/>
  <c r="AN277" i="3"/>
  <c r="AL277" i="3"/>
  <c r="AO276" i="3"/>
  <c r="AN276" i="3"/>
  <c r="AL276" i="3"/>
  <c r="AO275" i="3"/>
  <c r="AN275" i="3"/>
  <c r="AL275" i="3"/>
  <c r="AO274" i="3"/>
  <c r="AN274" i="3"/>
  <c r="AL274" i="3"/>
  <c r="AO273" i="3"/>
  <c r="AN273" i="3"/>
  <c r="AL273" i="3"/>
  <c r="AO272" i="3"/>
  <c r="AN272" i="3"/>
  <c r="AL272" i="3"/>
  <c r="AO271" i="3"/>
  <c r="AN271" i="3"/>
  <c r="AL271" i="3"/>
  <c r="AO270" i="3"/>
  <c r="AN270" i="3"/>
  <c r="AL270" i="3"/>
  <c r="AO269" i="3"/>
  <c r="AN269" i="3"/>
  <c r="AL269" i="3"/>
  <c r="AO268" i="3"/>
  <c r="AN268" i="3"/>
  <c r="AL268" i="3"/>
  <c r="AO267" i="3"/>
  <c r="AN267" i="3"/>
  <c r="AL267" i="3"/>
  <c r="AO266" i="3"/>
  <c r="AN266" i="3"/>
  <c r="AL266" i="3"/>
  <c r="AO265" i="3"/>
  <c r="AN265" i="3"/>
  <c r="AL265" i="3"/>
  <c r="AO264" i="3"/>
  <c r="AN264" i="3"/>
  <c r="AL264" i="3"/>
  <c r="AO263" i="3"/>
  <c r="AN263" i="3"/>
  <c r="AL263" i="3"/>
  <c r="AO262" i="3"/>
  <c r="AN262" i="3"/>
  <c r="AL262" i="3"/>
  <c r="AO261" i="3"/>
  <c r="AN261" i="3"/>
  <c r="AL261" i="3"/>
  <c r="AO260" i="3"/>
  <c r="AN260" i="3"/>
  <c r="AL260" i="3"/>
  <c r="AO259" i="3"/>
  <c r="AN259" i="3"/>
  <c r="AL259" i="3"/>
  <c r="AO258" i="3"/>
  <c r="AN258" i="3"/>
  <c r="AL258" i="3"/>
  <c r="AO257" i="3"/>
  <c r="AN257" i="3"/>
  <c r="AL257" i="3"/>
  <c r="AO255" i="3"/>
  <c r="AN255" i="3"/>
  <c r="AL255" i="3"/>
  <c r="AO254" i="3"/>
  <c r="AN254" i="3"/>
  <c r="AL254" i="3"/>
  <c r="AO253" i="3"/>
  <c r="AN253" i="3"/>
  <c r="AL253" i="3"/>
  <c r="AO252" i="3"/>
  <c r="AN252" i="3"/>
  <c r="AL252" i="3"/>
  <c r="AO251" i="3"/>
  <c r="AN251" i="3"/>
  <c r="AL251" i="3"/>
  <c r="AO250" i="3"/>
  <c r="AN250" i="3"/>
  <c r="AL250" i="3"/>
  <c r="AO248" i="3"/>
  <c r="AN248" i="3"/>
  <c r="AL248" i="3"/>
  <c r="AO247" i="3"/>
  <c r="AN247" i="3"/>
  <c r="AL247" i="3"/>
  <c r="AO246" i="3"/>
  <c r="AN246" i="3"/>
  <c r="AL246" i="3"/>
  <c r="AO245" i="3"/>
  <c r="AN245" i="3"/>
  <c r="AL245" i="3"/>
  <c r="AO244" i="3"/>
  <c r="AN244" i="3"/>
  <c r="AL244" i="3"/>
  <c r="AO243" i="3"/>
  <c r="AN243" i="3"/>
  <c r="AL243" i="3"/>
  <c r="AO242" i="3"/>
  <c r="AN242" i="3"/>
  <c r="AL242" i="3"/>
  <c r="AO241" i="3"/>
  <c r="AN241" i="3"/>
  <c r="AL241" i="3"/>
  <c r="AO239" i="3"/>
  <c r="AN239" i="3"/>
  <c r="AL239" i="3"/>
  <c r="AO237" i="3"/>
  <c r="AN237" i="3"/>
  <c r="AL237" i="3"/>
  <c r="AO236" i="3"/>
  <c r="AN236" i="3"/>
  <c r="AL236" i="3"/>
  <c r="AO235" i="3"/>
  <c r="AN235" i="3"/>
  <c r="AL235" i="3"/>
  <c r="AN233" i="3"/>
  <c r="AL233" i="3"/>
  <c r="AO232" i="3"/>
  <c r="AN232" i="3"/>
  <c r="AL232" i="3"/>
  <c r="AO231" i="3"/>
  <c r="AN231" i="3"/>
  <c r="AL231" i="3"/>
  <c r="AO230" i="3"/>
  <c r="AN230" i="3"/>
  <c r="AL230" i="3"/>
  <c r="AO228" i="3"/>
  <c r="AN228" i="3"/>
  <c r="AL228" i="3"/>
  <c r="AO227" i="3"/>
  <c r="AN227" i="3"/>
  <c r="AL227" i="3"/>
  <c r="AO226" i="3"/>
  <c r="AN226" i="3"/>
  <c r="AL226" i="3"/>
  <c r="AO225" i="3"/>
  <c r="AN225" i="3"/>
  <c r="AL225" i="3"/>
  <c r="AO224" i="3"/>
  <c r="AN224" i="3"/>
  <c r="AL224" i="3"/>
  <c r="AO223" i="3"/>
  <c r="AN223" i="3"/>
  <c r="AL223" i="3"/>
  <c r="AO222" i="3"/>
  <c r="AN222" i="3"/>
  <c r="AL222" i="3"/>
  <c r="AO221" i="3"/>
  <c r="AN221" i="3"/>
  <c r="AL221" i="3"/>
  <c r="AO220" i="3"/>
  <c r="AN220" i="3"/>
  <c r="AL220" i="3"/>
  <c r="AO218" i="3"/>
  <c r="AN218" i="3"/>
  <c r="AL218" i="3"/>
  <c r="AO217" i="3"/>
  <c r="AN217" i="3"/>
  <c r="AL217" i="3"/>
  <c r="AO216" i="3"/>
  <c r="AN216" i="3"/>
  <c r="AL216" i="3"/>
  <c r="AO215" i="3"/>
  <c r="AN215" i="3"/>
  <c r="AL215" i="3"/>
  <c r="AO214" i="3"/>
  <c r="AN214" i="3"/>
  <c r="AL214" i="3"/>
  <c r="AO213" i="3"/>
  <c r="AN213" i="3"/>
  <c r="AL213" i="3"/>
  <c r="AO212" i="3"/>
  <c r="AN212" i="3"/>
  <c r="AL212" i="3"/>
  <c r="AO211" i="3"/>
  <c r="AN211" i="3"/>
  <c r="AL211" i="3"/>
  <c r="AO210" i="3"/>
  <c r="AN210" i="3"/>
  <c r="AL210" i="3"/>
  <c r="AO209" i="3"/>
  <c r="AN209" i="3"/>
  <c r="AL209" i="3"/>
  <c r="AO208" i="3"/>
  <c r="AN208" i="3"/>
  <c r="AL208" i="3"/>
  <c r="AO207" i="3"/>
  <c r="AN207" i="3"/>
  <c r="AL207" i="3"/>
  <c r="AO206" i="3"/>
  <c r="AN206" i="3"/>
  <c r="AL206" i="3"/>
  <c r="AO205" i="3"/>
  <c r="AN205" i="3"/>
  <c r="AL205" i="3"/>
  <c r="AO204" i="3"/>
  <c r="AN204" i="3"/>
  <c r="AL204" i="3"/>
  <c r="AO202" i="3"/>
  <c r="AN202" i="3"/>
  <c r="AL202" i="3"/>
  <c r="AO201" i="3"/>
  <c r="AN201" i="3"/>
  <c r="AL201" i="3"/>
  <c r="AO200" i="3"/>
  <c r="AN200" i="3"/>
  <c r="AL200" i="3"/>
  <c r="AO199" i="3"/>
  <c r="AN199" i="3"/>
  <c r="AL199" i="3"/>
  <c r="AO198" i="3"/>
  <c r="AN198" i="3"/>
  <c r="AL198" i="3"/>
  <c r="AO197" i="3"/>
  <c r="AN197" i="3"/>
  <c r="AL197" i="3"/>
  <c r="AO196" i="3"/>
  <c r="AN196" i="3"/>
  <c r="AL196" i="3"/>
  <c r="AO195" i="3"/>
  <c r="AN195" i="3"/>
  <c r="AL195" i="3"/>
  <c r="AO194" i="3"/>
  <c r="AN194" i="3"/>
  <c r="AL194" i="3"/>
  <c r="AO193" i="3"/>
  <c r="AN193" i="3"/>
  <c r="AL193" i="3"/>
  <c r="AO192" i="3"/>
  <c r="AN192" i="3"/>
  <c r="AL192" i="3"/>
  <c r="AO191" i="3"/>
  <c r="AN191" i="3"/>
  <c r="AL191" i="3"/>
  <c r="AO190" i="3"/>
  <c r="AN190" i="3"/>
  <c r="AL190" i="3"/>
  <c r="AO189" i="3"/>
  <c r="AN189" i="3"/>
  <c r="AL189" i="3"/>
  <c r="AO188" i="3"/>
  <c r="AN188" i="3"/>
  <c r="AL188" i="3"/>
  <c r="AO187" i="3"/>
  <c r="AN187" i="3"/>
  <c r="AL187" i="3"/>
  <c r="AO186" i="3"/>
  <c r="AN186" i="3"/>
  <c r="AL186" i="3"/>
  <c r="AO185" i="3"/>
  <c r="AN185" i="3"/>
  <c r="AL185" i="3"/>
  <c r="AO184" i="3"/>
  <c r="AN184" i="3"/>
  <c r="AL184" i="3"/>
  <c r="AO183" i="3"/>
  <c r="AN183" i="3"/>
  <c r="AL183" i="3"/>
  <c r="AO182" i="3"/>
  <c r="AN182" i="3"/>
  <c r="AL182" i="3"/>
  <c r="AO181" i="3"/>
  <c r="AN181" i="3"/>
  <c r="AL181" i="3"/>
  <c r="AO180" i="3"/>
  <c r="AN180" i="3"/>
  <c r="AL180" i="3"/>
  <c r="AO179" i="3"/>
  <c r="AN179" i="3"/>
  <c r="AL179" i="3"/>
  <c r="AO178" i="3"/>
  <c r="AN178" i="3"/>
  <c r="AL178" i="3"/>
  <c r="AO177" i="3"/>
  <c r="AN177" i="3"/>
  <c r="AL177" i="3"/>
  <c r="AO176" i="3"/>
  <c r="AN176" i="3"/>
  <c r="AL176" i="3"/>
  <c r="AO175" i="3"/>
  <c r="AN175" i="3"/>
  <c r="AL175" i="3"/>
  <c r="AO174" i="3"/>
  <c r="AN174" i="3"/>
  <c r="AL174" i="3"/>
  <c r="AO173" i="3"/>
  <c r="AN173" i="3"/>
  <c r="AL173" i="3"/>
  <c r="AO172" i="3"/>
  <c r="AN172" i="3"/>
  <c r="AL172" i="3"/>
  <c r="AN171" i="3"/>
  <c r="AL171" i="3"/>
  <c r="AN170" i="3"/>
  <c r="AL170" i="3"/>
  <c r="AN169" i="3"/>
  <c r="AL169" i="3"/>
  <c r="AO168" i="3"/>
  <c r="AN168" i="3"/>
  <c r="AL168" i="3"/>
  <c r="AO167" i="3"/>
  <c r="AN167" i="3"/>
  <c r="AL167" i="3"/>
  <c r="AO166" i="3"/>
  <c r="AN166" i="3"/>
  <c r="AL166" i="3"/>
  <c r="AO165" i="3"/>
  <c r="AN165" i="3"/>
  <c r="AL165" i="3"/>
  <c r="AO164" i="3"/>
  <c r="AN164" i="3"/>
  <c r="AL164" i="3"/>
  <c r="AO163" i="3"/>
  <c r="AN163" i="3"/>
  <c r="AL163" i="3"/>
  <c r="AO162" i="3"/>
  <c r="AN162" i="3"/>
  <c r="AL162" i="3"/>
  <c r="AO161" i="3"/>
  <c r="AN161" i="3"/>
  <c r="AL161" i="3"/>
  <c r="AO160" i="3"/>
  <c r="AN160" i="3"/>
  <c r="AL160" i="3"/>
  <c r="AO159" i="3"/>
  <c r="AN159" i="3"/>
  <c r="AL159" i="3"/>
  <c r="AO158" i="3"/>
  <c r="AN158" i="3"/>
  <c r="AL158" i="3"/>
  <c r="AO157" i="3"/>
  <c r="AN157" i="3"/>
  <c r="AL157" i="3"/>
  <c r="AO156" i="3"/>
  <c r="AN156" i="3"/>
  <c r="AL156" i="3"/>
  <c r="AO155" i="3"/>
  <c r="AN155" i="3"/>
  <c r="AL155" i="3"/>
  <c r="AO154" i="3"/>
  <c r="AN154" i="3"/>
  <c r="AL154" i="3"/>
  <c r="AO153" i="3"/>
  <c r="AN153" i="3"/>
  <c r="AL153" i="3"/>
  <c r="AO152" i="3"/>
  <c r="AN152" i="3"/>
  <c r="AL152" i="3"/>
  <c r="AO151" i="3"/>
  <c r="AN151" i="3"/>
  <c r="AL151" i="3"/>
  <c r="AO150" i="3"/>
  <c r="AN150" i="3"/>
  <c r="AL150" i="3"/>
  <c r="AO149" i="3"/>
  <c r="AN149" i="3"/>
  <c r="AL149" i="3"/>
  <c r="AO148" i="3"/>
  <c r="AN148" i="3"/>
  <c r="AL148" i="3"/>
  <c r="AO147" i="3"/>
  <c r="AN147" i="3"/>
  <c r="AL147" i="3"/>
  <c r="AN146" i="3"/>
  <c r="AL146" i="3"/>
  <c r="AN145" i="3"/>
  <c r="AL145" i="3"/>
  <c r="AO144" i="3"/>
  <c r="AN144" i="3"/>
  <c r="AL144" i="3"/>
  <c r="AO143" i="3"/>
  <c r="AN143" i="3"/>
  <c r="AL143" i="3"/>
  <c r="AO142" i="3"/>
  <c r="AN142" i="3"/>
  <c r="AL142" i="3"/>
  <c r="AO141" i="3"/>
  <c r="AN141" i="3"/>
  <c r="AL141" i="3"/>
  <c r="AO140" i="3"/>
  <c r="AN140" i="3"/>
  <c r="AL140" i="3"/>
  <c r="AO139" i="3"/>
  <c r="AN139" i="3"/>
  <c r="AL139" i="3"/>
  <c r="AO138" i="3"/>
  <c r="AN138" i="3"/>
  <c r="AL138" i="3"/>
  <c r="AO137" i="3"/>
  <c r="AN137" i="3"/>
  <c r="AL137" i="3"/>
  <c r="AO136" i="3"/>
  <c r="AN136" i="3"/>
  <c r="AL136" i="3"/>
  <c r="AO135" i="3"/>
  <c r="AN135" i="3"/>
  <c r="AL135" i="3"/>
  <c r="AO133" i="3"/>
  <c r="AN133" i="3"/>
  <c r="AL133" i="3"/>
  <c r="AO132" i="3"/>
  <c r="AN132" i="3"/>
  <c r="AL132" i="3"/>
  <c r="AO131" i="3"/>
  <c r="AN131" i="3"/>
  <c r="AL131" i="3"/>
  <c r="AO130" i="3"/>
  <c r="AN130" i="3"/>
  <c r="AL130" i="3"/>
  <c r="AO128" i="3"/>
  <c r="AN128" i="3"/>
  <c r="AL128" i="3"/>
  <c r="AO126" i="3"/>
  <c r="AN126" i="3"/>
  <c r="AL126" i="3"/>
  <c r="AO124" i="3"/>
  <c r="AN124" i="3"/>
  <c r="AL124" i="3"/>
  <c r="AO123" i="3"/>
  <c r="AN123" i="3"/>
  <c r="AL123" i="3"/>
  <c r="AO121" i="3"/>
  <c r="AN121" i="3"/>
  <c r="AL121" i="3"/>
  <c r="AO119" i="3"/>
  <c r="AN119" i="3"/>
  <c r="AL119" i="3"/>
  <c r="AO118" i="3"/>
  <c r="AN118" i="3"/>
  <c r="AL118" i="3"/>
  <c r="AO115" i="3"/>
  <c r="AN115" i="3"/>
  <c r="AL115" i="3"/>
  <c r="AO114" i="3"/>
  <c r="AN114" i="3"/>
  <c r="AL114" i="3"/>
  <c r="AO113" i="3"/>
  <c r="AN113" i="3"/>
  <c r="AL113" i="3"/>
  <c r="AO112" i="3"/>
  <c r="AN112" i="3"/>
  <c r="AL112" i="3"/>
  <c r="AO111" i="3"/>
  <c r="AN111" i="3"/>
  <c r="AL111" i="3"/>
  <c r="AO110" i="3"/>
  <c r="AN110" i="3"/>
  <c r="AL110" i="3"/>
  <c r="AO109" i="3"/>
  <c r="AN109" i="3"/>
  <c r="AL109" i="3"/>
  <c r="AO108" i="3"/>
  <c r="AN108" i="3"/>
  <c r="AL108" i="3"/>
  <c r="AO107" i="3"/>
  <c r="AN107" i="3"/>
  <c r="AL107" i="3"/>
  <c r="AO106" i="3"/>
  <c r="AN106" i="3"/>
  <c r="AL106" i="3"/>
  <c r="AO105" i="3"/>
  <c r="AN105" i="3"/>
  <c r="AL105" i="3"/>
  <c r="AO104" i="3"/>
  <c r="AN104" i="3"/>
  <c r="AL104" i="3"/>
  <c r="AO103" i="3"/>
  <c r="AN103" i="3"/>
  <c r="AL103" i="3"/>
  <c r="AO102" i="3"/>
  <c r="AN102" i="3"/>
  <c r="AL102" i="3"/>
  <c r="AO101" i="3"/>
  <c r="AN101" i="3"/>
  <c r="AL101" i="3"/>
  <c r="AO100" i="3"/>
  <c r="AN100" i="3"/>
  <c r="AL100" i="3"/>
  <c r="AO99" i="3"/>
  <c r="AN99" i="3"/>
  <c r="AL99" i="3"/>
  <c r="AO98" i="3"/>
  <c r="AN98" i="3"/>
  <c r="AL98" i="3"/>
  <c r="AO97" i="3"/>
  <c r="AN97" i="3"/>
  <c r="AL97" i="3"/>
  <c r="AO96" i="3"/>
  <c r="AN96" i="3"/>
  <c r="AL96" i="3"/>
  <c r="AO95" i="3"/>
  <c r="AN95" i="3"/>
  <c r="AL95" i="3"/>
  <c r="AO94" i="3"/>
  <c r="AN94" i="3"/>
  <c r="AL94" i="3"/>
  <c r="AO93" i="3"/>
  <c r="AN93" i="3"/>
  <c r="AL93" i="3"/>
  <c r="AO92" i="3"/>
  <c r="AN92" i="3"/>
  <c r="AL92" i="3"/>
  <c r="AO91" i="3"/>
  <c r="AN91" i="3"/>
  <c r="AL91" i="3"/>
  <c r="AO90" i="3"/>
  <c r="AN90" i="3"/>
  <c r="AL90" i="3"/>
  <c r="AO89" i="3"/>
  <c r="AN89" i="3"/>
  <c r="AL89" i="3"/>
  <c r="AO87" i="3"/>
  <c r="AN87" i="3"/>
  <c r="AL87" i="3"/>
  <c r="AO86" i="3"/>
  <c r="AN86" i="3"/>
  <c r="AL86" i="3"/>
  <c r="AO85" i="3"/>
  <c r="AN85" i="3"/>
  <c r="AL85" i="3"/>
  <c r="AO84" i="3"/>
  <c r="AN84" i="3"/>
  <c r="AL84" i="3"/>
  <c r="AO83" i="3"/>
  <c r="AN83" i="3"/>
  <c r="AL83" i="3"/>
  <c r="AO82" i="3"/>
  <c r="AN82" i="3"/>
  <c r="AL82" i="3"/>
  <c r="AO81" i="3"/>
  <c r="AN81" i="3"/>
  <c r="AL81" i="3"/>
  <c r="AO80" i="3"/>
  <c r="AN80" i="3"/>
  <c r="AL80" i="3"/>
  <c r="AO79" i="3"/>
  <c r="AN79" i="3"/>
  <c r="AL79" i="3"/>
  <c r="AO78" i="3"/>
  <c r="AN78" i="3"/>
  <c r="AL78" i="3"/>
  <c r="AO77" i="3"/>
  <c r="AN77" i="3"/>
  <c r="AL77" i="3"/>
  <c r="AO76" i="3"/>
  <c r="AN76" i="3"/>
  <c r="AL76" i="3"/>
  <c r="AO75" i="3"/>
  <c r="AN75" i="3"/>
  <c r="AL75" i="3"/>
  <c r="AO74" i="3"/>
  <c r="AN74" i="3"/>
  <c r="AL74" i="3"/>
  <c r="AO73" i="3"/>
  <c r="AN73" i="3"/>
  <c r="AL73" i="3"/>
  <c r="AO71" i="3"/>
  <c r="AN71" i="3"/>
  <c r="AL71" i="3"/>
  <c r="AO70" i="3"/>
  <c r="AN70" i="3"/>
  <c r="AL70" i="3"/>
  <c r="AO69" i="3"/>
  <c r="AN69" i="3"/>
  <c r="AL69" i="3"/>
  <c r="AO68" i="3"/>
  <c r="AN68" i="3"/>
  <c r="AL68" i="3"/>
  <c r="AO66" i="3"/>
  <c r="AN66" i="3"/>
  <c r="AL66" i="3"/>
  <c r="AO65" i="3"/>
  <c r="AN65" i="3"/>
  <c r="AL65" i="3"/>
  <c r="AO64" i="3"/>
  <c r="AN64" i="3"/>
  <c r="AL64" i="3"/>
  <c r="AO63" i="3"/>
  <c r="AN63" i="3"/>
  <c r="AL63" i="3"/>
  <c r="AO62" i="3"/>
  <c r="AN62" i="3"/>
  <c r="AL62" i="3"/>
  <c r="AO61" i="3"/>
  <c r="AN61" i="3"/>
  <c r="AL61" i="3"/>
  <c r="AO60" i="3"/>
  <c r="AN60" i="3"/>
  <c r="AL60" i="3"/>
  <c r="AO59" i="3"/>
  <c r="AN59" i="3"/>
  <c r="AL59" i="3"/>
  <c r="AO58" i="3"/>
  <c r="AN58" i="3"/>
  <c r="AL58" i="3"/>
  <c r="AO57" i="3"/>
  <c r="AN57" i="3"/>
  <c r="AL57" i="3"/>
  <c r="AO56" i="3"/>
  <c r="AN56" i="3"/>
  <c r="AL56" i="3"/>
  <c r="AO55" i="3"/>
  <c r="AN55" i="3"/>
  <c r="AL55" i="3"/>
  <c r="AO54" i="3"/>
  <c r="AN54" i="3"/>
  <c r="AL54" i="3"/>
  <c r="AO53" i="3"/>
  <c r="AN53" i="3"/>
  <c r="AL53" i="3"/>
  <c r="AO52" i="3"/>
  <c r="AN52" i="3"/>
  <c r="AL52" i="3"/>
  <c r="AO51" i="3"/>
  <c r="AN51" i="3"/>
  <c r="AL51" i="3"/>
  <c r="AO50" i="3"/>
  <c r="AN50" i="3"/>
  <c r="AL50" i="3"/>
  <c r="AO49" i="3"/>
  <c r="AN49" i="3"/>
  <c r="AL49" i="3"/>
  <c r="AO48" i="3"/>
  <c r="AN48" i="3"/>
  <c r="AL48" i="3"/>
  <c r="AO46" i="3"/>
  <c r="AN46" i="3"/>
  <c r="AL46" i="3"/>
  <c r="AO45" i="3"/>
  <c r="AN45" i="3"/>
  <c r="AL45" i="3"/>
  <c r="AO44" i="3"/>
  <c r="AN44" i="3"/>
  <c r="AL44" i="3"/>
  <c r="AO42" i="3"/>
  <c r="AN42" i="3"/>
  <c r="AL42" i="3"/>
  <c r="AO41" i="3"/>
  <c r="AN41" i="3"/>
  <c r="AL41" i="3"/>
  <c r="AO39" i="3"/>
  <c r="AN39" i="3"/>
  <c r="AL39" i="3"/>
  <c r="AN38" i="3"/>
  <c r="AL38" i="3"/>
  <c r="AN37" i="3"/>
  <c r="AL37" i="3"/>
  <c r="P928" i="3"/>
  <c r="O928" i="3"/>
  <c r="M928" i="3"/>
  <c r="I928" i="3"/>
  <c r="H928" i="3"/>
  <c r="F928" i="3"/>
  <c r="P927" i="3"/>
  <c r="O927" i="3"/>
  <c r="M927" i="3"/>
  <c r="I927" i="3"/>
  <c r="H927" i="3"/>
  <c r="F927" i="3"/>
  <c r="P926" i="3"/>
  <c r="O926" i="3"/>
  <c r="M926" i="3"/>
  <c r="I926" i="3"/>
  <c r="H926" i="3"/>
  <c r="F926" i="3"/>
  <c r="P925" i="3"/>
  <c r="O925" i="3"/>
  <c r="M925" i="3"/>
  <c r="I925" i="3"/>
  <c r="H925" i="3"/>
  <c r="F925" i="3"/>
  <c r="P924" i="3"/>
  <c r="O924" i="3"/>
  <c r="M924" i="3"/>
  <c r="D924" i="3"/>
  <c r="AQ924" i="3" s="1"/>
  <c r="P923" i="3"/>
  <c r="O923" i="3"/>
  <c r="M923" i="3"/>
  <c r="I923" i="3"/>
  <c r="H923" i="3"/>
  <c r="F923" i="3"/>
  <c r="O922" i="3"/>
  <c r="H922" i="3"/>
  <c r="P921" i="3"/>
  <c r="O921" i="3"/>
  <c r="M921" i="3"/>
  <c r="I921" i="3"/>
  <c r="H921" i="3"/>
  <c r="F921" i="3"/>
  <c r="P920" i="3"/>
  <c r="O920" i="3"/>
  <c r="M920" i="3"/>
  <c r="I920" i="3"/>
  <c r="H920" i="3"/>
  <c r="F920" i="3"/>
  <c r="P919" i="3"/>
  <c r="O919" i="3"/>
  <c r="M919" i="3"/>
  <c r="I919" i="3"/>
  <c r="H919" i="3"/>
  <c r="F919" i="3"/>
  <c r="O918" i="3"/>
  <c r="H918" i="3"/>
  <c r="P917" i="3"/>
  <c r="O917" i="3"/>
  <c r="M917" i="3"/>
  <c r="I917" i="3"/>
  <c r="H917" i="3"/>
  <c r="F917" i="3"/>
  <c r="P916" i="3"/>
  <c r="O916" i="3"/>
  <c r="M916" i="3"/>
  <c r="I916" i="3"/>
  <c r="H916" i="3"/>
  <c r="F916" i="3"/>
  <c r="P913" i="3"/>
  <c r="O913" i="3"/>
  <c r="M913" i="3"/>
  <c r="I913" i="3"/>
  <c r="H913" i="3"/>
  <c r="F913" i="3"/>
  <c r="P912" i="3"/>
  <c r="O912" i="3"/>
  <c r="M912" i="3"/>
  <c r="D912" i="3"/>
  <c r="F912" i="3" s="1"/>
  <c r="P911" i="3"/>
  <c r="O911" i="3"/>
  <c r="M911" i="3"/>
  <c r="I911" i="3"/>
  <c r="H911" i="3"/>
  <c r="F911" i="3"/>
  <c r="P910" i="3"/>
  <c r="O910" i="3"/>
  <c r="M910" i="3"/>
  <c r="I910" i="3"/>
  <c r="H910" i="3"/>
  <c r="P909" i="3"/>
  <c r="O909" i="3"/>
  <c r="M909" i="3"/>
  <c r="D909" i="3"/>
  <c r="AQ909" i="3" s="1"/>
  <c r="AU909" i="3" s="1"/>
  <c r="P908" i="3"/>
  <c r="O908" i="3"/>
  <c r="M908" i="3"/>
  <c r="I908" i="3"/>
  <c r="H908" i="3"/>
  <c r="F908" i="3"/>
  <c r="P907" i="3"/>
  <c r="O907" i="3"/>
  <c r="M907" i="3"/>
  <c r="H907" i="3"/>
  <c r="F907" i="3"/>
  <c r="P906" i="3"/>
  <c r="O906" i="3"/>
  <c r="M906" i="3"/>
  <c r="I906" i="3"/>
  <c r="H906" i="3"/>
  <c r="F906" i="3"/>
  <c r="P904" i="3"/>
  <c r="O904" i="3"/>
  <c r="M904" i="3"/>
  <c r="I904" i="3"/>
  <c r="H904" i="3"/>
  <c r="F904" i="3"/>
  <c r="P903" i="3"/>
  <c r="O903" i="3"/>
  <c r="M903" i="3"/>
  <c r="I903" i="3"/>
  <c r="H903" i="3"/>
  <c r="F903" i="3"/>
  <c r="P902" i="3"/>
  <c r="O902" i="3"/>
  <c r="M902" i="3"/>
  <c r="H902" i="3"/>
  <c r="F902" i="3"/>
  <c r="I902" i="3" s="1"/>
  <c r="P900" i="3"/>
  <c r="O900" i="3"/>
  <c r="M900" i="3"/>
  <c r="I900" i="3"/>
  <c r="H900" i="3"/>
  <c r="F900" i="3"/>
  <c r="P899" i="3"/>
  <c r="O899" i="3"/>
  <c r="M899" i="3"/>
  <c r="I899" i="3"/>
  <c r="H899" i="3"/>
  <c r="F899" i="3"/>
  <c r="P898" i="3"/>
  <c r="O898" i="3"/>
  <c r="M898" i="3"/>
  <c r="I898" i="3"/>
  <c r="H898" i="3"/>
  <c r="F898" i="3"/>
  <c r="P897" i="3"/>
  <c r="O897" i="3"/>
  <c r="M897" i="3"/>
  <c r="I897" i="3"/>
  <c r="H897" i="3"/>
  <c r="F897" i="3"/>
  <c r="P896" i="3"/>
  <c r="O896" i="3"/>
  <c r="M896" i="3"/>
  <c r="I896" i="3"/>
  <c r="H896" i="3"/>
  <c r="F896" i="3"/>
  <c r="P895" i="3"/>
  <c r="O895" i="3"/>
  <c r="M895" i="3"/>
  <c r="I895" i="3"/>
  <c r="H895" i="3"/>
  <c r="F895" i="3"/>
  <c r="P892" i="3"/>
  <c r="O892" i="3"/>
  <c r="M892" i="3"/>
  <c r="I892" i="3"/>
  <c r="H892" i="3"/>
  <c r="F892" i="3"/>
  <c r="P891" i="3"/>
  <c r="O891" i="3"/>
  <c r="M891" i="3"/>
  <c r="I891" i="3"/>
  <c r="H891" i="3"/>
  <c r="F891" i="3"/>
  <c r="P890" i="3"/>
  <c r="O890" i="3"/>
  <c r="M890" i="3"/>
  <c r="I890" i="3"/>
  <c r="H890" i="3"/>
  <c r="F890" i="3"/>
  <c r="P889" i="3"/>
  <c r="O889" i="3"/>
  <c r="M889" i="3"/>
  <c r="I889" i="3"/>
  <c r="H889" i="3"/>
  <c r="F889" i="3"/>
  <c r="P888" i="3"/>
  <c r="O888" i="3"/>
  <c r="M888" i="3"/>
  <c r="I888" i="3"/>
  <c r="H888" i="3"/>
  <c r="F888" i="3"/>
  <c r="P887" i="3"/>
  <c r="O887" i="3"/>
  <c r="M887" i="3"/>
  <c r="I887" i="3"/>
  <c r="H887" i="3"/>
  <c r="F887" i="3"/>
  <c r="P886" i="3"/>
  <c r="O886" i="3"/>
  <c r="M886" i="3"/>
  <c r="I886" i="3"/>
  <c r="H886" i="3"/>
  <c r="F886" i="3"/>
  <c r="P885" i="3"/>
  <c r="O885" i="3"/>
  <c r="M885" i="3"/>
  <c r="I885" i="3"/>
  <c r="H885" i="3"/>
  <c r="F885" i="3"/>
  <c r="P883" i="3"/>
  <c r="O883" i="3"/>
  <c r="M883" i="3"/>
  <c r="I883" i="3"/>
  <c r="H883" i="3"/>
  <c r="F883" i="3"/>
  <c r="P882" i="3"/>
  <c r="O882" i="3"/>
  <c r="M882" i="3"/>
  <c r="D882" i="3"/>
  <c r="P881" i="3"/>
  <c r="O881" i="3"/>
  <c r="M881" i="3"/>
  <c r="I881" i="3"/>
  <c r="H881" i="3"/>
  <c r="F881" i="3"/>
  <c r="P880" i="3"/>
  <c r="O880" i="3"/>
  <c r="M880" i="3"/>
  <c r="I880" i="3"/>
  <c r="H880" i="3"/>
  <c r="P879" i="3"/>
  <c r="O879" i="3"/>
  <c r="M879" i="3"/>
  <c r="I879" i="3"/>
  <c r="H879" i="3"/>
  <c r="F879" i="3"/>
  <c r="P878" i="3"/>
  <c r="O878" i="3"/>
  <c r="M878" i="3"/>
  <c r="I878" i="3"/>
  <c r="H878" i="3"/>
  <c r="F878" i="3"/>
  <c r="P877" i="3"/>
  <c r="O877" i="3"/>
  <c r="M877" i="3"/>
  <c r="I877" i="3"/>
  <c r="H877" i="3"/>
  <c r="F877" i="3"/>
  <c r="P875" i="3"/>
  <c r="O875" i="3"/>
  <c r="M875" i="3"/>
  <c r="I875" i="3"/>
  <c r="H875" i="3"/>
  <c r="F875" i="3"/>
  <c r="P874" i="3"/>
  <c r="O874" i="3"/>
  <c r="M874" i="3"/>
  <c r="I874" i="3"/>
  <c r="H874" i="3"/>
  <c r="F874" i="3"/>
  <c r="P873" i="3"/>
  <c r="O873" i="3"/>
  <c r="M873" i="3"/>
  <c r="D873" i="3"/>
  <c r="P870" i="3"/>
  <c r="O870" i="3"/>
  <c r="M870" i="3"/>
  <c r="I870" i="3"/>
  <c r="H870" i="3"/>
  <c r="F870" i="3"/>
  <c r="P869" i="3"/>
  <c r="O869" i="3"/>
  <c r="M869" i="3"/>
  <c r="I869" i="3"/>
  <c r="H869" i="3"/>
  <c r="F869" i="3"/>
  <c r="P868" i="3"/>
  <c r="O868" i="3"/>
  <c r="M868" i="3"/>
  <c r="I868" i="3"/>
  <c r="H868" i="3"/>
  <c r="F868" i="3"/>
  <c r="P867" i="3"/>
  <c r="O867" i="3"/>
  <c r="M867" i="3"/>
  <c r="I867" i="3"/>
  <c r="H867" i="3"/>
  <c r="F867" i="3"/>
  <c r="P866" i="3"/>
  <c r="O866" i="3"/>
  <c r="M866" i="3"/>
  <c r="I866" i="3"/>
  <c r="H866" i="3"/>
  <c r="F866" i="3"/>
  <c r="P865" i="3"/>
  <c r="O865" i="3"/>
  <c r="M865" i="3"/>
  <c r="I865" i="3"/>
  <c r="H865" i="3"/>
  <c r="F865" i="3"/>
  <c r="P864" i="3"/>
  <c r="O864" i="3"/>
  <c r="M864" i="3"/>
  <c r="I864" i="3"/>
  <c r="H864" i="3"/>
  <c r="F864" i="3"/>
  <c r="P863" i="3"/>
  <c r="O863" i="3"/>
  <c r="M863" i="3"/>
  <c r="I863" i="3"/>
  <c r="H863" i="3"/>
  <c r="F863" i="3"/>
  <c r="P861" i="3"/>
  <c r="O861" i="3"/>
  <c r="M861" i="3"/>
  <c r="I861" i="3"/>
  <c r="H861" i="3"/>
  <c r="F861" i="3"/>
  <c r="P860" i="3"/>
  <c r="O860" i="3"/>
  <c r="M860" i="3"/>
  <c r="I860" i="3"/>
  <c r="H860" i="3"/>
  <c r="P859" i="3"/>
  <c r="O859" i="3"/>
  <c r="M859" i="3"/>
  <c r="I859" i="3"/>
  <c r="H859" i="3"/>
  <c r="F859" i="3"/>
  <c r="P858" i="3"/>
  <c r="O858" i="3"/>
  <c r="M858" i="3"/>
  <c r="I858" i="3"/>
  <c r="H858" i="3"/>
  <c r="P857" i="3"/>
  <c r="O857" i="3"/>
  <c r="M857" i="3"/>
  <c r="I857" i="3"/>
  <c r="H857" i="3"/>
  <c r="F857" i="3"/>
  <c r="O856" i="3"/>
  <c r="H856" i="3"/>
  <c r="P855" i="3"/>
  <c r="O855" i="3"/>
  <c r="M855" i="3"/>
  <c r="I855" i="3"/>
  <c r="H855" i="3"/>
  <c r="F855" i="3"/>
  <c r="P854" i="3"/>
  <c r="O854" i="3"/>
  <c r="M854" i="3"/>
  <c r="I854" i="3"/>
  <c r="H854" i="3"/>
  <c r="F854" i="3"/>
  <c r="P853" i="3"/>
  <c r="O853" i="3"/>
  <c r="M853" i="3"/>
  <c r="I853" i="3"/>
  <c r="H853" i="3"/>
  <c r="F853" i="3"/>
  <c r="P852" i="3"/>
  <c r="O852" i="3"/>
  <c r="M852" i="3"/>
  <c r="D852" i="3"/>
  <c r="AQ852" i="3" s="1"/>
  <c r="P849" i="3"/>
  <c r="O849" i="3"/>
  <c r="M849" i="3"/>
  <c r="I849" i="3"/>
  <c r="H849" i="3"/>
  <c r="F849" i="3"/>
  <c r="P848" i="3"/>
  <c r="O848" i="3"/>
  <c r="M848" i="3"/>
  <c r="I848" i="3"/>
  <c r="H848" i="3"/>
  <c r="F848" i="3"/>
  <c r="P847" i="3"/>
  <c r="O847" i="3"/>
  <c r="M847" i="3"/>
  <c r="I847" i="3"/>
  <c r="H847" i="3"/>
  <c r="F847" i="3"/>
  <c r="P846" i="3"/>
  <c r="O846" i="3"/>
  <c r="M846" i="3"/>
  <c r="I846" i="3"/>
  <c r="H846" i="3"/>
  <c r="F846" i="3"/>
  <c r="P845" i="3"/>
  <c r="O845" i="3"/>
  <c r="M845" i="3"/>
  <c r="I845" i="3"/>
  <c r="H845" i="3"/>
  <c r="F845" i="3"/>
  <c r="P844" i="3"/>
  <c r="O844" i="3"/>
  <c r="M844" i="3"/>
  <c r="I844" i="3"/>
  <c r="H844" i="3"/>
  <c r="F844" i="3"/>
  <c r="P843" i="3"/>
  <c r="O843" i="3"/>
  <c r="M843" i="3"/>
  <c r="I843" i="3"/>
  <c r="H843" i="3"/>
  <c r="F843" i="3"/>
  <c r="P841" i="3"/>
  <c r="O841" i="3"/>
  <c r="M841" i="3"/>
  <c r="I841" i="3"/>
  <c r="H841" i="3"/>
  <c r="F841" i="3"/>
  <c r="P840" i="3"/>
  <c r="O840" i="3"/>
  <c r="M840" i="3"/>
  <c r="D840" i="3"/>
  <c r="AQ840" i="3" s="1"/>
  <c r="P839" i="3"/>
  <c r="O839" i="3"/>
  <c r="M839" i="3"/>
  <c r="I839" i="3"/>
  <c r="H839" i="3"/>
  <c r="F839" i="3"/>
  <c r="P838" i="3"/>
  <c r="O838" i="3"/>
  <c r="M838" i="3"/>
  <c r="I838" i="3"/>
  <c r="H838" i="3"/>
  <c r="P837" i="3"/>
  <c r="O837" i="3"/>
  <c r="M837" i="3"/>
  <c r="I837" i="3"/>
  <c r="H837" i="3"/>
  <c r="F837" i="3"/>
  <c r="P835" i="3"/>
  <c r="O835" i="3"/>
  <c r="M835" i="3"/>
  <c r="I835" i="3"/>
  <c r="H835" i="3"/>
  <c r="F835" i="3"/>
  <c r="P834" i="3"/>
  <c r="O834" i="3"/>
  <c r="M834" i="3"/>
  <c r="I834" i="3"/>
  <c r="H834" i="3"/>
  <c r="F834" i="3"/>
  <c r="P833" i="3"/>
  <c r="O833" i="3"/>
  <c r="M833" i="3"/>
  <c r="I833" i="3"/>
  <c r="H833" i="3"/>
  <c r="F833" i="3"/>
  <c r="P832" i="3"/>
  <c r="O832" i="3"/>
  <c r="M832" i="3"/>
  <c r="I832" i="3"/>
  <c r="H832" i="3"/>
  <c r="F832" i="3"/>
  <c r="O827" i="3"/>
  <c r="M827" i="3"/>
  <c r="H827" i="3"/>
  <c r="F827" i="3"/>
  <c r="P826" i="3"/>
  <c r="O826" i="3"/>
  <c r="M826" i="3"/>
  <c r="I826" i="3"/>
  <c r="H826" i="3"/>
  <c r="F826" i="3"/>
  <c r="P825" i="3"/>
  <c r="O825" i="3"/>
  <c r="M825" i="3"/>
  <c r="I825" i="3"/>
  <c r="H825" i="3"/>
  <c r="F825" i="3"/>
  <c r="P824" i="3"/>
  <c r="O824" i="3"/>
  <c r="M824" i="3"/>
  <c r="I824" i="3"/>
  <c r="H824" i="3"/>
  <c r="F824" i="3"/>
  <c r="P823" i="3"/>
  <c r="O823" i="3"/>
  <c r="M823" i="3"/>
  <c r="I823" i="3"/>
  <c r="H823" i="3"/>
  <c r="F823" i="3"/>
  <c r="P822" i="3"/>
  <c r="O822" i="3"/>
  <c r="M822" i="3"/>
  <c r="I822" i="3"/>
  <c r="H822" i="3"/>
  <c r="F822" i="3"/>
  <c r="P821" i="3"/>
  <c r="O821" i="3"/>
  <c r="M821" i="3"/>
  <c r="I821" i="3"/>
  <c r="H821" i="3"/>
  <c r="F821" i="3"/>
  <c r="O820" i="3"/>
  <c r="M820" i="3"/>
  <c r="H820" i="3"/>
  <c r="F820" i="3"/>
  <c r="O819" i="3"/>
  <c r="M819" i="3"/>
  <c r="H819" i="3"/>
  <c r="F819" i="3"/>
  <c r="P818" i="3"/>
  <c r="O818" i="3"/>
  <c r="M818" i="3"/>
  <c r="I818" i="3"/>
  <c r="H818" i="3"/>
  <c r="F818" i="3"/>
  <c r="P817" i="3"/>
  <c r="O817" i="3"/>
  <c r="M817" i="3"/>
  <c r="I817" i="3"/>
  <c r="H817" i="3"/>
  <c r="F817" i="3"/>
  <c r="P816" i="3"/>
  <c r="O816" i="3"/>
  <c r="M816" i="3"/>
  <c r="I816" i="3"/>
  <c r="H816" i="3"/>
  <c r="F816" i="3"/>
  <c r="P815" i="3"/>
  <c r="O815" i="3"/>
  <c r="M815" i="3"/>
  <c r="I815" i="3"/>
  <c r="H815" i="3"/>
  <c r="F815" i="3"/>
  <c r="P812" i="3"/>
  <c r="O812" i="3"/>
  <c r="M812" i="3"/>
  <c r="I812" i="3"/>
  <c r="H812" i="3"/>
  <c r="F812" i="3"/>
  <c r="P811" i="3"/>
  <c r="O811" i="3"/>
  <c r="M811" i="3"/>
  <c r="I811" i="3"/>
  <c r="H811" i="3"/>
  <c r="F811" i="3"/>
  <c r="P810" i="3"/>
  <c r="O810" i="3"/>
  <c r="M810" i="3"/>
  <c r="I810" i="3"/>
  <c r="H810" i="3"/>
  <c r="F810" i="3"/>
  <c r="O808" i="3"/>
  <c r="M808" i="3"/>
  <c r="H808" i="3"/>
  <c r="F808" i="3"/>
  <c r="O807" i="3"/>
  <c r="M807" i="3"/>
  <c r="H807" i="3"/>
  <c r="F807" i="3"/>
  <c r="O806" i="3"/>
  <c r="M806" i="3"/>
  <c r="H806" i="3"/>
  <c r="F806" i="3"/>
  <c r="O805" i="3"/>
  <c r="M805" i="3"/>
  <c r="H805" i="3"/>
  <c r="F805" i="3"/>
  <c r="O803" i="3"/>
  <c r="M803" i="3"/>
  <c r="H803" i="3"/>
  <c r="F803" i="3"/>
  <c r="O802" i="3"/>
  <c r="M802" i="3"/>
  <c r="H802" i="3"/>
  <c r="F802" i="3"/>
  <c r="O801" i="3"/>
  <c r="M801" i="3"/>
  <c r="H801" i="3"/>
  <c r="F801" i="3"/>
  <c r="O800" i="3"/>
  <c r="M800" i="3"/>
  <c r="H800" i="3"/>
  <c r="F800" i="3"/>
  <c r="O799" i="3"/>
  <c r="M799" i="3"/>
  <c r="H799" i="3"/>
  <c r="F799" i="3"/>
  <c r="O798" i="3"/>
  <c r="M798" i="3"/>
  <c r="H798" i="3"/>
  <c r="F798" i="3"/>
  <c r="O797" i="3"/>
  <c r="M797" i="3"/>
  <c r="H797" i="3"/>
  <c r="F797" i="3"/>
  <c r="O796" i="3"/>
  <c r="M796" i="3"/>
  <c r="H796" i="3"/>
  <c r="F796" i="3"/>
  <c r="O795" i="3"/>
  <c r="M795" i="3"/>
  <c r="H795" i="3"/>
  <c r="F795" i="3"/>
  <c r="O794" i="3"/>
  <c r="M794" i="3"/>
  <c r="H794" i="3"/>
  <c r="F794" i="3"/>
  <c r="O792" i="3"/>
  <c r="M792" i="3"/>
  <c r="H792" i="3"/>
  <c r="F792" i="3"/>
  <c r="O791" i="3"/>
  <c r="M791" i="3"/>
  <c r="H791" i="3"/>
  <c r="F791" i="3"/>
  <c r="O790" i="3"/>
  <c r="M790" i="3"/>
  <c r="H790" i="3"/>
  <c r="F790" i="3"/>
  <c r="O789" i="3"/>
  <c r="M789" i="3"/>
  <c r="H789" i="3"/>
  <c r="F789" i="3"/>
  <c r="O788" i="3"/>
  <c r="M788" i="3"/>
  <c r="H788" i="3"/>
  <c r="F788" i="3"/>
  <c r="O787" i="3"/>
  <c r="M787" i="3"/>
  <c r="H787" i="3"/>
  <c r="F787" i="3"/>
  <c r="O786" i="3"/>
  <c r="M786" i="3"/>
  <c r="H786" i="3"/>
  <c r="F786" i="3"/>
  <c r="O785" i="3"/>
  <c r="M785" i="3"/>
  <c r="H785" i="3"/>
  <c r="F785" i="3"/>
  <c r="O784" i="3"/>
  <c r="M784" i="3"/>
  <c r="H784" i="3"/>
  <c r="F784" i="3"/>
  <c r="O783" i="3"/>
  <c r="M783" i="3"/>
  <c r="H783" i="3"/>
  <c r="F783" i="3"/>
  <c r="O782" i="3"/>
  <c r="M782" i="3"/>
  <c r="H782" i="3"/>
  <c r="F782" i="3"/>
  <c r="O781" i="3"/>
  <c r="M781" i="3"/>
  <c r="H781" i="3"/>
  <c r="F781" i="3"/>
  <c r="O780" i="3"/>
  <c r="M780" i="3"/>
  <c r="H780" i="3"/>
  <c r="F780" i="3"/>
  <c r="O779" i="3"/>
  <c r="M779" i="3"/>
  <c r="H779" i="3"/>
  <c r="F779" i="3"/>
  <c r="O778" i="3"/>
  <c r="M778" i="3"/>
  <c r="H778" i="3"/>
  <c r="F778" i="3"/>
  <c r="O777" i="3"/>
  <c r="M777" i="3"/>
  <c r="H777" i="3"/>
  <c r="F777" i="3"/>
  <c r="O776" i="3"/>
  <c r="M776" i="3"/>
  <c r="H776" i="3"/>
  <c r="F776" i="3"/>
  <c r="O775" i="3"/>
  <c r="M775" i="3"/>
  <c r="H775" i="3"/>
  <c r="F775" i="3"/>
  <c r="O774" i="3"/>
  <c r="M774" i="3"/>
  <c r="H774" i="3"/>
  <c r="F774" i="3"/>
  <c r="O773" i="3"/>
  <c r="M773" i="3"/>
  <c r="H773" i="3"/>
  <c r="F773" i="3"/>
  <c r="O772" i="3"/>
  <c r="M772" i="3"/>
  <c r="H772" i="3"/>
  <c r="F772" i="3"/>
  <c r="O771" i="3"/>
  <c r="M771" i="3"/>
  <c r="H771" i="3"/>
  <c r="F771" i="3"/>
  <c r="O770" i="3"/>
  <c r="M770" i="3"/>
  <c r="H770" i="3"/>
  <c r="F770" i="3"/>
  <c r="O769" i="3"/>
  <c r="M769" i="3"/>
  <c r="H769" i="3"/>
  <c r="F769" i="3"/>
  <c r="O768" i="3"/>
  <c r="M768" i="3"/>
  <c r="H768" i="3"/>
  <c r="F768" i="3"/>
  <c r="O767" i="3"/>
  <c r="M767" i="3"/>
  <c r="H767" i="3"/>
  <c r="F767" i="3"/>
  <c r="O766" i="3"/>
  <c r="M766" i="3"/>
  <c r="H766" i="3"/>
  <c r="F766" i="3"/>
  <c r="O765" i="3"/>
  <c r="M765" i="3"/>
  <c r="H765" i="3"/>
  <c r="F765" i="3"/>
  <c r="O764" i="3"/>
  <c r="M764" i="3"/>
  <c r="H764" i="3"/>
  <c r="F764" i="3"/>
  <c r="O763" i="3"/>
  <c r="M763" i="3"/>
  <c r="H763" i="3"/>
  <c r="F763" i="3"/>
  <c r="O762" i="3"/>
  <c r="M762" i="3"/>
  <c r="H762" i="3"/>
  <c r="F762" i="3"/>
  <c r="O761" i="3"/>
  <c r="M761" i="3"/>
  <c r="H761" i="3"/>
  <c r="F761" i="3"/>
  <c r="O760" i="3"/>
  <c r="M760" i="3"/>
  <c r="H760" i="3"/>
  <c r="F760" i="3"/>
  <c r="O759" i="3"/>
  <c r="M759" i="3"/>
  <c r="H759" i="3"/>
  <c r="F759" i="3"/>
  <c r="O758" i="3"/>
  <c r="M758" i="3"/>
  <c r="H758" i="3"/>
  <c r="F758" i="3"/>
  <c r="O757" i="3"/>
  <c r="M757" i="3"/>
  <c r="H757" i="3"/>
  <c r="F757" i="3"/>
  <c r="O756" i="3"/>
  <c r="M756" i="3"/>
  <c r="H756" i="3"/>
  <c r="F756" i="3"/>
  <c r="O755" i="3"/>
  <c r="M755" i="3"/>
  <c r="H755" i="3"/>
  <c r="F755" i="3"/>
  <c r="O754" i="3"/>
  <c r="M754" i="3"/>
  <c r="H754" i="3"/>
  <c r="F754" i="3"/>
  <c r="O753" i="3"/>
  <c r="M753" i="3"/>
  <c r="H753" i="3"/>
  <c r="F753" i="3"/>
  <c r="O752" i="3"/>
  <c r="M752" i="3"/>
  <c r="H752" i="3"/>
  <c r="F752" i="3"/>
  <c r="O751" i="3"/>
  <c r="M751" i="3"/>
  <c r="H751" i="3"/>
  <c r="F751" i="3"/>
  <c r="O750" i="3"/>
  <c r="M750" i="3"/>
  <c r="H750" i="3"/>
  <c r="F750" i="3"/>
  <c r="O749" i="3"/>
  <c r="M749" i="3"/>
  <c r="H749" i="3"/>
  <c r="F749" i="3"/>
  <c r="O748" i="3"/>
  <c r="M748" i="3"/>
  <c r="H748" i="3"/>
  <c r="F748" i="3"/>
  <c r="O747" i="3"/>
  <c r="M747" i="3"/>
  <c r="H747" i="3"/>
  <c r="F747" i="3"/>
  <c r="O746" i="3"/>
  <c r="M746" i="3"/>
  <c r="H746" i="3"/>
  <c r="F746" i="3"/>
  <c r="O745" i="3"/>
  <c r="M745" i="3"/>
  <c r="H745" i="3"/>
  <c r="F745" i="3"/>
  <c r="O744" i="3"/>
  <c r="M744" i="3"/>
  <c r="H744" i="3"/>
  <c r="F744" i="3"/>
  <c r="O743" i="3"/>
  <c r="M743" i="3"/>
  <c r="H743" i="3"/>
  <c r="F743" i="3"/>
  <c r="O742" i="3"/>
  <c r="M742" i="3"/>
  <c r="H742" i="3"/>
  <c r="F742" i="3"/>
  <c r="O741" i="3"/>
  <c r="M741" i="3"/>
  <c r="H741" i="3"/>
  <c r="F741" i="3"/>
  <c r="O740" i="3"/>
  <c r="M740" i="3"/>
  <c r="H740" i="3"/>
  <c r="F740" i="3"/>
  <c r="O739" i="3"/>
  <c r="M739" i="3"/>
  <c r="H739" i="3"/>
  <c r="F739" i="3"/>
  <c r="O738" i="3"/>
  <c r="M738" i="3"/>
  <c r="H738" i="3"/>
  <c r="F738" i="3"/>
  <c r="O737" i="3"/>
  <c r="M737" i="3"/>
  <c r="H737" i="3"/>
  <c r="F737" i="3"/>
  <c r="O736" i="3"/>
  <c r="M736" i="3"/>
  <c r="H736" i="3"/>
  <c r="F736" i="3"/>
  <c r="O735" i="3"/>
  <c r="M735" i="3"/>
  <c r="H735" i="3"/>
  <c r="F735" i="3"/>
  <c r="O734" i="3"/>
  <c r="M734" i="3"/>
  <c r="H734" i="3"/>
  <c r="F734" i="3"/>
  <c r="O733" i="3"/>
  <c r="M733" i="3"/>
  <c r="H733" i="3"/>
  <c r="F733" i="3"/>
  <c r="O732" i="3"/>
  <c r="M732" i="3"/>
  <c r="H732" i="3"/>
  <c r="F732" i="3"/>
  <c r="O731" i="3"/>
  <c r="M731" i="3"/>
  <c r="H731" i="3"/>
  <c r="F731" i="3"/>
  <c r="O730" i="3"/>
  <c r="M730" i="3"/>
  <c r="H730" i="3"/>
  <c r="F730" i="3"/>
  <c r="O729" i="3"/>
  <c r="M729" i="3"/>
  <c r="H729" i="3"/>
  <c r="F729" i="3"/>
  <c r="O728" i="3"/>
  <c r="M728" i="3"/>
  <c r="H728" i="3"/>
  <c r="F728" i="3"/>
  <c r="O727" i="3"/>
  <c r="M727" i="3"/>
  <c r="H727" i="3"/>
  <c r="F727" i="3"/>
  <c r="O726" i="3"/>
  <c r="M726" i="3"/>
  <c r="H726" i="3"/>
  <c r="F726" i="3"/>
  <c r="O725" i="3"/>
  <c r="M725" i="3"/>
  <c r="H725" i="3"/>
  <c r="F725" i="3"/>
  <c r="O724" i="3"/>
  <c r="M724" i="3"/>
  <c r="H724" i="3"/>
  <c r="F724" i="3"/>
  <c r="O723" i="3"/>
  <c r="M723" i="3"/>
  <c r="H723" i="3"/>
  <c r="F723" i="3"/>
  <c r="O722" i="3"/>
  <c r="M722" i="3"/>
  <c r="H722" i="3"/>
  <c r="F722" i="3"/>
  <c r="O721" i="3"/>
  <c r="M721" i="3"/>
  <c r="H721" i="3"/>
  <c r="F721" i="3"/>
  <c r="O720" i="3"/>
  <c r="M720" i="3"/>
  <c r="H720" i="3"/>
  <c r="F720" i="3"/>
  <c r="O719" i="3"/>
  <c r="M719" i="3"/>
  <c r="H719" i="3"/>
  <c r="F719" i="3"/>
  <c r="O718" i="3"/>
  <c r="M718" i="3"/>
  <c r="H718" i="3"/>
  <c r="F718" i="3"/>
  <c r="O717" i="3"/>
  <c r="M717" i="3"/>
  <c r="H717" i="3"/>
  <c r="F717" i="3"/>
  <c r="O716" i="3"/>
  <c r="M716" i="3"/>
  <c r="H716" i="3"/>
  <c r="F716" i="3"/>
  <c r="O715" i="3"/>
  <c r="M715" i="3"/>
  <c r="H715" i="3"/>
  <c r="F715" i="3"/>
  <c r="O714" i="3"/>
  <c r="M714" i="3"/>
  <c r="H714" i="3"/>
  <c r="F714" i="3"/>
  <c r="O713" i="3"/>
  <c r="M713" i="3"/>
  <c r="H713" i="3"/>
  <c r="F713" i="3"/>
  <c r="O712" i="3"/>
  <c r="M712" i="3"/>
  <c r="H712" i="3"/>
  <c r="F712" i="3"/>
  <c r="O711" i="3"/>
  <c r="M711" i="3"/>
  <c r="H711" i="3"/>
  <c r="F711" i="3"/>
  <c r="O710" i="3"/>
  <c r="M710" i="3"/>
  <c r="H710" i="3"/>
  <c r="F710" i="3"/>
  <c r="O709" i="3"/>
  <c r="M709" i="3"/>
  <c r="H709" i="3"/>
  <c r="F709" i="3"/>
  <c r="O708" i="3"/>
  <c r="M708" i="3"/>
  <c r="H708" i="3"/>
  <c r="F708" i="3"/>
  <c r="O707" i="3"/>
  <c r="M707" i="3"/>
  <c r="H707" i="3"/>
  <c r="F707" i="3"/>
  <c r="O706" i="3"/>
  <c r="M706" i="3"/>
  <c r="H706" i="3"/>
  <c r="F706" i="3"/>
  <c r="O705" i="3"/>
  <c r="M705" i="3"/>
  <c r="H705" i="3"/>
  <c r="F705" i="3"/>
  <c r="O704" i="3"/>
  <c r="M704" i="3"/>
  <c r="H704" i="3"/>
  <c r="F704" i="3"/>
  <c r="O703" i="3"/>
  <c r="M703" i="3"/>
  <c r="H703" i="3"/>
  <c r="F703" i="3"/>
  <c r="O702" i="3"/>
  <c r="M702" i="3"/>
  <c r="H702" i="3"/>
  <c r="F702" i="3"/>
  <c r="O701" i="3"/>
  <c r="M701" i="3"/>
  <c r="H701" i="3"/>
  <c r="F701" i="3"/>
  <c r="O700" i="3"/>
  <c r="M700" i="3"/>
  <c r="H700" i="3"/>
  <c r="F700" i="3"/>
  <c r="O699" i="3"/>
  <c r="M699" i="3"/>
  <c r="H699" i="3"/>
  <c r="F699" i="3"/>
  <c r="O698" i="3"/>
  <c r="M698" i="3"/>
  <c r="H698" i="3"/>
  <c r="F698" i="3"/>
  <c r="O697" i="3"/>
  <c r="M697" i="3"/>
  <c r="H697" i="3"/>
  <c r="F697" i="3"/>
  <c r="O696" i="3"/>
  <c r="M696" i="3"/>
  <c r="H696" i="3"/>
  <c r="F696" i="3"/>
  <c r="O695" i="3"/>
  <c r="M695" i="3"/>
  <c r="H695" i="3"/>
  <c r="F695" i="3"/>
  <c r="O694" i="3"/>
  <c r="M694" i="3"/>
  <c r="H694" i="3"/>
  <c r="F694" i="3"/>
  <c r="O693" i="3"/>
  <c r="M693" i="3"/>
  <c r="H693" i="3"/>
  <c r="F693" i="3"/>
  <c r="O692" i="3"/>
  <c r="M692" i="3"/>
  <c r="H692" i="3"/>
  <c r="F692" i="3"/>
  <c r="O691" i="3"/>
  <c r="M691" i="3"/>
  <c r="H691" i="3"/>
  <c r="F691" i="3"/>
  <c r="O690" i="3"/>
  <c r="M690" i="3"/>
  <c r="H690" i="3"/>
  <c r="F690" i="3"/>
  <c r="O689" i="3"/>
  <c r="M689" i="3"/>
  <c r="H689" i="3"/>
  <c r="F689" i="3"/>
  <c r="O688" i="3"/>
  <c r="M688" i="3"/>
  <c r="H688" i="3"/>
  <c r="F688" i="3"/>
  <c r="O687" i="3"/>
  <c r="M687" i="3"/>
  <c r="H687" i="3"/>
  <c r="F687" i="3"/>
  <c r="O686" i="3"/>
  <c r="M686" i="3"/>
  <c r="H686" i="3"/>
  <c r="F686" i="3"/>
  <c r="O685" i="3"/>
  <c r="M685" i="3"/>
  <c r="H685" i="3"/>
  <c r="F685" i="3"/>
  <c r="O684" i="3"/>
  <c r="M684" i="3"/>
  <c r="H684" i="3"/>
  <c r="F684" i="3"/>
  <c r="O683" i="3"/>
  <c r="M683" i="3"/>
  <c r="H683" i="3"/>
  <c r="F683" i="3"/>
  <c r="O682" i="3"/>
  <c r="M682" i="3"/>
  <c r="H682" i="3"/>
  <c r="F682" i="3"/>
  <c r="O681" i="3"/>
  <c r="M681" i="3"/>
  <c r="H681" i="3"/>
  <c r="F681" i="3"/>
  <c r="O680" i="3"/>
  <c r="M680" i="3"/>
  <c r="H680" i="3"/>
  <c r="F680" i="3"/>
  <c r="O679" i="3"/>
  <c r="M679" i="3"/>
  <c r="H679" i="3"/>
  <c r="F679" i="3"/>
  <c r="O678" i="3"/>
  <c r="M678" i="3"/>
  <c r="H678" i="3"/>
  <c r="F678" i="3"/>
  <c r="O676" i="3"/>
  <c r="M676" i="3"/>
  <c r="H676" i="3"/>
  <c r="F676" i="3"/>
  <c r="O675" i="3"/>
  <c r="M675" i="3"/>
  <c r="H675" i="3"/>
  <c r="F675" i="3"/>
  <c r="O674" i="3"/>
  <c r="M674" i="3"/>
  <c r="H674" i="3"/>
  <c r="F674" i="3"/>
  <c r="O673" i="3"/>
  <c r="M673" i="3"/>
  <c r="H673" i="3"/>
  <c r="F673" i="3"/>
  <c r="O672" i="3"/>
  <c r="M672" i="3"/>
  <c r="H672" i="3"/>
  <c r="F672" i="3"/>
  <c r="O671" i="3"/>
  <c r="M671" i="3"/>
  <c r="H671" i="3"/>
  <c r="F671" i="3"/>
  <c r="O670" i="3"/>
  <c r="M670" i="3"/>
  <c r="H670" i="3"/>
  <c r="F670" i="3"/>
  <c r="O668" i="3"/>
  <c r="M668" i="3"/>
  <c r="H668" i="3"/>
  <c r="F668" i="3"/>
  <c r="O667" i="3"/>
  <c r="M667" i="3"/>
  <c r="H667" i="3"/>
  <c r="F667" i="3"/>
  <c r="O666" i="3"/>
  <c r="M666" i="3"/>
  <c r="H666" i="3"/>
  <c r="F666" i="3"/>
  <c r="O665" i="3"/>
  <c r="M665" i="3"/>
  <c r="H665" i="3"/>
  <c r="F665" i="3"/>
  <c r="O664" i="3"/>
  <c r="M664" i="3"/>
  <c r="H664" i="3"/>
  <c r="F664" i="3"/>
  <c r="O662" i="3"/>
  <c r="M662" i="3"/>
  <c r="H662" i="3"/>
  <c r="F662" i="3"/>
  <c r="O659" i="3"/>
  <c r="M659" i="3"/>
  <c r="H659" i="3"/>
  <c r="F659" i="3"/>
  <c r="O658" i="3"/>
  <c r="M658" i="3"/>
  <c r="H658" i="3"/>
  <c r="F658" i="3"/>
  <c r="O657" i="3"/>
  <c r="M657" i="3"/>
  <c r="H657" i="3"/>
  <c r="F657" i="3"/>
  <c r="O656" i="3"/>
  <c r="M656" i="3"/>
  <c r="H656" i="3"/>
  <c r="F656" i="3"/>
  <c r="O655" i="3"/>
  <c r="M655" i="3"/>
  <c r="H655" i="3"/>
  <c r="F655" i="3"/>
  <c r="O654" i="3"/>
  <c r="M654" i="3"/>
  <c r="H654" i="3"/>
  <c r="F654" i="3"/>
  <c r="O653" i="3"/>
  <c r="M653" i="3"/>
  <c r="H653" i="3"/>
  <c r="F653" i="3"/>
  <c r="O652" i="3"/>
  <c r="M652" i="3"/>
  <c r="H652" i="3"/>
  <c r="F652" i="3"/>
  <c r="O651" i="3"/>
  <c r="M651" i="3"/>
  <c r="H651" i="3"/>
  <c r="F651" i="3"/>
  <c r="O650" i="3"/>
  <c r="M650" i="3"/>
  <c r="H650" i="3"/>
  <c r="F650" i="3"/>
  <c r="O649" i="3"/>
  <c r="M649" i="3"/>
  <c r="H649" i="3"/>
  <c r="F649" i="3"/>
  <c r="O648" i="3"/>
  <c r="M648" i="3"/>
  <c r="H648" i="3"/>
  <c r="F648" i="3"/>
  <c r="O647" i="3"/>
  <c r="M647" i="3"/>
  <c r="H647" i="3"/>
  <c r="F647" i="3"/>
  <c r="O646" i="3"/>
  <c r="M646" i="3"/>
  <c r="H646" i="3"/>
  <c r="F646" i="3"/>
  <c r="O645" i="3"/>
  <c r="M645" i="3"/>
  <c r="H645" i="3"/>
  <c r="F645" i="3"/>
  <c r="O644" i="3"/>
  <c r="M644" i="3"/>
  <c r="H644" i="3"/>
  <c r="F644" i="3"/>
  <c r="O643" i="3"/>
  <c r="M643" i="3"/>
  <c r="H643" i="3"/>
  <c r="F643" i="3"/>
  <c r="O642" i="3"/>
  <c r="M642" i="3"/>
  <c r="H642" i="3"/>
  <c r="F642" i="3"/>
  <c r="O641" i="3"/>
  <c r="M641" i="3"/>
  <c r="H641" i="3"/>
  <c r="F641" i="3"/>
  <c r="O640" i="3"/>
  <c r="M640" i="3"/>
  <c r="H640" i="3"/>
  <c r="F640" i="3"/>
  <c r="O639" i="3"/>
  <c r="M639" i="3"/>
  <c r="H639" i="3"/>
  <c r="F639" i="3"/>
  <c r="O638" i="3"/>
  <c r="M638" i="3"/>
  <c r="H638" i="3"/>
  <c r="F638" i="3"/>
  <c r="O637" i="3"/>
  <c r="M637" i="3"/>
  <c r="H637" i="3"/>
  <c r="F637" i="3"/>
  <c r="O636" i="3"/>
  <c r="M636" i="3"/>
  <c r="H636" i="3"/>
  <c r="F636" i="3"/>
  <c r="O635" i="3"/>
  <c r="M635" i="3"/>
  <c r="H635" i="3"/>
  <c r="F635" i="3"/>
  <c r="AV634" i="3"/>
  <c r="P634" i="3"/>
  <c r="I634" i="3"/>
  <c r="O633" i="3"/>
  <c r="M633" i="3"/>
  <c r="H633" i="3"/>
  <c r="F633" i="3"/>
  <c r="O632" i="3"/>
  <c r="M632" i="3"/>
  <c r="H632" i="3"/>
  <c r="F632" i="3"/>
  <c r="O631" i="3"/>
  <c r="M631" i="3"/>
  <c r="H631" i="3"/>
  <c r="F631" i="3"/>
  <c r="O630" i="3"/>
  <c r="M630" i="3"/>
  <c r="H630" i="3"/>
  <c r="F630" i="3"/>
  <c r="O629" i="3"/>
  <c r="M629" i="3"/>
  <c r="H629" i="3"/>
  <c r="F629" i="3"/>
  <c r="O628" i="3"/>
  <c r="M628" i="3"/>
  <c r="H628" i="3"/>
  <c r="F628" i="3"/>
  <c r="O627" i="3"/>
  <c r="M627" i="3"/>
  <c r="H627" i="3"/>
  <c r="F627" i="3"/>
  <c r="O626" i="3"/>
  <c r="M626" i="3"/>
  <c r="H626" i="3"/>
  <c r="F626" i="3"/>
  <c r="O625" i="3"/>
  <c r="M625" i="3"/>
  <c r="H625" i="3"/>
  <c r="F625" i="3"/>
  <c r="O624" i="3"/>
  <c r="M624" i="3"/>
  <c r="H624" i="3"/>
  <c r="F624" i="3"/>
  <c r="O623" i="3"/>
  <c r="M623" i="3"/>
  <c r="H623" i="3"/>
  <c r="F623" i="3"/>
  <c r="O621" i="3"/>
  <c r="M621" i="3"/>
  <c r="H621" i="3"/>
  <c r="F621" i="3"/>
  <c r="O620" i="3"/>
  <c r="M620" i="3"/>
  <c r="H620" i="3"/>
  <c r="F620" i="3"/>
  <c r="O619" i="3"/>
  <c r="M619" i="3"/>
  <c r="H619" i="3"/>
  <c r="F619" i="3"/>
  <c r="O618" i="3"/>
  <c r="M618" i="3"/>
  <c r="H618" i="3"/>
  <c r="F618" i="3"/>
  <c r="O617" i="3"/>
  <c r="M617" i="3"/>
  <c r="H617" i="3"/>
  <c r="F617" i="3"/>
  <c r="O616" i="3"/>
  <c r="M616" i="3"/>
  <c r="H616" i="3"/>
  <c r="F616" i="3"/>
  <c r="O615" i="3"/>
  <c r="M615" i="3"/>
  <c r="H615" i="3"/>
  <c r="F615" i="3"/>
  <c r="O614" i="3"/>
  <c r="M614" i="3"/>
  <c r="H614" i="3"/>
  <c r="F614" i="3"/>
  <c r="O613" i="3"/>
  <c r="M613" i="3"/>
  <c r="H613" i="3"/>
  <c r="F613" i="3"/>
  <c r="O612" i="3"/>
  <c r="M612" i="3"/>
  <c r="H612" i="3"/>
  <c r="F612" i="3"/>
  <c r="O611" i="3"/>
  <c r="M611" i="3"/>
  <c r="H611" i="3"/>
  <c r="F611" i="3"/>
  <c r="O610" i="3"/>
  <c r="M610" i="3"/>
  <c r="H610" i="3"/>
  <c r="F610" i="3"/>
  <c r="O609" i="3"/>
  <c r="M609" i="3"/>
  <c r="H609" i="3"/>
  <c r="F609" i="3"/>
  <c r="O608" i="3"/>
  <c r="M608" i="3"/>
  <c r="H608" i="3"/>
  <c r="F608" i="3"/>
  <c r="O607" i="3"/>
  <c r="M607" i="3"/>
  <c r="H607" i="3"/>
  <c r="F607" i="3"/>
  <c r="O606" i="3"/>
  <c r="M606" i="3"/>
  <c r="H606" i="3"/>
  <c r="F606" i="3"/>
  <c r="O605" i="3"/>
  <c r="P605" i="3" s="1"/>
  <c r="H605" i="3"/>
  <c r="I605" i="3" s="1"/>
  <c r="O604" i="3"/>
  <c r="M604" i="3"/>
  <c r="H604" i="3"/>
  <c r="F604" i="3"/>
  <c r="O603" i="3"/>
  <c r="M603" i="3"/>
  <c r="H603" i="3"/>
  <c r="F603" i="3"/>
  <c r="O602" i="3"/>
  <c r="M602" i="3"/>
  <c r="H602" i="3"/>
  <c r="F602" i="3"/>
  <c r="O601" i="3"/>
  <c r="M601" i="3"/>
  <c r="H601" i="3"/>
  <c r="F601" i="3"/>
  <c r="O600" i="3"/>
  <c r="M600" i="3"/>
  <c r="H600" i="3"/>
  <c r="F600" i="3"/>
  <c r="O599" i="3"/>
  <c r="M599" i="3"/>
  <c r="H599" i="3"/>
  <c r="F599" i="3"/>
  <c r="O598" i="3"/>
  <c r="M598" i="3"/>
  <c r="H598" i="3"/>
  <c r="F598" i="3"/>
  <c r="O597" i="3"/>
  <c r="M597" i="3"/>
  <c r="H597" i="3"/>
  <c r="F597" i="3"/>
  <c r="O596" i="3"/>
  <c r="M596" i="3"/>
  <c r="H596" i="3"/>
  <c r="F596" i="3"/>
  <c r="O595" i="3"/>
  <c r="M595" i="3"/>
  <c r="H595" i="3"/>
  <c r="F595" i="3"/>
  <c r="O594" i="3"/>
  <c r="M594" i="3"/>
  <c r="H594" i="3"/>
  <c r="F594" i="3"/>
  <c r="O593" i="3"/>
  <c r="M593" i="3"/>
  <c r="H593" i="3"/>
  <c r="F593" i="3"/>
  <c r="O592" i="3"/>
  <c r="M592" i="3"/>
  <c r="H592" i="3"/>
  <c r="F592" i="3"/>
  <c r="O591" i="3"/>
  <c r="M591" i="3"/>
  <c r="H591" i="3"/>
  <c r="F591" i="3"/>
  <c r="O590" i="3"/>
  <c r="M590" i="3"/>
  <c r="H590" i="3"/>
  <c r="F590" i="3"/>
  <c r="O589" i="3"/>
  <c r="M589" i="3"/>
  <c r="H589" i="3"/>
  <c r="F589" i="3"/>
  <c r="O588" i="3"/>
  <c r="M588" i="3"/>
  <c r="H588" i="3"/>
  <c r="F588" i="3"/>
  <c r="O587" i="3"/>
  <c r="M587" i="3"/>
  <c r="H587" i="3"/>
  <c r="F587" i="3"/>
  <c r="O586" i="3"/>
  <c r="M586" i="3"/>
  <c r="H586" i="3"/>
  <c r="F586" i="3"/>
  <c r="O585" i="3"/>
  <c r="M585" i="3"/>
  <c r="H585" i="3"/>
  <c r="F585" i="3"/>
  <c r="O584" i="3"/>
  <c r="M584" i="3"/>
  <c r="H584" i="3"/>
  <c r="F584" i="3"/>
  <c r="O582" i="3"/>
  <c r="M582" i="3"/>
  <c r="H582" i="3"/>
  <c r="F582" i="3"/>
  <c r="O581" i="3"/>
  <c r="M581" i="3"/>
  <c r="H581" i="3"/>
  <c r="F581" i="3"/>
  <c r="O580" i="3"/>
  <c r="M580" i="3"/>
  <c r="H580" i="3"/>
  <c r="F580" i="3"/>
  <c r="O579" i="3"/>
  <c r="M579" i="3"/>
  <c r="H579" i="3"/>
  <c r="F579" i="3"/>
  <c r="O578" i="3"/>
  <c r="M578" i="3"/>
  <c r="H578" i="3"/>
  <c r="F578" i="3"/>
  <c r="O577" i="3"/>
  <c r="M577" i="3"/>
  <c r="H577" i="3"/>
  <c r="F577" i="3"/>
  <c r="O576" i="3"/>
  <c r="M576" i="3"/>
  <c r="H576" i="3"/>
  <c r="F576" i="3"/>
  <c r="O575" i="3"/>
  <c r="M575" i="3"/>
  <c r="H575" i="3"/>
  <c r="F575" i="3"/>
  <c r="O574" i="3"/>
  <c r="M574" i="3"/>
  <c r="H574" i="3"/>
  <c r="F574" i="3"/>
  <c r="O573" i="3"/>
  <c r="M573" i="3"/>
  <c r="H573" i="3"/>
  <c r="F573" i="3"/>
  <c r="O572" i="3"/>
  <c r="M572" i="3"/>
  <c r="H572" i="3"/>
  <c r="F572" i="3"/>
  <c r="O571" i="3"/>
  <c r="M571" i="3"/>
  <c r="H571" i="3"/>
  <c r="F571" i="3"/>
  <c r="O570" i="3"/>
  <c r="M570" i="3"/>
  <c r="H570" i="3"/>
  <c r="F570" i="3"/>
  <c r="O569" i="3"/>
  <c r="M569" i="3"/>
  <c r="H569" i="3"/>
  <c r="F569" i="3"/>
  <c r="O568" i="3"/>
  <c r="M568" i="3"/>
  <c r="H568" i="3"/>
  <c r="F568" i="3"/>
  <c r="O567" i="3"/>
  <c r="M567" i="3"/>
  <c r="H567" i="3"/>
  <c r="F567" i="3"/>
  <c r="O566" i="3"/>
  <c r="M566" i="3"/>
  <c r="H566" i="3"/>
  <c r="F566" i="3"/>
  <c r="O564" i="3"/>
  <c r="M564" i="3"/>
  <c r="H564" i="3"/>
  <c r="F564" i="3"/>
  <c r="O563" i="3"/>
  <c r="M563" i="3"/>
  <c r="H563" i="3"/>
  <c r="F563" i="3"/>
  <c r="O562" i="3"/>
  <c r="M562" i="3"/>
  <c r="H562" i="3"/>
  <c r="F562" i="3"/>
  <c r="O560" i="3"/>
  <c r="M560" i="3"/>
  <c r="H560" i="3"/>
  <c r="F560" i="3"/>
  <c r="O559" i="3"/>
  <c r="M559" i="3"/>
  <c r="H559" i="3"/>
  <c r="F559" i="3"/>
  <c r="O558" i="3"/>
  <c r="M558" i="3"/>
  <c r="H558" i="3"/>
  <c r="F558" i="3"/>
  <c r="O557" i="3"/>
  <c r="M557" i="3"/>
  <c r="H557" i="3"/>
  <c r="F557" i="3"/>
  <c r="O556" i="3"/>
  <c r="M556" i="3"/>
  <c r="H556" i="3"/>
  <c r="F556" i="3"/>
  <c r="O555" i="3"/>
  <c r="M555" i="3"/>
  <c r="H555" i="3"/>
  <c r="F555" i="3"/>
  <c r="O554" i="3"/>
  <c r="M554" i="3"/>
  <c r="H554" i="3"/>
  <c r="F554" i="3"/>
  <c r="O553" i="3"/>
  <c r="M553" i="3"/>
  <c r="H553" i="3"/>
  <c r="F553" i="3"/>
  <c r="O552" i="3"/>
  <c r="M552" i="3"/>
  <c r="H552" i="3"/>
  <c r="F552" i="3"/>
  <c r="O551" i="3"/>
  <c r="M551" i="3"/>
  <c r="H551" i="3"/>
  <c r="F551" i="3"/>
  <c r="O550" i="3"/>
  <c r="M550" i="3"/>
  <c r="H550" i="3"/>
  <c r="F550" i="3"/>
  <c r="O549" i="3"/>
  <c r="M549" i="3"/>
  <c r="H549" i="3"/>
  <c r="F549" i="3"/>
  <c r="O548" i="3"/>
  <c r="M548" i="3"/>
  <c r="H548" i="3"/>
  <c r="F548" i="3"/>
  <c r="O547" i="3"/>
  <c r="M547" i="3"/>
  <c r="H547" i="3"/>
  <c r="F547" i="3"/>
  <c r="O545" i="3"/>
  <c r="M545" i="3"/>
  <c r="H545" i="3"/>
  <c r="F545" i="3"/>
  <c r="O544" i="3"/>
  <c r="M544" i="3"/>
  <c r="H544" i="3"/>
  <c r="F544" i="3"/>
  <c r="O543" i="3"/>
  <c r="M543" i="3"/>
  <c r="H543" i="3"/>
  <c r="F543" i="3"/>
  <c r="O542" i="3"/>
  <c r="M542" i="3"/>
  <c r="H542" i="3"/>
  <c r="F542" i="3"/>
  <c r="O541" i="3"/>
  <c r="M541" i="3"/>
  <c r="H541" i="3"/>
  <c r="F541" i="3"/>
  <c r="O539" i="3"/>
  <c r="M539" i="3"/>
  <c r="H539" i="3"/>
  <c r="F539" i="3"/>
  <c r="O538" i="3"/>
  <c r="M538" i="3"/>
  <c r="H538" i="3"/>
  <c r="F538" i="3"/>
  <c r="O537" i="3"/>
  <c r="M537" i="3"/>
  <c r="H537" i="3"/>
  <c r="F537" i="3"/>
  <c r="O536" i="3"/>
  <c r="M536" i="3"/>
  <c r="H536" i="3"/>
  <c r="F536" i="3"/>
  <c r="O535" i="3"/>
  <c r="M535" i="3"/>
  <c r="H535" i="3"/>
  <c r="F535" i="3"/>
  <c r="P533" i="3"/>
  <c r="O533" i="3"/>
  <c r="M533" i="3"/>
  <c r="I533" i="3"/>
  <c r="H533" i="3"/>
  <c r="F533" i="3"/>
  <c r="P532" i="3"/>
  <c r="O532" i="3"/>
  <c r="M532" i="3"/>
  <c r="D532" i="3"/>
  <c r="AQ532" i="3" s="1"/>
  <c r="P531" i="3"/>
  <c r="O531" i="3"/>
  <c r="M531" i="3"/>
  <c r="I531" i="3"/>
  <c r="H531" i="3"/>
  <c r="F531" i="3"/>
  <c r="P530" i="3"/>
  <c r="O530" i="3"/>
  <c r="M530" i="3"/>
  <c r="I530" i="3"/>
  <c r="H530" i="3"/>
  <c r="F530" i="3"/>
  <c r="P529" i="3"/>
  <c r="O529" i="3"/>
  <c r="M529" i="3"/>
  <c r="I529" i="3"/>
  <c r="H529" i="3"/>
  <c r="F529" i="3"/>
  <c r="P527" i="3"/>
  <c r="P526" i="3" s="1"/>
  <c r="O527" i="3"/>
  <c r="O526" i="3" s="1"/>
  <c r="M527" i="3"/>
  <c r="M526" i="3" s="1"/>
  <c r="I527" i="3"/>
  <c r="I526" i="3" s="1"/>
  <c r="H527" i="3"/>
  <c r="H526" i="3" s="1"/>
  <c r="F527" i="3"/>
  <c r="F526" i="3" s="1"/>
  <c r="P525" i="3"/>
  <c r="O525" i="3"/>
  <c r="M525" i="3"/>
  <c r="I525" i="3"/>
  <c r="H525" i="3"/>
  <c r="F525" i="3"/>
  <c r="P524" i="3"/>
  <c r="O524" i="3"/>
  <c r="M524" i="3"/>
  <c r="I524" i="3"/>
  <c r="H524" i="3"/>
  <c r="F524" i="3"/>
  <c r="P523" i="3"/>
  <c r="O523" i="3"/>
  <c r="M523" i="3"/>
  <c r="I523" i="3"/>
  <c r="H523" i="3"/>
  <c r="F523" i="3"/>
  <c r="P522" i="3"/>
  <c r="O522" i="3"/>
  <c r="M522" i="3"/>
  <c r="I522" i="3"/>
  <c r="H522" i="3"/>
  <c r="F522" i="3"/>
  <c r="P520" i="3"/>
  <c r="O520" i="3"/>
  <c r="M520" i="3"/>
  <c r="D520" i="3"/>
  <c r="AQ520" i="3" s="1"/>
  <c r="P519" i="3"/>
  <c r="O519" i="3"/>
  <c r="M519" i="3"/>
  <c r="D519" i="3"/>
  <c r="AQ519" i="3" s="1"/>
  <c r="P518" i="3"/>
  <c r="O518" i="3"/>
  <c r="M518" i="3"/>
  <c r="I518" i="3"/>
  <c r="H518" i="3"/>
  <c r="F518" i="3"/>
  <c r="P517" i="3"/>
  <c r="O517" i="3"/>
  <c r="M517" i="3"/>
  <c r="I517" i="3"/>
  <c r="H517" i="3"/>
  <c r="F517" i="3"/>
  <c r="P516" i="3"/>
  <c r="O516" i="3"/>
  <c r="M516" i="3"/>
  <c r="I516" i="3"/>
  <c r="H516" i="3"/>
  <c r="F516" i="3"/>
  <c r="P515" i="3"/>
  <c r="O515" i="3"/>
  <c r="M515" i="3"/>
  <c r="I515" i="3"/>
  <c r="H515" i="3"/>
  <c r="F515" i="3"/>
  <c r="P513" i="3"/>
  <c r="O513" i="3"/>
  <c r="M513" i="3"/>
  <c r="I513" i="3"/>
  <c r="H513" i="3"/>
  <c r="F513" i="3"/>
  <c r="P512" i="3"/>
  <c r="O512" i="3"/>
  <c r="M512" i="3"/>
  <c r="I512" i="3"/>
  <c r="H512" i="3"/>
  <c r="F512" i="3"/>
  <c r="P510" i="3"/>
  <c r="O510" i="3"/>
  <c r="M510" i="3"/>
  <c r="I510" i="3"/>
  <c r="H510" i="3"/>
  <c r="F510" i="3"/>
  <c r="P509" i="3"/>
  <c r="O509" i="3"/>
  <c r="M509" i="3"/>
  <c r="I509" i="3"/>
  <c r="H509" i="3"/>
  <c r="F509" i="3"/>
  <c r="P508" i="3"/>
  <c r="O508" i="3"/>
  <c r="M508" i="3"/>
  <c r="I508" i="3"/>
  <c r="H508" i="3"/>
  <c r="F508" i="3"/>
  <c r="P507" i="3"/>
  <c r="O507" i="3"/>
  <c r="M507" i="3"/>
  <c r="I507" i="3"/>
  <c r="H507" i="3"/>
  <c r="F507" i="3"/>
  <c r="P504" i="3"/>
  <c r="M504" i="3"/>
  <c r="I504" i="3"/>
  <c r="F504" i="3"/>
  <c r="P503" i="3"/>
  <c r="O503" i="3"/>
  <c r="M503" i="3"/>
  <c r="I503" i="3"/>
  <c r="H503" i="3"/>
  <c r="F503" i="3"/>
  <c r="P502" i="3"/>
  <c r="O502" i="3"/>
  <c r="M502" i="3"/>
  <c r="I502" i="3"/>
  <c r="H502" i="3"/>
  <c r="F502" i="3"/>
  <c r="P501" i="3"/>
  <c r="O501" i="3"/>
  <c r="M501" i="3"/>
  <c r="I501" i="3"/>
  <c r="H501" i="3"/>
  <c r="F501" i="3"/>
  <c r="P500" i="3"/>
  <c r="O500" i="3"/>
  <c r="M500" i="3"/>
  <c r="I500" i="3"/>
  <c r="H500" i="3"/>
  <c r="F500" i="3"/>
  <c r="P499" i="3"/>
  <c r="O499" i="3"/>
  <c r="M499" i="3"/>
  <c r="I499" i="3"/>
  <c r="H499" i="3"/>
  <c r="F499" i="3"/>
  <c r="P498" i="3"/>
  <c r="O498" i="3"/>
  <c r="M498" i="3"/>
  <c r="I498" i="3"/>
  <c r="H498" i="3"/>
  <c r="F498" i="3"/>
  <c r="P497" i="3"/>
  <c r="O497" i="3"/>
  <c r="M497" i="3"/>
  <c r="I497" i="3"/>
  <c r="H497" i="3"/>
  <c r="F497" i="3"/>
  <c r="P496" i="3"/>
  <c r="O496" i="3"/>
  <c r="M496" i="3"/>
  <c r="I496" i="3"/>
  <c r="H496" i="3"/>
  <c r="F496" i="3"/>
  <c r="P495" i="3"/>
  <c r="O495" i="3"/>
  <c r="M495" i="3"/>
  <c r="I495" i="3"/>
  <c r="H495" i="3"/>
  <c r="F495" i="3"/>
  <c r="P494" i="3"/>
  <c r="O494" i="3"/>
  <c r="M494" i="3"/>
  <c r="I494" i="3"/>
  <c r="H494" i="3"/>
  <c r="F494" i="3"/>
  <c r="P492" i="3"/>
  <c r="O492" i="3"/>
  <c r="M492" i="3"/>
  <c r="I492" i="3"/>
  <c r="H492" i="3"/>
  <c r="F492" i="3"/>
  <c r="P491" i="3"/>
  <c r="O491" i="3"/>
  <c r="M491" i="3"/>
  <c r="I491" i="3"/>
  <c r="H491" i="3"/>
  <c r="F491" i="3"/>
  <c r="P490" i="3"/>
  <c r="O490" i="3"/>
  <c r="M490" i="3"/>
  <c r="I490" i="3"/>
  <c r="H490" i="3"/>
  <c r="F490" i="3"/>
  <c r="P489" i="3"/>
  <c r="O489" i="3"/>
  <c r="M489" i="3"/>
  <c r="I489" i="3"/>
  <c r="H489" i="3"/>
  <c r="F489" i="3"/>
  <c r="P488" i="3"/>
  <c r="O488" i="3"/>
  <c r="M488" i="3"/>
  <c r="I488" i="3"/>
  <c r="H488" i="3"/>
  <c r="F488" i="3"/>
  <c r="P486" i="3"/>
  <c r="O486" i="3"/>
  <c r="M486" i="3"/>
  <c r="I486" i="3"/>
  <c r="H486" i="3"/>
  <c r="F486" i="3"/>
  <c r="P485" i="3"/>
  <c r="O485" i="3"/>
  <c r="M485" i="3"/>
  <c r="I485" i="3"/>
  <c r="H485" i="3"/>
  <c r="F485" i="3"/>
  <c r="P484" i="3"/>
  <c r="O484" i="3"/>
  <c r="M484" i="3"/>
  <c r="I484" i="3"/>
  <c r="H484" i="3"/>
  <c r="F484" i="3"/>
  <c r="P483" i="3"/>
  <c r="O483" i="3"/>
  <c r="M483" i="3"/>
  <c r="I483" i="3"/>
  <c r="H483" i="3"/>
  <c r="F483" i="3"/>
  <c r="P482" i="3"/>
  <c r="O482" i="3"/>
  <c r="M482" i="3"/>
  <c r="I482" i="3"/>
  <c r="H482" i="3"/>
  <c r="F482" i="3"/>
  <c r="P480" i="3"/>
  <c r="O480" i="3"/>
  <c r="M480" i="3"/>
  <c r="I480" i="3"/>
  <c r="H480" i="3"/>
  <c r="F480" i="3"/>
  <c r="P479" i="3"/>
  <c r="O479" i="3"/>
  <c r="M479" i="3"/>
  <c r="I479" i="3"/>
  <c r="H479" i="3"/>
  <c r="F479" i="3"/>
  <c r="P477" i="3"/>
  <c r="O477" i="3"/>
  <c r="M477" i="3"/>
  <c r="I477" i="3"/>
  <c r="H477" i="3"/>
  <c r="F477" i="3"/>
  <c r="P476" i="3"/>
  <c r="O476" i="3"/>
  <c r="M476" i="3"/>
  <c r="I476" i="3"/>
  <c r="H476" i="3"/>
  <c r="F476" i="3"/>
  <c r="P475" i="3"/>
  <c r="O475" i="3"/>
  <c r="M475" i="3"/>
  <c r="I475" i="3"/>
  <c r="H475" i="3"/>
  <c r="F475" i="3"/>
  <c r="P473" i="3"/>
  <c r="O473" i="3"/>
  <c r="M473" i="3"/>
  <c r="I473" i="3"/>
  <c r="H473" i="3"/>
  <c r="F473" i="3"/>
  <c r="P472" i="3"/>
  <c r="O472" i="3"/>
  <c r="M472" i="3"/>
  <c r="I472" i="3"/>
  <c r="H472" i="3"/>
  <c r="F472" i="3"/>
  <c r="P471" i="3"/>
  <c r="O471" i="3"/>
  <c r="M471" i="3"/>
  <c r="I471" i="3"/>
  <c r="H471" i="3"/>
  <c r="F471" i="3"/>
  <c r="P470" i="3"/>
  <c r="O470" i="3"/>
  <c r="M470" i="3"/>
  <c r="I470" i="3"/>
  <c r="H470" i="3"/>
  <c r="F470" i="3"/>
  <c r="P469" i="3"/>
  <c r="O469" i="3"/>
  <c r="M469" i="3"/>
  <c r="I469" i="3"/>
  <c r="H469" i="3"/>
  <c r="F469" i="3"/>
  <c r="P468" i="3"/>
  <c r="O468" i="3"/>
  <c r="M468" i="3"/>
  <c r="I468" i="3"/>
  <c r="H468" i="3"/>
  <c r="F468" i="3"/>
  <c r="P466" i="3"/>
  <c r="O466" i="3"/>
  <c r="M466" i="3"/>
  <c r="I466" i="3"/>
  <c r="H466" i="3"/>
  <c r="F466" i="3"/>
  <c r="P465" i="3"/>
  <c r="O465" i="3"/>
  <c r="M465" i="3"/>
  <c r="I465" i="3"/>
  <c r="H465" i="3"/>
  <c r="F465" i="3"/>
  <c r="P464" i="3"/>
  <c r="O464" i="3"/>
  <c r="M464" i="3"/>
  <c r="I464" i="3"/>
  <c r="H464" i="3"/>
  <c r="F464" i="3"/>
  <c r="P463" i="3"/>
  <c r="O463" i="3"/>
  <c r="M463" i="3"/>
  <c r="I463" i="3"/>
  <c r="H463" i="3"/>
  <c r="F463" i="3"/>
  <c r="P462" i="3"/>
  <c r="O462" i="3"/>
  <c r="M462" i="3"/>
  <c r="D462" i="3"/>
  <c r="P461" i="3"/>
  <c r="O461" i="3"/>
  <c r="M461" i="3"/>
  <c r="I461" i="3"/>
  <c r="H461" i="3"/>
  <c r="F461" i="3"/>
  <c r="P460" i="3"/>
  <c r="O460" i="3"/>
  <c r="M460" i="3"/>
  <c r="I460" i="3"/>
  <c r="H460" i="3"/>
  <c r="F460" i="3"/>
  <c r="P459" i="3"/>
  <c r="O459" i="3"/>
  <c r="M459" i="3"/>
  <c r="I459" i="3"/>
  <c r="H459" i="3"/>
  <c r="F459" i="3"/>
  <c r="P458" i="3"/>
  <c r="O458" i="3"/>
  <c r="M458" i="3"/>
  <c r="D458" i="3"/>
  <c r="AQ458" i="3" s="1"/>
  <c r="P457" i="3"/>
  <c r="O457" i="3"/>
  <c r="M457" i="3"/>
  <c r="I457" i="3"/>
  <c r="H457" i="3"/>
  <c r="F457" i="3"/>
  <c r="P456" i="3"/>
  <c r="O456" i="3"/>
  <c r="M456" i="3"/>
  <c r="H456" i="3"/>
  <c r="F456" i="3"/>
  <c r="P455" i="3"/>
  <c r="O455" i="3"/>
  <c r="M455" i="3"/>
  <c r="I455" i="3"/>
  <c r="H455" i="3"/>
  <c r="F455" i="3"/>
  <c r="P453" i="3"/>
  <c r="O453" i="3"/>
  <c r="M453" i="3"/>
  <c r="I453" i="3"/>
  <c r="H453" i="3"/>
  <c r="F453" i="3"/>
  <c r="P452" i="3"/>
  <c r="O452" i="3"/>
  <c r="M452" i="3"/>
  <c r="D452" i="3"/>
  <c r="H452" i="3" s="1"/>
  <c r="P451" i="3"/>
  <c r="O451" i="3"/>
  <c r="M451" i="3"/>
  <c r="I451" i="3"/>
  <c r="H451" i="3"/>
  <c r="F451" i="3"/>
  <c r="P450" i="3"/>
  <c r="O450" i="3"/>
  <c r="M450" i="3"/>
  <c r="I450" i="3"/>
  <c r="H450" i="3"/>
  <c r="F450" i="3"/>
  <c r="P449" i="3"/>
  <c r="O449" i="3"/>
  <c r="M449" i="3"/>
  <c r="I449" i="3"/>
  <c r="H449" i="3"/>
  <c r="F449" i="3"/>
  <c r="P447" i="3"/>
  <c r="O447" i="3"/>
  <c r="M447" i="3"/>
  <c r="I447" i="3"/>
  <c r="H447" i="3"/>
  <c r="F447" i="3"/>
  <c r="P446" i="3"/>
  <c r="O446" i="3"/>
  <c r="M446" i="3"/>
  <c r="I446" i="3"/>
  <c r="H446" i="3"/>
  <c r="F446" i="3"/>
  <c r="P444" i="3"/>
  <c r="O444" i="3"/>
  <c r="M444" i="3"/>
  <c r="I444" i="3"/>
  <c r="H444" i="3"/>
  <c r="F444" i="3"/>
  <c r="P443" i="3"/>
  <c r="O443" i="3"/>
  <c r="M443" i="3"/>
  <c r="I443" i="3"/>
  <c r="H443" i="3"/>
  <c r="F443" i="3"/>
  <c r="P442" i="3"/>
  <c r="O442" i="3"/>
  <c r="M442" i="3"/>
  <c r="I442" i="3"/>
  <c r="H442" i="3"/>
  <c r="F442" i="3"/>
  <c r="P441" i="3"/>
  <c r="O441" i="3"/>
  <c r="M441" i="3"/>
  <c r="I441" i="3"/>
  <c r="H441" i="3"/>
  <c r="F441" i="3"/>
  <c r="P440" i="3"/>
  <c r="O440" i="3"/>
  <c r="M440" i="3"/>
  <c r="I440" i="3"/>
  <c r="H440" i="3"/>
  <c r="F440" i="3"/>
  <c r="P439" i="3"/>
  <c r="O439" i="3"/>
  <c r="M439" i="3"/>
  <c r="I439" i="3"/>
  <c r="H439" i="3"/>
  <c r="F439" i="3"/>
  <c r="P438" i="3"/>
  <c r="O438" i="3"/>
  <c r="M438" i="3"/>
  <c r="I438" i="3"/>
  <c r="H438" i="3"/>
  <c r="F438" i="3"/>
  <c r="P437" i="3"/>
  <c r="O437" i="3"/>
  <c r="M437" i="3"/>
  <c r="I437" i="3"/>
  <c r="H437" i="3"/>
  <c r="F437" i="3"/>
  <c r="P436" i="3"/>
  <c r="O436" i="3"/>
  <c r="M436" i="3"/>
  <c r="I436" i="3"/>
  <c r="H436" i="3"/>
  <c r="F436" i="3"/>
  <c r="P435" i="3"/>
  <c r="O435" i="3"/>
  <c r="M435" i="3"/>
  <c r="I435" i="3"/>
  <c r="H435" i="3"/>
  <c r="F435" i="3"/>
  <c r="P434" i="3"/>
  <c r="O434" i="3"/>
  <c r="M434" i="3"/>
  <c r="I434" i="3"/>
  <c r="H434" i="3"/>
  <c r="F434" i="3"/>
  <c r="P433" i="3"/>
  <c r="O433" i="3"/>
  <c r="M433" i="3"/>
  <c r="I433" i="3"/>
  <c r="H433" i="3"/>
  <c r="F433" i="3"/>
  <c r="P432" i="3"/>
  <c r="O432" i="3"/>
  <c r="M432" i="3"/>
  <c r="I432" i="3"/>
  <c r="H432" i="3"/>
  <c r="F432" i="3"/>
  <c r="P431" i="3"/>
  <c r="O431" i="3"/>
  <c r="M431" i="3"/>
  <c r="I431" i="3"/>
  <c r="H431" i="3"/>
  <c r="F431" i="3"/>
  <c r="P430" i="3"/>
  <c r="O430" i="3"/>
  <c r="M430" i="3"/>
  <c r="I430" i="3"/>
  <c r="H430" i="3"/>
  <c r="F430" i="3"/>
  <c r="P429" i="3"/>
  <c r="O429" i="3"/>
  <c r="M429" i="3"/>
  <c r="I429" i="3"/>
  <c r="H429" i="3"/>
  <c r="F429" i="3"/>
  <c r="P428" i="3"/>
  <c r="O428" i="3"/>
  <c r="M428" i="3"/>
  <c r="I428" i="3"/>
  <c r="H428" i="3"/>
  <c r="F428" i="3"/>
  <c r="P426" i="3"/>
  <c r="O426" i="3"/>
  <c r="M426" i="3"/>
  <c r="I426" i="3"/>
  <c r="H426" i="3"/>
  <c r="F426" i="3"/>
  <c r="P425" i="3"/>
  <c r="O425" i="3"/>
  <c r="M425" i="3"/>
  <c r="I425" i="3"/>
  <c r="H425" i="3"/>
  <c r="F425" i="3"/>
  <c r="P424" i="3"/>
  <c r="O424" i="3"/>
  <c r="M424" i="3"/>
  <c r="I424" i="3"/>
  <c r="H424" i="3"/>
  <c r="F424" i="3"/>
  <c r="P423" i="3"/>
  <c r="O423" i="3"/>
  <c r="M423" i="3"/>
  <c r="I423" i="3"/>
  <c r="H423" i="3"/>
  <c r="F423" i="3"/>
  <c r="P421" i="3"/>
  <c r="O421" i="3"/>
  <c r="M421" i="3"/>
  <c r="I421" i="3"/>
  <c r="H421" i="3"/>
  <c r="F421" i="3"/>
  <c r="P420" i="3"/>
  <c r="O420" i="3"/>
  <c r="M420" i="3"/>
  <c r="I420" i="3"/>
  <c r="H420" i="3"/>
  <c r="F420" i="3"/>
  <c r="P419" i="3"/>
  <c r="O419" i="3"/>
  <c r="M419" i="3"/>
  <c r="I419" i="3"/>
  <c r="H419" i="3"/>
  <c r="F419" i="3"/>
  <c r="P418" i="3"/>
  <c r="O418" i="3"/>
  <c r="M418" i="3"/>
  <c r="I418" i="3"/>
  <c r="H418" i="3"/>
  <c r="F418" i="3"/>
  <c r="P417" i="3"/>
  <c r="O417" i="3"/>
  <c r="M417" i="3"/>
  <c r="I417" i="3"/>
  <c r="H417" i="3"/>
  <c r="F417" i="3"/>
  <c r="P416" i="3"/>
  <c r="O416" i="3"/>
  <c r="M416" i="3"/>
  <c r="I416" i="3"/>
  <c r="H416" i="3"/>
  <c r="F416" i="3"/>
  <c r="P415" i="3"/>
  <c r="O415" i="3"/>
  <c r="M415" i="3"/>
  <c r="I415" i="3"/>
  <c r="H415" i="3"/>
  <c r="F415" i="3"/>
  <c r="P414" i="3"/>
  <c r="O414" i="3"/>
  <c r="M414" i="3"/>
  <c r="I414" i="3"/>
  <c r="H414" i="3"/>
  <c r="F414" i="3"/>
  <c r="P413" i="3"/>
  <c r="O413" i="3"/>
  <c r="M413" i="3"/>
  <c r="I413" i="3"/>
  <c r="H413" i="3"/>
  <c r="F413" i="3"/>
  <c r="P412" i="3"/>
  <c r="O412" i="3"/>
  <c r="M412" i="3"/>
  <c r="I412" i="3"/>
  <c r="H412" i="3"/>
  <c r="F412" i="3"/>
  <c r="P411" i="3"/>
  <c r="O411" i="3"/>
  <c r="M411" i="3"/>
  <c r="I411" i="3"/>
  <c r="H411" i="3"/>
  <c r="F411" i="3"/>
  <c r="P410" i="3"/>
  <c r="O410" i="3"/>
  <c r="M410" i="3"/>
  <c r="I410" i="3"/>
  <c r="H410" i="3"/>
  <c r="F410" i="3"/>
  <c r="P409" i="3"/>
  <c r="O409" i="3"/>
  <c r="M409" i="3"/>
  <c r="I409" i="3"/>
  <c r="H409" i="3"/>
  <c r="F409" i="3"/>
  <c r="P408" i="3"/>
  <c r="O408" i="3"/>
  <c r="M408" i="3"/>
  <c r="I408" i="3"/>
  <c r="H408" i="3"/>
  <c r="F408" i="3"/>
  <c r="P407" i="3"/>
  <c r="O407" i="3"/>
  <c r="M407" i="3"/>
  <c r="I407" i="3"/>
  <c r="H407" i="3"/>
  <c r="F407" i="3"/>
  <c r="P406" i="3"/>
  <c r="O406" i="3"/>
  <c r="M406" i="3"/>
  <c r="I406" i="3"/>
  <c r="H406" i="3"/>
  <c r="F406" i="3"/>
  <c r="P405" i="3"/>
  <c r="O405" i="3"/>
  <c r="M405" i="3"/>
  <c r="I405" i="3"/>
  <c r="H405" i="3"/>
  <c r="F405" i="3"/>
  <c r="P403" i="3"/>
  <c r="O403" i="3"/>
  <c r="M403" i="3"/>
  <c r="I403" i="3"/>
  <c r="H403" i="3"/>
  <c r="F403" i="3"/>
  <c r="P402" i="3"/>
  <c r="O402" i="3"/>
  <c r="M402" i="3"/>
  <c r="I402" i="3"/>
  <c r="H402" i="3"/>
  <c r="F402" i="3"/>
  <c r="P401" i="3"/>
  <c r="O401" i="3"/>
  <c r="M401" i="3"/>
  <c r="I401" i="3"/>
  <c r="H401" i="3"/>
  <c r="F401" i="3"/>
  <c r="P400" i="3"/>
  <c r="O400" i="3"/>
  <c r="M400" i="3"/>
  <c r="I400" i="3"/>
  <c r="H400" i="3"/>
  <c r="F400" i="3"/>
  <c r="P398" i="3"/>
  <c r="O398" i="3"/>
  <c r="M398" i="3"/>
  <c r="I398" i="3"/>
  <c r="H398" i="3"/>
  <c r="F398" i="3"/>
  <c r="P397" i="3"/>
  <c r="O397" i="3"/>
  <c r="M397" i="3"/>
  <c r="I397" i="3"/>
  <c r="H397" i="3"/>
  <c r="F397" i="3"/>
  <c r="P394" i="3"/>
  <c r="O394" i="3"/>
  <c r="M394" i="3"/>
  <c r="I394" i="3"/>
  <c r="H394" i="3"/>
  <c r="F394" i="3"/>
  <c r="P393" i="3"/>
  <c r="O393" i="3"/>
  <c r="M393" i="3"/>
  <c r="I393" i="3"/>
  <c r="H393" i="3"/>
  <c r="F393" i="3"/>
  <c r="O392" i="3"/>
  <c r="M392" i="3"/>
  <c r="H392" i="3"/>
  <c r="F392" i="3"/>
  <c r="O391" i="3"/>
  <c r="M391" i="3"/>
  <c r="H391" i="3"/>
  <c r="F391" i="3"/>
  <c r="P390" i="3"/>
  <c r="O390" i="3"/>
  <c r="M390" i="3"/>
  <c r="I390" i="3"/>
  <c r="H390" i="3"/>
  <c r="F390" i="3"/>
  <c r="P389" i="3"/>
  <c r="O389" i="3"/>
  <c r="M389" i="3"/>
  <c r="I389" i="3"/>
  <c r="H389" i="3"/>
  <c r="F389" i="3"/>
  <c r="P388" i="3"/>
  <c r="O388" i="3"/>
  <c r="M388" i="3"/>
  <c r="I388" i="3"/>
  <c r="H388" i="3"/>
  <c r="F388" i="3"/>
  <c r="P387" i="3"/>
  <c r="O387" i="3"/>
  <c r="M387" i="3"/>
  <c r="I387" i="3"/>
  <c r="H387" i="3"/>
  <c r="F387" i="3"/>
  <c r="P386" i="3"/>
  <c r="O386" i="3"/>
  <c r="M386" i="3"/>
  <c r="I386" i="3"/>
  <c r="H386" i="3"/>
  <c r="F386" i="3"/>
  <c r="P385" i="3"/>
  <c r="O385" i="3"/>
  <c r="M385" i="3"/>
  <c r="I385" i="3"/>
  <c r="H385" i="3"/>
  <c r="F385" i="3"/>
  <c r="P384" i="3"/>
  <c r="O384" i="3"/>
  <c r="M384" i="3"/>
  <c r="I384" i="3"/>
  <c r="H384" i="3"/>
  <c r="F384" i="3"/>
  <c r="P383" i="3"/>
  <c r="O383" i="3"/>
  <c r="M383" i="3"/>
  <c r="I383" i="3"/>
  <c r="H383" i="3"/>
  <c r="F383" i="3"/>
  <c r="P382" i="3"/>
  <c r="O382" i="3"/>
  <c r="M382" i="3"/>
  <c r="I382" i="3"/>
  <c r="H382" i="3"/>
  <c r="F382" i="3"/>
  <c r="P381" i="3"/>
  <c r="O381" i="3"/>
  <c r="M381" i="3"/>
  <c r="I381" i="3"/>
  <c r="H381" i="3"/>
  <c r="F381" i="3"/>
  <c r="P380" i="3"/>
  <c r="O380" i="3"/>
  <c r="M380" i="3"/>
  <c r="I380" i="3"/>
  <c r="H380" i="3"/>
  <c r="F380" i="3"/>
  <c r="P379" i="3"/>
  <c r="O379" i="3"/>
  <c r="M379" i="3"/>
  <c r="I379" i="3"/>
  <c r="H379" i="3"/>
  <c r="F379" i="3"/>
  <c r="P378" i="3"/>
  <c r="O378" i="3"/>
  <c r="M378" i="3"/>
  <c r="I378" i="3"/>
  <c r="H378" i="3"/>
  <c r="F378" i="3"/>
  <c r="P377" i="3"/>
  <c r="O377" i="3"/>
  <c r="M377" i="3"/>
  <c r="I377" i="3"/>
  <c r="H377" i="3"/>
  <c r="F377" i="3"/>
  <c r="P376" i="3"/>
  <c r="O376" i="3"/>
  <c r="M376" i="3"/>
  <c r="I376" i="3"/>
  <c r="H376" i="3"/>
  <c r="F376" i="3"/>
  <c r="P375" i="3"/>
  <c r="O375" i="3"/>
  <c r="M375" i="3"/>
  <c r="I375" i="3"/>
  <c r="H375" i="3"/>
  <c r="F375" i="3"/>
  <c r="P374" i="3"/>
  <c r="O374" i="3"/>
  <c r="M374" i="3"/>
  <c r="I374" i="3"/>
  <c r="H374" i="3"/>
  <c r="F374" i="3"/>
  <c r="P373" i="3"/>
  <c r="O373" i="3"/>
  <c r="M373" i="3"/>
  <c r="I373" i="3"/>
  <c r="H373" i="3"/>
  <c r="F373" i="3"/>
  <c r="P372" i="3"/>
  <c r="O372" i="3"/>
  <c r="M372" i="3"/>
  <c r="I372" i="3"/>
  <c r="H372" i="3"/>
  <c r="F372" i="3"/>
  <c r="O371" i="3"/>
  <c r="M371" i="3"/>
  <c r="H371" i="3"/>
  <c r="F371" i="3"/>
  <c r="O370" i="3"/>
  <c r="M370" i="3"/>
  <c r="H370" i="3"/>
  <c r="F370" i="3"/>
  <c r="P369" i="3"/>
  <c r="O369" i="3"/>
  <c r="M369" i="3"/>
  <c r="I369" i="3"/>
  <c r="H369" i="3"/>
  <c r="F369" i="3"/>
  <c r="P368" i="3"/>
  <c r="O368" i="3"/>
  <c r="M368" i="3"/>
  <c r="I368" i="3"/>
  <c r="H368" i="3"/>
  <c r="F368" i="3"/>
  <c r="P367" i="3"/>
  <c r="O367" i="3"/>
  <c r="M367" i="3"/>
  <c r="I367" i="3"/>
  <c r="H367" i="3"/>
  <c r="F367" i="3"/>
  <c r="P366" i="3"/>
  <c r="O366" i="3"/>
  <c r="M366" i="3"/>
  <c r="I366" i="3"/>
  <c r="H366" i="3"/>
  <c r="F366" i="3"/>
  <c r="P365" i="3"/>
  <c r="O365" i="3"/>
  <c r="M365" i="3"/>
  <c r="I365" i="3"/>
  <c r="H365" i="3"/>
  <c r="F365" i="3"/>
  <c r="P364" i="3"/>
  <c r="O364" i="3"/>
  <c r="M364" i="3"/>
  <c r="I364" i="3"/>
  <c r="H364" i="3"/>
  <c r="F364" i="3"/>
  <c r="P363" i="3"/>
  <c r="O363" i="3"/>
  <c r="M363" i="3"/>
  <c r="I363" i="3"/>
  <c r="H363" i="3"/>
  <c r="F363" i="3"/>
  <c r="P362" i="3"/>
  <c r="O362" i="3"/>
  <c r="M362" i="3"/>
  <c r="I362" i="3"/>
  <c r="H362" i="3"/>
  <c r="F362" i="3"/>
  <c r="O360" i="3"/>
  <c r="M360" i="3"/>
  <c r="H360" i="3"/>
  <c r="F360" i="3"/>
  <c r="P359" i="3"/>
  <c r="O359" i="3"/>
  <c r="M359" i="3"/>
  <c r="I359" i="3"/>
  <c r="H359" i="3"/>
  <c r="F359" i="3"/>
  <c r="P358" i="3"/>
  <c r="O358" i="3"/>
  <c r="M358" i="3"/>
  <c r="I358" i="3"/>
  <c r="H358" i="3"/>
  <c r="F358" i="3"/>
  <c r="P357" i="3"/>
  <c r="O357" i="3"/>
  <c r="M357" i="3"/>
  <c r="I357" i="3"/>
  <c r="H357" i="3"/>
  <c r="F357" i="3"/>
  <c r="P356" i="3"/>
  <c r="O356" i="3"/>
  <c r="M356" i="3"/>
  <c r="I356" i="3"/>
  <c r="H356" i="3"/>
  <c r="F356" i="3"/>
  <c r="P355" i="3"/>
  <c r="O355" i="3"/>
  <c r="M355" i="3"/>
  <c r="I355" i="3"/>
  <c r="H355" i="3"/>
  <c r="F355" i="3"/>
  <c r="P354" i="3"/>
  <c r="O354" i="3"/>
  <c r="M354" i="3"/>
  <c r="I354" i="3"/>
  <c r="H354" i="3"/>
  <c r="F354" i="3"/>
  <c r="P352" i="3"/>
  <c r="O352" i="3"/>
  <c r="M352" i="3"/>
  <c r="I352" i="3"/>
  <c r="H352" i="3"/>
  <c r="F352" i="3"/>
  <c r="P351" i="3"/>
  <c r="O351" i="3"/>
  <c r="M351" i="3"/>
  <c r="I351" i="3"/>
  <c r="H351" i="3"/>
  <c r="F351" i="3"/>
  <c r="P350" i="3"/>
  <c r="O350" i="3"/>
  <c r="M350" i="3"/>
  <c r="I350" i="3"/>
  <c r="H350" i="3"/>
  <c r="F350" i="3"/>
  <c r="P349" i="3"/>
  <c r="O349" i="3"/>
  <c r="M349" i="3"/>
  <c r="I349" i="3"/>
  <c r="H349" i="3"/>
  <c r="F349" i="3"/>
  <c r="P348" i="3"/>
  <c r="O348" i="3"/>
  <c r="M348" i="3"/>
  <c r="I348" i="3"/>
  <c r="H348" i="3"/>
  <c r="F348" i="3"/>
  <c r="P347" i="3"/>
  <c r="O347" i="3"/>
  <c r="M347" i="3"/>
  <c r="I347" i="3"/>
  <c r="H347" i="3"/>
  <c r="F347" i="3"/>
  <c r="P346" i="3"/>
  <c r="O346" i="3"/>
  <c r="M346" i="3"/>
  <c r="I346" i="3"/>
  <c r="H346" i="3"/>
  <c r="F346" i="3"/>
  <c r="P345" i="3"/>
  <c r="O345" i="3"/>
  <c r="M345" i="3"/>
  <c r="I345" i="3"/>
  <c r="H345" i="3"/>
  <c r="F345" i="3"/>
  <c r="P344" i="3"/>
  <c r="O344" i="3"/>
  <c r="M344" i="3"/>
  <c r="I344" i="3"/>
  <c r="H344" i="3"/>
  <c r="F344" i="3"/>
  <c r="P343" i="3"/>
  <c r="O343" i="3"/>
  <c r="M343" i="3"/>
  <c r="I343" i="3"/>
  <c r="H343" i="3"/>
  <c r="F343" i="3"/>
  <c r="P342" i="3"/>
  <c r="O342" i="3"/>
  <c r="M342" i="3"/>
  <c r="I342" i="3"/>
  <c r="H342" i="3"/>
  <c r="F342" i="3"/>
  <c r="P341" i="3"/>
  <c r="O341" i="3"/>
  <c r="M341" i="3"/>
  <c r="I341" i="3"/>
  <c r="H341" i="3"/>
  <c r="F341" i="3"/>
  <c r="P340" i="3"/>
  <c r="O340" i="3"/>
  <c r="M340" i="3"/>
  <c r="I340" i="3"/>
  <c r="H340" i="3"/>
  <c r="F340" i="3"/>
  <c r="P339" i="3"/>
  <c r="O339" i="3"/>
  <c r="M339" i="3"/>
  <c r="I339" i="3"/>
  <c r="H339" i="3"/>
  <c r="F339" i="3"/>
  <c r="P338" i="3"/>
  <c r="O338" i="3"/>
  <c r="M338" i="3"/>
  <c r="I338" i="3"/>
  <c r="H338" i="3"/>
  <c r="F338" i="3"/>
  <c r="P336" i="3"/>
  <c r="O336" i="3"/>
  <c r="M336" i="3"/>
  <c r="I336" i="3"/>
  <c r="H336" i="3"/>
  <c r="F336" i="3"/>
  <c r="P335" i="3"/>
  <c r="O335" i="3"/>
  <c r="M335" i="3"/>
  <c r="I335" i="3"/>
  <c r="H335" i="3"/>
  <c r="F335" i="3"/>
  <c r="P333" i="3"/>
  <c r="O333" i="3"/>
  <c r="M333" i="3"/>
  <c r="I333" i="3"/>
  <c r="H333" i="3"/>
  <c r="F333" i="3"/>
  <c r="P332" i="3"/>
  <c r="O332" i="3"/>
  <c r="M332" i="3"/>
  <c r="I332" i="3"/>
  <c r="H332" i="3"/>
  <c r="F332" i="3"/>
  <c r="P331" i="3"/>
  <c r="O331" i="3"/>
  <c r="M331" i="3"/>
  <c r="I331" i="3"/>
  <c r="H331" i="3"/>
  <c r="F331" i="3"/>
  <c r="P330" i="3"/>
  <c r="O330" i="3"/>
  <c r="M330" i="3"/>
  <c r="I330" i="3"/>
  <c r="H330" i="3"/>
  <c r="F330" i="3"/>
  <c r="P329" i="3"/>
  <c r="O329" i="3"/>
  <c r="M329" i="3"/>
  <c r="I329" i="3"/>
  <c r="H329" i="3"/>
  <c r="F329" i="3"/>
  <c r="P328" i="3"/>
  <c r="O328" i="3"/>
  <c r="M328" i="3"/>
  <c r="I328" i="3"/>
  <c r="H328" i="3"/>
  <c r="F328" i="3"/>
  <c r="P327" i="3"/>
  <c r="O327" i="3"/>
  <c r="M327" i="3"/>
  <c r="I327" i="3"/>
  <c r="H327" i="3"/>
  <c r="F327" i="3"/>
  <c r="P326" i="3"/>
  <c r="O326" i="3"/>
  <c r="M326" i="3"/>
  <c r="I326" i="3"/>
  <c r="H326" i="3"/>
  <c r="F326" i="3"/>
  <c r="P325" i="3"/>
  <c r="O325" i="3"/>
  <c r="M325" i="3"/>
  <c r="I325" i="3"/>
  <c r="H325" i="3"/>
  <c r="F325" i="3"/>
  <c r="P324" i="3"/>
  <c r="O324" i="3"/>
  <c r="M324" i="3"/>
  <c r="I324" i="3"/>
  <c r="H324" i="3"/>
  <c r="F324" i="3"/>
  <c r="P323" i="3"/>
  <c r="O323" i="3"/>
  <c r="M323" i="3"/>
  <c r="I323" i="3"/>
  <c r="H323" i="3"/>
  <c r="F323" i="3"/>
  <c r="P322" i="3"/>
  <c r="O322" i="3"/>
  <c r="M322" i="3"/>
  <c r="I322" i="3"/>
  <c r="H322" i="3"/>
  <c r="F322" i="3"/>
  <c r="P321" i="3"/>
  <c r="O321" i="3"/>
  <c r="M321" i="3"/>
  <c r="I321" i="3"/>
  <c r="H321" i="3"/>
  <c r="F321" i="3"/>
  <c r="P320" i="3"/>
  <c r="O320" i="3"/>
  <c r="M320" i="3"/>
  <c r="I320" i="3"/>
  <c r="H320" i="3"/>
  <c r="F320" i="3"/>
  <c r="P319" i="3"/>
  <c r="O319" i="3"/>
  <c r="M319" i="3"/>
  <c r="I319" i="3"/>
  <c r="H319" i="3"/>
  <c r="F319" i="3"/>
  <c r="P318" i="3"/>
  <c r="O318" i="3"/>
  <c r="M318" i="3"/>
  <c r="I318" i="3"/>
  <c r="H318" i="3"/>
  <c r="F318" i="3"/>
  <c r="P317" i="3"/>
  <c r="O317" i="3"/>
  <c r="M317" i="3"/>
  <c r="I317" i="3"/>
  <c r="H317" i="3"/>
  <c r="F317" i="3"/>
  <c r="P315" i="3"/>
  <c r="O315" i="3"/>
  <c r="M315" i="3"/>
  <c r="I315" i="3"/>
  <c r="H315" i="3"/>
  <c r="F315" i="3"/>
  <c r="O314" i="3"/>
  <c r="M314" i="3"/>
  <c r="H314" i="3"/>
  <c r="F314" i="3"/>
  <c r="O313" i="3"/>
  <c r="M313" i="3"/>
  <c r="H313" i="3"/>
  <c r="F313" i="3"/>
  <c r="O312" i="3"/>
  <c r="M312" i="3"/>
  <c r="H312" i="3"/>
  <c r="F312" i="3"/>
  <c r="O311" i="3"/>
  <c r="M311" i="3"/>
  <c r="H311" i="3"/>
  <c r="F311" i="3"/>
  <c r="O310" i="3"/>
  <c r="M310" i="3"/>
  <c r="H310" i="3"/>
  <c r="F310" i="3"/>
  <c r="P309" i="3"/>
  <c r="O309" i="3"/>
  <c r="M309" i="3"/>
  <c r="I309" i="3"/>
  <c r="H309" i="3"/>
  <c r="F309" i="3"/>
  <c r="P308" i="3"/>
  <c r="O308" i="3"/>
  <c r="M308" i="3"/>
  <c r="I308" i="3"/>
  <c r="H308" i="3"/>
  <c r="F308" i="3"/>
  <c r="P307" i="3"/>
  <c r="O307" i="3"/>
  <c r="M307" i="3"/>
  <c r="I307" i="3"/>
  <c r="H307" i="3"/>
  <c r="F307" i="3"/>
  <c r="P306" i="3"/>
  <c r="O306" i="3"/>
  <c r="M306" i="3"/>
  <c r="I306" i="3"/>
  <c r="H306" i="3"/>
  <c r="F306" i="3"/>
  <c r="P305" i="3"/>
  <c r="O305" i="3"/>
  <c r="M305" i="3"/>
  <c r="I305" i="3"/>
  <c r="H305" i="3"/>
  <c r="F305" i="3"/>
  <c r="P304" i="3"/>
  <c r="O304" i="3"/>
  <c r="M304" i="3"/>
  <c r="I304" i="3"/>
  <c r="H304" i="3"/>
  <c r="F304" i="3"/>
  <c r="P303" i="3"/>
  <c r="O303" i="3"/>
  <c r="M303" i="3"/>
  <c r="I303" i="3"/>
  <c r="H303" i="3"/>
  <c r="F303" i="3"/>
  <c r="P302" i="3"/>
  <c r="O302" i="3"/>
  <c r="M302" i="3"/>
  <c r="I302" i="3"/>
  <c r="H302" i="3"/>
  <c r="F302" i="3"/>
  <c r="P301" i="3"/>
  <c r="O301" i="3"/>
  <c r="M301" i="3"/>
  <c r="I301" i="3"/>
  <c r="H301" i="3"/>
  <c r="F301" i="3"/>
  <c r="P300" i="3"/>
  <c r="O300" i="3"/>
  <c r="M300" i="3"/>
  <c r="I300" i="3"/>
  <c r="H300" i="3"/>
  <c r="F300" i="3"/>
  <c r="P299" i="3"/>
  <c r="O299" i="3"/>
  <c r="M299" i="3"/>
  <c r="I299" i="3"/>
  <c r="H299" i="3"/>
  <c r="F299" i="3"/>
  <c r="P298" i="3"/>
  <c r="O298" i="3"/>
  <c r="M298" i="3"/>
  <c r="I298" i="3"/>
  <c r="H298" i="3"/>
  <c r="F298" i="3"/>
  <c r="P297" i="3"/>
  <c r="O297" i="3"/>
  <c r="M297" i="3"/>
  <c r="I297" i="3"/>
  <c r="H297" i="3"/>
  <c r="F297" i="3"/>
  <c r="P296" i="3"/>
  <c r="O296" i="3"/>
  <c r="M296" i="3"/>
  <c r="I296" i="3"/>
  <c r="H296" i="3"/>
  <c r="F296" i="3"/>
  <c r="O295" i="3"/>
  <c r="M295" i="3"/>
  <c r="H295" i="3"/>
  <c r="F295" i="3"/>
  <c r="P294" i="3"/>
  <c r="O294" i="3"/>
  <c r="M294" i="3"/>
  <c r="I294" i="3"/>
  <c r="H294" i="3"/>
  <c r="F294" i="3"/>
  <c r="P293" i="3"/>
  <c r="O293" i="3"/>
  <c r="M293" i="3"/>
  <c r="I293" i="3"/>
  <c r="H293" i="3"/>
  <c r="F293" i="3"/>
  <c r="P292" i="3"/>
  <c r="O292" i="3"/>
  <c r="M292" i="3"/>
  <c r="I292" i="3"/>
  <c r="H292" i="3"/>
  <c r="F292" i="3"/>
  <c r="P291" i="3"/>
  <c r="O291" i="3"/>
  <c r="M291" i="3"/>
  <c r="I291" i="3"/>
  <c r="H291" i="3"/>
  <c r="F291" i="3"/>
  <c r="P290" i="3"/>
  <c r="O290" i="3"/>
  <c r="M290" i="3"/>
  <c r="I290" i="3"/>
  <c r="H290" i="3"/>
  <c r="F290" i="3"/>
  <c r="P289" i="3"/>
  <c r="O289" i="3"/>
  <c r="M289" i="3"/>
  <c r="I289" i="3"/>
  <c r="H289" i="3"/>
  <c r="F289" i="3"/>
  <c r="P288" i="3"/>
  <c r="O288" i="3"/>
  <c r="M288" i="3"/>
  <c r="I288" i="3"/>
  <c r="H288" i="3"/>
  <c r="F288" i="3"/>
  <c r="P287" i="3"/>
  <c r="O287" i="3"/>
  <c r="M287" i="3"/>
  <c r="I287" i="3"/>
  <c r="H287" i="3"/>
  <c r="F287" i="3"/>
  <c r="P286" i="3"/>
  <c r="O286" i="3"/>
  <c r="M286" i="3"/>
  <c r="I286" i="3"/>
  <c r="H286" i="3"/>
  <c r="F286" i="3"/>
  <c r="P285" i="3"/>
  <c r="O285" i="3"/>
  <c r="M285" i="3"/>
  <c r="I285" i="3"/>
  <c r="H285" i="3"/>
  <c r="F285" i="3"/>
  <c r="P284" i="3"/>
  <c r="O284" i="3"/>
  <c r="M284" i="3"/>
  <c r="I284" i="3"/>
  <c r="H284" i="3"/>
  <c r="F284" i="3"/>
  <c r="P283" i="3"/>
  <c r="O283" i="3"/>
  <c r="M283" i="3"/>
  <c r="I283" i="3"/>
  <c r="H283" i="3"/>
  <c r="F283" i="3"/>
  <c r="P282" i="3"/>
  <c r="O282" i="3"/>
  <c r="M282" i="3"/>
  <c r="I282" i="3"/>
  <c r="H282" i="3"/>
  <c r="F282" i="3"/>
  <c r="P281" i="3"/>
  <c r="O281" i="3"/>
  <c r="M281" i="3"/>
  <c r="I281" i="3"/>
  <c r="H281" i="3"/>
  <c r="F281" i="3"/>
  <c r="P280" i="3"/>
  <c r="O280" i="3"/>
  <c r="M280" i="3"/>
  <c r="I280" i="3"/>
  <c r="H280" i="3"/>
  <c r="F280" i="3"/>
  <c r="P279" i="3"/>
  <c r="O279" i="3"/>
  <c r="M279" i="3"/>
  <c r="I279" i="3"/>
  <c r="H279" i="3"/>
  <c r="F279" i="3"/>
  <c r="P278" i="3"/>
  <c r="O278" i="3"/>
  <c r="M278" i="3"/>
  <c r="I278" i="3"/>
  <c r="H278" i="3"/>
  <c r="F278" i="3"/>
  <c r="P277" i="3"/>
  <c r="O277" i="3"/>
  <c r="M277" i="3"/>
  <c r="I277" i="3"/>
  <c r="H277" i="3"/>
  <c r="F277" i="3"/>
  <c r="P276" i="3"/>
  <c r="O276" i="3"/>
  <c r="M276" i="3"/>
  <c r="I276" i="3"/>
  <c r="H276" i="3"/>
  <c r="F276" i="3"/>
  <c r="P275" i="3"/>
  <c r="O275" i="3"/>
  <c r="M275" i="3"/>
  <c r="I275" i="3"/>
  <c r="H275" i="3"/>
  <c r="F275" i="3"/>
  <c r="P274" i="3"/>
  <c r="O274" i="3"/>
  <c r="M274" i="3"/>
  <c r="I274" i="3"/>
  <c r="H274" i="3"/>
  <c r="F274" i="3"/>
  <c r="P273" i="3"/>
  <c r="O273" i="3"/>
  <c r="M273" i="3"/>
  <c r="I273" i="3"/>
  <c r="H273" i="3"/>
  <c r="F273" i="3"/>
  <c r="P272" i="3"/>
  <c r="O272" i="3"/>
  <c r="M272" i="3"/>
  <c r="I272" i="3"/>
  <c r="H272" i="3"/>
  <c r="F272" i="3"/>
  <c r="P271" i="3"/>
  <c r="O271" i="3"/>
  <c r="M271" i="3"/>
  <c r="I271" i="3"/>
  <c r="H271" i="3"/>
  <c r="F271" i="3"/>
  <c r="P270" i="3"/>
  <c r="O270" i="3"/>
  <c r="M270" i="3"/>
  <c r="I270" i="3"/>
  <c r="H270" i="3"/>
  <c r="F270" i="3"/>
  <c r="P269" i="3"/>
  <c r="O269" i="3"/>
  <c r="M269" i="3"/>
  <c r="I269" i="3"/>
  <c r="H269" i="3"/>
  <c r="F269" i="3"/>
  <c r="P268" i="3"/>
  <c r="O268" i="3"/>
  <c r="M268" i="3"/>
  <c r="I268" i="3"/>
  <c r="H268" i="3"/>
  <c r="F268" i="3"/>
  <c r="P267" i="3"/>
  <c r="O267" i="3"/>
  <c r="M267" i="3"/>
  <c r="I267" i="3"/>
  <c r="H267" i="3"/>
  <c r="F267" i="3"/>
  <c r="P266" i="3"/>
  <c r="O266" i="3"/>
  <c r="M266" i="3"/>
  <c r="I266" i="3"/>
  <c r="H266" i="3"/>
  <c r="F266" i="3"/>
  <c r="P265" i="3"/>
  <c r="O265" i="3"/>
  <c r="M265" i="3"/>
  <c r="I265" i="3"/>
  <c r="H265" i="3"/>
  <c r="F265" i="3"/>
  <c r="P264" i="3"/>
  <c r="O264" i="3"/>
  <c r="M264" i="3"/>
  <c r="I264" i="3"/>
  <c r="H264" i="3"/>
  <c r="F264" i="3"/>
  <c r="P263" i="3"/>
  <c r="O263" i="3"/>
  <c r="M263" i="3"/>
  <c r="I263" i="3"/>
  <c r="H263" i="3"/>
  <c r="F263" i="3"/>
  <c r="P262" i="3"/>
  <c r="O262" i="3"/>
  <c r="M262" i="3"/>
  <c r="I262" i="3"/>
  <c r="H262" i="3"/>
  <c r="F262" i="3"/>
  <c r="P261" i="3"/>
  <c r="O261" i="3"/>
  <c r="M261" i="3"/>
  <c r="I261" i="3"/>
  <c r="H261" i="3"/>
  <c r="F261" i="3"/>
  <c r="P260" i="3"/>
  <c r="O260" i="3"/>
  <c r="M260" i="3"/>
  <c r="I260" i="3"/>
  <c r="H260" i="3"/>
  <c r="F260" i="3"/>
  <c r="P259" i="3"/>
  <c r="O259" i="3"/>
  <c r="M259" i="3"/>
  <c r="I259" i="3"/>
  <c r="H259" i="3"/>
  <c r="F259" i="3"/>
  <c r="P258" i="3"/>
  <c r="O258" i="3"/>
  <c r="M258" i="3"/>
  <c r="I258" i="3"/>
  <c r="H258" i="3"/>
  <c r="F258" i="3"/>
  <c r="P257" i="3"/>
  <c r="O257" i="3"/>
  <c r="M257" i="3"/>
  <c r="I257" i="3"/>
  <c r="H257" i="3"/>
  <c r="F257" i="3"/>
  <c r="P255" i="3"/>
  <c r="O255" i="3"/>
  <c r="M255" i="3"/>
  <c r="I255" i="3"/>
  <c r="H255" i="3"/>
  <c r="F255" i="3"/>
  <c r="P254" i="3"/>
  <c r="O254" i="3"/>
  <c r="M254" i="3"/>
  <c r="I254" i="3"/>
  <c r="H254" i="3"/>
  <c r="F254" i="3"/>
  <c r="P253" i="3"/>
  <c r="O253" i="3"/>
  <c r="M253" i="3"/>
  <c r="I253" i="3"/>
  <c r="H253" i="3"/>
  <c r="F253" i="3"/>
  <c r="P252" i="3"/>
  <c r="O252" i="3"/>
  <c r="M252" i="3"/>
  <c r="I252" i="3"/>
  <c r="H252" i="3"/>
  <c r="F252" i="3"/>
  <c r="P251" i="3"/>
  <c r="O251" i="3"/>
  <c r="M251" i="3"/>
  <c r="I251" i="3"/>
  <c r="H251" i="3"/>
  <c r="F251" i="3"/>
  <c r="P250" i="3"/>
  <c r="O250" i="3"/>
  <c r="M250" i="3"/>
  <c r="I250" i="3"/>
  <c r="H250" i="3"/>
  <c r="F250" i="3"/>
  <c r="P248" i="3"/>
  <c r="O248" i="3"/>
  <c r="M248" i="3"/>
  <c r="I248" i="3"/>
  <c r="H248" i="3"/>
  <c r="F248" i="3"/>
  <c r="P247" i="3"/>
  <c r="O247" i="3"/>
  <c r="M247" i="3"/>
  <c r="I247" i="3"/>
  <c r="H247" i="3"/>
  <c r="F247" i="3"/>
  <c r="P246" i="3"/>
  <c r="O246" i="3"/>
  <c r="M246" i="3"/>
  <c r="I246" i="3"/>
  <c r="H246" i="3"/>
  <c r="F246" i="3"/>
  <c r="P245" i="3"/>
  <c r="O245" i="3"/>
  <c r="M245" i="3"/>
  <c r="I245" i="3"/>
  <c r="H245" i="3"/>
  <c r="F245" i="3"/>
  <c r="P244" i="3"/>
  <c r="O244" i="3"/>
  <c r="M244" i="3"/>
  <c r="I244" i="3"/>
  <c r="H244" i="3"/>
  <c r="F244" i="3"/>
  <c r="P243" i="3"/>
  <c r="O243" i="3"/>
  <c r="M243" i="3"/>
  <c r="I243" i="3"/>
  <c r="H243" i="3"/>
  <c r="F243" i="3"/>
  <c r="P242" i="3"/>
  <c r="O242" i="3"/>
  <c r="M242" i="3"/>
  <c r="I242" i="3"/>
  <c r="H242" i="3"/>
  <c r="F242" i="3"/>
  <c r="P241" i="3"/>
  <c r="O241" i="3"/>
  <c r="M241" i="3"/>
  <c r="I241" i="3"/>
  <c r="H241" i="3"/>
  <c r="F241" i="3"/>
  <c r="P239" i="3"/>
  <c r="O239" i="3"/>
  <c r="M239" i="3"/>
  <c r="I239" i="3"/>
  <c r="H239" i="3"/>
  <c r="F239" i="3"/>
  <c r="P237" i="3"/>
  <c r="O237" i="3"/>
  <c r="M237" i="3"/>
  <c r="I237" i="3"/>
  <c r="H237" i="3"/>
  <c r="F237" i="3"/>
  <c r="P236" i="3"/>
  <c r="O236" i="3"/>
  <c r="M236" i="3"/>
  <c r="I236" i="3"/>
  <c r="H236" i="3"/>
  <c r="F236" i="3"/>
  <c r="P235" i="3"/>
  <c r="O235" i="3"/>
  <c r="M235" i="3"/>
  <c r="I235" i="3"/>
  <c r="H235" i="3"/>
  <c r="F235" i="3"/>
  <c r="O233" i="3"/>
  <c r="M233" i="3"/>
  <c r="H233" i="3"/>
  <c r="F233" i="3"/>
  <c r="P232" i="3"/>
  <c r="O232" i="3"/>
  <c r="M232" i="3"/>
  <c r="I232" i="3"/>
  <c r="H232" i="3"/>
  <c r="F232" i="3"/>
  <c r="P231" i="3"/>
  <c r="O231" i="3"/>
  <c r="M231" i="3"/>
  <c r="I231" i="3"/>
  <c r="H231" i="3"/>
  <c r="F231" i="3"/>
  <c r="P230" i="3"/>
  <c r="O230" i="3"/>
  <c r="M230" i="3"/>
  <c r="I230" i="3"/>
  <c r="H230" i="3"/>
  <c r="F230" i="3"/>
  <c r="P228" i="3"/>
  <c r="O228" i="3"/>
  <c r="M228" i="3"/>
  <c r="I228" i="3"/>
  <c r="H228" i="3"/>
  <c r="F228" i="3"/>
  <c r="P227" i="3"/>
  <c r="O227" i="3"/>
  <c r="M227" i="3"/>
  <c r="I227" i="3"/>
  <c r="H227" i="3"/>
  <c r="F227" i="3"/>
  <c r="P226" i="3"/>
  <c r="O226" i="3"/>
  <c r="M226" i="3"/>
  <c r="I226" i="3"/>
  <c r="H226" i="3"/>
  <c r="F226" i="3"/>
  <c r="P225" i="3"/>
  <c r="O225" i="3"/>
  <c r="M225" i="3"/>
  <c r="I225" i="3"/>
  <c r="H225" i="3"/>
  <c r="F225" i="3"/>
  <c r="P224" i="3"/>
  <c r="O224" i="3"/>
  <c r="M224" i="3"/>
  <c r="I224" i="3"/>
  <c r="H224" i="3"/>
  <c r="F224" i="3"/>
  <c r="P223" i="3"/>
  <c r="O223" i="3"/>
  <c r="M223" i="3"/>
  <c r="I223" i="3"/>
  <c r="H223" i="3"/>
  <c r="F223" i="3"/>
  <c r="P222" i="3"/>
  <c r="O222" i="3"/>
  <c r="M222" i="3"/>
  <c r="I222" i="3"/>
  <c r="H222" i="3"/>
  <c r="F222" i="3"/>
  <c r="P221" i="3"/>
  <c r="O221" i="3"/>
  <c r="M221" i="3"/>
  <c r="I221" i="3"/>
  <c r="H221" i="3"/>
  <c r="F221" i="3"/>
  <c r="P220" i="3"/>
  <c r="O220" i="3"/>
  <c r="M220" i="3"/>
  <c r="I220" i="3"/>
  <c r="H220" i="3"/>
  <c r="F220" i="3"/>
  <c r="P218" i="3"/>
  <c r="O218" i="3"/>
  <c r="M218" i="3"/>
  <c r="I218" i="3"/>
  <c r="H218" i="3"/>
  <c r="F218" i="3"/>
  <c r="P217" i="3"/>
  <c r="O217" i="3"/>
  <c r="M217" i="3"/>
  <c r="I217" i="3"/>
  <c r="H217" i="3"/>
  <c r="P216" i="3"/>
  <c r="O216" i="3"/>
  <c r="M216" i="3"/>
  <c r="I216" i="3"/>
  <c r="H216" i="3"/>
  <c r="F216" i="3"/>
  <c r="P215" i="3"/>
  <c r="O215" i="3"/>
  <c r="M215" i="3"/>
  <c r="I215" i="3"/>
  <c r="H215" i="3"/>
  <c r="F215" i="3"/>
  <c r="P214" i="3"/>
  <c r="O214" i="3"/>
  <c r="M214" i="3"/>
  <c r="I214" i="3"/>
  <c r="H214" i="3"/>
  <c r="F214" i="3"/>
  <c r="P213" i="3"/>
  <c r="O213" i="3"/>
  <c r="M213" i="3"/>
  <c r="I213" i="3"/>
  <c r="H213" i="3"/>
  <c r="F213" i="3"/>
  <c r="P212" i="3"/>
  <c r="O212" i="3"/>
  <c r="M212" i="3"/>
  <c r="I212" i="3"/>
  <c r="H212" i="3"/>
  <c r="F212" i="3"/>
  <c r="P211" i="3"/>
  <c r="O211" i="3"/>
  <c r="M211" i="3"/>
  <c r="I211" i="3"/>
  <c r="H211" i="3"/>
  <c r="F211" i="3"/>
  <c r="P210" i="3"/>
  <c r="O210" i="3"/>
  <c r="M210" i="3"/>
  <c r="I210" i="3"/>
  <c r="H210" i="3"/>
  <c r="F210" i="3"/>
  <c r="P209" i="3"/>
  <c r="O209" i="3"/>
  <c r="M209" i="3"/>
  <c r="I209" i="3"/>
  <c r="H209" i="3"/>
  <c r="F209" i="3"/>
  <c r="P208" i="3"/>
  <c r="O208" i="3"/>
  <c r="M208" i="3"/>
  <c r="I208" i="3"/>
  <c r="H208" i="3"/>
  <c r="F208" i="3"/>
  <c r="P207" i="3"/>
  <c r="O207" i="3"/>
  <c r="M207" i="3"/>
  <c r="I207" i="3"/>
  <c r="H207" i="3"/>
  <c r="F207" i="3"/>
  <c r="P206" i="3"/>
  <c r="O206" i="3"/>
  <c r="M206" i="3"/>
  <c r="I206" i="3"/>
  <c r="H206" i="3"/>
  <c r="F206" i="3"/>
  <c r="P205" i="3"/>
  <c r="O205" i="3"/>
  <c r="M205" i="3"/>
  <c r="I205" i="3"/>
  <c r="H205" i="3"/>
  <c r="F205" i="3"/>
  <c r="P204" i="3"/>
  <c r="O204" i="3"/>
  <c r="M204" i="3"/>
  <c r="I204" i="3"/>
  <c r="H204" i="3"/>
  <c r="F204" i="3"/>
  <c r="P202" i="3"/>
  <c r="O202" i="3"/>
  <c r="M202" i="3"/>
  <c r="I202" i="3"/>
  <c r="H202" i="3"/>
  <c r="F202" i="3"/>
  <c r="P201" i="3"/>
  <c r="O201" i="3"/>
  <c r="M201" i="3"/>
  <c r="I201" i="3"/>
  <c r="H201" i="3"/>
  <c r="F201" i="3"/>
  <c r="P200" i="3"/>
  <c r="O200" i="3"/>
  <c r="M200" i="3"/>
  <c r="I200" i="3"/>
  <c r="H200" i="3"/>
  <c r="F200" i="3"/>
  <c r="P199" i="3"/>
  <c r="O199" i="3"/>
  <c r="M199" i="3"/>
  <c r="I199" i="3"/>
  <c r="H199" i="3"/>
  <c r="F199" i="3"/>
  <c r="P198" i="3"/>
  <c r="O198" i="3"/>
  <c r="M198" i="3"/>
  <c r="I198" i="3"/>
  <c r="H198" i="3"/>
  <c r="F198" i="3"/>
  <c r="P197" i="3"/>
  <c r="O197" i="3"/>
  <c r="M197" i="3"/>
  <c r="I197" i="3"/>
  <c r="H197" i="3"/>
  <c r="F197" i="3"/>
  <c r="P196" i="3"/>
  <c r="O196" i="3"/>
  <c r="M196" i="3"/>
  <c r="I196" i="3"/>
  <c r="H196" i="3"/>
  <c r="F196" i="3"/>
  <c r="P195" i="3"/>
  <c r="O195" i="3"/>
  <c r="M195" i="3"/>
  <c r="I195" i="3"/>
  <c r="H195" i="3"/>
  <c r="F195" i="3"/>
  <c r="P194" i="3"/>
  <c r="O194" i="3"/>
  <c r="M194" i="3"/>
  <c r="I194" i="3"/>
  <c r="H194" i="3"/>
  <c r="F194" i="3"/>
  <c r="P193" i="3"/>
  <c r="O193" i="3"/>
  <c r="M193" i="3"/>
  <c r="I193" i="3"/>
  <c r="H193" i="3"/>
  <c r="F193" i="3"/>
  <c r="P192" i="3"/>
  <c r="O192" i="3"/>
  <c r="M192" i="3"/>
  <c r="I192" i="3"/>
  <c r="H192" i="3"/>
  <c r="F192" i="3"/>
  <c r="P191" i="3"/>
  <c r="O191" i="3"/>
  <c r="M191" i="3"/>
  <c r="I191" i="3"/>
  <c r="H191" i="3"/>
  <c r="F191" i="3"/>
  <c r="P190" i="3"/>
  <c r="O190" i="3"/>
  <c r="M190" i="3"/>
  <c r="I190" i="3"/>
  <c r="H190" i="3"/>
  <c r="F190" i="3"/>
  <c r="P189" i="3"/>
  <c r="O189" i="3"/>
  <c r="M189" i="3"/>
  <c r="I189" i="3"/>
  <c r="H189" i="3"/>
  <c r="F189" i="3"/>
  <c r="P188" i="3"/>
  <c r="O188" i="3"/>
  <c r="M188" i="3"/>
  <c r="I188" i="3"/>
  <c r="H188" i="3"/>
  <c r="F188" i="3"/>
  <c r="P187" i="3"/>
  <c r="O187" i="3"/>
  <c r="M187" i="3"/>
  <c r="I187" i="3"/>
  <c r="H187" i="3"/>
  <c r="F187" i="3"/>
  <c r="P186" i="3"/>
  <c r="O186" i="3"/>
  <c r="M186" i="3"/>
  <c r="I186" i="3"/>
  <c r="H186" i="3"/>
  <c r="F186" i="3"/>
  <c r="P185" i="3"/>
  <c r="O185" i="3"/>
  <c r="M185" i="3"/>
  <c r="I185" i="3"/>
  <c r="H185" i="3"/>
  <c r="F185" i="3"/>
  <c r="P184" i="3"/>
  <c r="O184" i="3"/>
  <c r="M184" i="3"/>
  <c r="I184" i="3"/>
  <c r="H184" i="3"/>
  <c r="F184" i="3"/>
  <c r="P183" i="3"/>
  <c r="O183" i="3"/>
  <c r="M183" i="3"/>
  <c r="I183" i="3"/>
  <c r="H183" i="3"/>
  <c r="F183" i="3"/>
  <c r="P182" i="3"/>
  <c r="O182" i="3"/>
  <c r="M182" i="3"/>
  <c r="I182" i="3"/>
  <c r="H182" i="3"/>
  <c r="F182" i="3"/>
  <c r="P181" i="3"/>
  <c r="O181" i="3"/>
  <c r="M181" i="3"/>
  <c r="I181" i="3"/>
  <c r="H181" i="3"/>
  <c r="F181" i="3"/>
  <c r="P180" i="3"/>
  <c r="O180" i="3"/>
  <c r="M180" i="3"/>
  <c r="I180" i="3"/>
  <c r="H180" i="3"/>
  <c r="F180" i="3"/>
  <c r="P179" i="3"/>
  <c r="O179" i="3"/>
  <c r="M179" i="3"/>
  <c r="I179" i="3"/>
  <c r="H179" i="3"/>
  <c r="F179" i="3"/>
  <c r="P178" i="3"/>
  <c r="O178" i="3"/>
  <c r="M178" i="3"/>
  <c r="I178" i="3"/>
  <c r="H178" i="3"/>
  <c r="F178" i="3"/>
  <c r="P177" i="3"/>
  <c r="O177" i="3"/>
  <c r="M177" i="3"/>
  <c r="I177" i="3"/>
  <c r="H177" i="3"/>
  <c r="F177" i="3"/>
  <c r="P176" i="3"/>
  <c r="O176" i="3"/>
  <c r="M176" i="3"/>
  <c r="I176" i="3"/>
  <c r="H176" i="3"/>
  <c r="F176" i="3"/>
  <c r="P175" i="3"/>
  <c r="O175" i="3"/>
  <c r="M175" i="3"/>
  <c r="I175" i="3"/>
  <c r="H175" i="3"/>
  <c r="F175" i="3"/>
  <c r="P174" i="3"/>
  <c r="O174" i="3"/>
  <c r="M174" i="3"/>
  <c r="I174" i="3"/>
  <c r="H174" i="3"/>
  <c r="F174" i="3"/>
  <c r="P173" i="3"/>
  <c r="O173" i="3"/>
  <c r="M173" i="3"/>
  <c r="I173" i="3"/>
  <c r="H173" i="3"/>
  <c r="F173" i="3"/>
  <c r="P172" i="3"/>
  <c r="O172" i="3"/>
  <c r="M172" i="3"/>
  <c r="I172" i="3"/>
  <c r="H172" i="3"/>
  <c r="F172" i="3"/>
  <c r="O171" i="3"/>
  <c r="M171" i="3"/>
  <c r="H171" i="3"/>
  <c r="F171" i="3"/>
  <c r="O170" i="3"/>
  <c r="M170" i="3"/>
  <c r="H170" i="3"/>
  <c r="F170" i="3"/>
  <c r="O169" i="3"/>
  <c r="M169" i="3"/>
  <c r="H169" i="3"/>
  <c r="F169" i="3"/>
  <c r="P168" i="3"/>
  <c r="O168" i="3"/>
  <c r="M168" i="3"/>
  <c r="I168" i="3"/>
  <c r="H168" i="3"/>
  <c r="F168" i="3"/>
  <c r="P167" i="3"/>
  <c r="O167" i="3"/>
  <c r="M167" i="3"/>
  <c r="I167" i="3"/>
  <c r="H167" i="3"/>
  <c r="F167" i="3"/>
  <c r="P166" i="3"/>
  <c r="O166" i="3"/>
  <c r="M166" i="3"/>
  <c r="I166" i="3"/>
  <c r="H166" i="3"/>
  <c r="F166" i="3"/>
  <c r="P165" i="3"/>
  <c r="O165" i="3"/>
  <c r="M165" i="3"/>
  <c r="I165" i="3"/>
  <c r="H165" i="3"/>
  <c r="F165" i="3"/>
  <c r="P164" i="3"/>
  <c r="O164" i="3"/>
  <c r="M164" i="3"/>
  <c r="I164" i="3"/>
  <c r="H164" i="3"/>
  <c r="F164" i="3"/>
  <c r="P163" i="3"/>
  <c r="O163" i="3"/>
  <c r="M163" i="3"/>
  <c r="I163" i="3"/>
  <c r="H163" i="3"/>
  <c r="F163" i="3"/>
  <c r="P162" i="3"/>
  <c r="O162" i="3"/>
  <c r="M162" i="3"/>
  <c r="I162" i="3"/>
  <c r="H162" i="3"/>
  <c r="F162" i="3"/>
  <c r="P161" i="3"/>
  <c r="O161" i="3"/>
  <c r="M161" i="3"/>
  <c r="I161" i="3"/>
  <c r="H161" i="3"/>
  <c r="F161" i="3"/>
  <c r="P160" i="3"/>
  <c r="O160" i="3"/>
  <c r="M160" i="3"/>
  <c r="I160" i="3"/>
  <c r="H160" i="3"/>
  <c r="F160" i="3"/>
  <c r="P159" i="3"/>
  <c r="O159" i="3"/>
  <c r="M159" i="3"/>
  <c r="I159" i="3"/>
  <c r="H159" i="3"/>
  <c r="F159" i="3"/>
  <c r="P158" i="3"/>
  <c r="O158" i="3"/>
  <c r="M158" i="3"/>
  <c r="I158" i="3"/>
  <c r="H158" i="3"/>
  <c r="F158" i="3"/>
  <c r="P157" i="3"/>
  <c r="O157" i="3"/>
  <c r="M157" i="3"/>
  <c r="I157" i="3"/>
  <c r="H157" i="3"/>
  <c r="F157" i="3"/>
  <c r="P156" i="3"/>
  <c r="O156" i="3"/>
  <c r="M156" i="3"/>
  <c r="I156" i="3"/>
  <c r="H156" i="3"/>
  <c r="F156" i="3"/>
  <c r="P155" i="3"/>
  <c r="O155" i="3"/>
  <c r="M155" i="3"/>
  <c r="I155" i="3"/>
  <c r="H155" i="3"/>
  <c r="F155" i="3"/>
  <c r="P154" i="3"/>
  <c r="O154" i="3"/>
  <c r="M154" i="3"/>
  <c r="I154" i="3"/>
  <c r="H154" i="3"/>
  <c r="F154" i="3"/>
  <c r="P153" i="3"/>
  <c r="O153" i="3"/>
  <c r="M153" i="3"/>
  <c r="I153" i="3"/>
  <c r="H153" i="3"/>
  <c r="F153" i="3"/>
  <c r="P152" i="3"/>
  <c r="O152" i="3"/>
  <c r="M152" i="3"/>
  <c r="I152" i="3"/>
  <c r="H152" i="3"/>
  <c r="F152" i="3"/>
  <c r="P151" i="3"/>
  <c r="O151" i="3"/>
  <c r="M151" i="3"/>
  <c r="I151" i="3"/>
  <c r="H151" i="3"/>
  <c r="F151" i="3"/>
  <c r="P150" i="3"/>
  <c r="O150" i="3"/>
  <c r="M150" i="3"/>
  <c r="I150" i="3"/>
  <c r="H150" i="3"/>
  <c r="F150" i="3"/>
  <c r="P149" i="3"/>
  <c r="O149" i="3"/>
  <c r="M149" i="3"/>
  <c r="I149" i="3"/>
  <c r="H149" i="3"/>
  <c r="F149" i="3"/>
  <c r="P148" i="3"/>
  <c r="O148" i="3"/>
  <c r="M148" i="3"/>
  <c r="I148" i="3"/>
  <c r="H148" i="3"/>
  <c r="F148" i="3"/>
  <c r="P147" i="3"/>
  <c r="O147" i="3"/>
  <c r="M147" i="3"/>
  <c r="I147" i="3"/>
  <c r="H147" i="3"/>
  <c r="F147" i="3"/>
  <c r="O146" i="3"/>
  <c r="M146" i="3"/>
  <c r="H146" i="3"/>
  <c r="F146" i="3"/>
  <c r="O145" i="3"/>
  <c r="M145" i="3"/>
  <c r="H145" i="3"/>
  <c r="F145" i="3"/>
  <c r="P144" i="3"/>
  <c r="O144" i="3"/>
  <c r="M144" i="3"/>
  <c r="I144" i="3"/>
  <c r="H144" i="3"/>
  <c r="F144" i="3"/>
  <c r="P143" i="3"/>
  <c r="O143" i="3"/>
  <c r="M143" i="3"/>
  <c r="I143" i="3"/>
  <c r="H143" i="3"/>
  <c r="F143" i="3"/>
  <c r="P142" i="3"/>
  <c r="O142" i="3"/>
  <c r="M142" i="3"/>
  <c r="I142" i="3"/>
  <c r="H142" i="3"/>
  <c r="F142" i="3"/>
  <c r="P141" i="3"/>
  <c r="O141" i="3"/>
  <c r="M141" i="3"/>
  <c r="I141" i="3"/>
  <c r="H141" i="3"/>
  <c r="F141" i="3"/>
  <c r="P140" i="3"/>
  <c r="O140" i="3"/>
  <c r="M140" i="3"/>
  <c r="I140" i="3"/>
  <c r="H140" i="3"/>
  <c r="F140" i="3"/>
  <c r="P139" i="3"/>
  <c r="O139" i="3"/>
  <c r="M139" i="3"/>
  <c r="I139" i="3"/>
  <c r="H139" i="3"/>
  <c r="F139" i="3"/>
  <c r="P138" i="3"/>
  <c r="O138" i="3"/>
  <c r="M138" i="3"/>
  <c r="I138" i="3"/>
  <c r="H138" i="3"/>
  <c r="F138" i="3"/>
  <c r="P137" i="3"/>
  <c r="O137" i="3"/>
  <c r="M137" i="3"/>
  <c r="I137" i="3"/>
  <c r="H137" i="3"/>
  <c r="F137" i="3"/>
  <c r="P136" i="3"/>
  <c r="O136" i="3"/>
  <c r="M136" i="3"/>
  <c r="I136" i="3"/>
  <c r="H136" i="3"/>
  <c r="F136" i="3"/>
  <c r="P135" i="3"/>
  <c r="O135" i="3"/>
  <c r="M135" i="3"/>
  <c r="I135" i="3"/>
  <c r="H135" i="3"/>
  <c r="F135" i="3"/>
  <c r="P133" i="3"/>
  <c r="O133" i="3"/>
  <c r="M133" i="3"/>
  <c r="I133" i="3"/>
  <c r="H133" i="3"/>
  <c r="F133" i="3"/>
  <c r="P132" i="3"/>
  <c r="O132" i="3"/>
  <c r="M132" i="3"/>
  <c r="I132" i="3"/>
  <c r="H132" i="3"/>
  <c r="F132" i="3"/>
  <c r="P131" i="3"/>
  <c r="O131" i="3"/>
  <c r="M131" i="3"/>
  <c r="I131" i="3"/>
  <c r="H131" i="3"/>
  <c r="F131" i="3"/>
  <c r="P130" i="3"/>
  <c r="O130" i="3"/>
  <c r="M130" i="3"/>
  <c r="I130" i="3"/>
  <c r="H130" i="3"/>
  <c r="F130" i="3"/>
  <c r="P128" i="3"/>
  <c r="O128" i="3"/>
  <c r="M128" i="3"/>
  <c r="I128" i="3"/>
  <c r="H128" i="3"/>
  <c r="F128" i="3"/>
  <c r="P126" i="3"/>
  <c r="O126" i="3"/>
  <c r="M126" i="3"/>
  <c r="I126" i="3"/>
  <c r="H126" i="3"/>
  <c r="F126" i="3"/>
  <c r="P124" i="3"/>
  <c r="O124" i="3"/>
  <c r="M124" i="3"/>
  <c r="I124" i="3"/>
  <c r="H124" i="3"/>
  <c r="F124" i="3"/>
  <c r="P123" i="3"/>
  <c r="O123" i="3"/>
  <c r="M123" i="3"/>
  <c r="I123" i="3"/>
  <c r="H123" i="3"/>
  <c r="F123" i="3"/>
  <c r="P121" i="3"/>
  <c r="O121" i="3"/>
  <c r="M121" i="3"/>
  <c r="I121" i="3"/>
  <c r="H121" i="3"/>
  <c r="F121" i="3"/>
  <c r="P119" i="3"/>
  <c r="O119" i="3"/>
  <c r="M119" i="3"/>
  <c r="I119" i="3"/>
  <c r="H119" i="3"/>
  <c r="F119" i="3"/>
  <c r="P118" i="3"/>
  <c r="O118" i="3"/>
  <c r="M118" i="3"/>
  <c r="I118" i="3"/>
  <c r="H118" i="3"/>
  <c r="F118" i="3"/>
  <c r="P115" i="3"/>
  <c r="O115" i="3"/>
  <c r="M115" i="3"/>
  <c r="I115" i="3"/>
  <c r="H115" i="3"/>
  <c r="F115" i="3"/>
  <c r="P114" i="3"/>
  <c r="O114" i="3"/>
  <c r="M114" i="3"/>
  <c r="I114" i="3"/>
  <c r="H114" i="3"/>
  <c r="F114" i="3"/>
  <c r="P113" i="3"/>
  <c r="O113" i="3"/>
  <c r="M113" i="3"/>
  <c r="I113" i="3"/>
  <c r="H113" i="3"/>
  <c r="F113" i="3"/>
  <c r="P112" i="3"/>
  <c r="O112" i="3"/>
  <c r="M112" i="3"/>
  <c r="I112" i="3"/>
  <c r="H112" i="3"/>
  <c r="F112" i="3"/>
  <c r="P111" i="3"/>
  <c r="O111" i="3"/>
  <c r="M111" i="3"/>
  <c r="I111" i="3"/>
  <c r="H111" i="3"/>
  <c r="F111" i="3"/>
  <c r="P110" i="3"/>
  <c r="O110" i="3"/>
  <c r="M110" i="3"/>
  <c r="I110" i="3"/>
  <c r="H110" i="3"/>
  <c r="F110" i="3"/>
  <c r="P109" i="3"/>
  <c r="O109" i="3"/>
  <c r="M109" i="3"/>
  <c r="I109" i="3"/>
  <c r="H109" i="3"/>
  <c r="F109" i="3"/>
  <c r="P108" i="3"/>
  <c r="O108" i="3"/>
  <c r="M108" i="3"/>
  <c r="I108" i="3"/>
  <c r="H108" i="3"/>
  <c r="F108" i="3"/>
  <c r="P107" i="3"/>
  <c r="O107" i="3"/>
  <c r="M107" i="3"/>
  <c r="I107" i="3"/>
  <c r="H107" i="3"/>
  <c r="F107" i="3"/>
  <c r="P106" i="3"/>
  <c r="O106" i="3"/>
  <c r="M106" i="3"/>
  <c r="I106" i="3"/>
  <c r="H106" i="3"/>
  <c r="F106" i="3"/>
  <c r="P105" i="3"/>
  <c r="O105" i="3"/>
  <c r="M105" i="3"/>
  <c r="I105" i="3"/>
  <c r="H105" i="3"/>
  <c r="F105" i="3"/>
  <c r="P104" i="3"/>
  <c r="O104" i="3"/>
  <c r="M104" i="3"/>
  <c r="I104" i="3"/>
  <c r="H104" i="3"/>
  <c r="F104" i="3"/>
  <c r="P103" i="3"/>
  <c r="O103" i="3"/>
  <c r="M103" i="3"/>
  <c r="I103" i="3"/>
  <c r="H103" i="3"/>
  <c r="F103" i="3"/>
  <c r="P102" i="3"/>
  <c r="O102" i="3"/>
  <c r="M102" i="3"/>
  <c r="I102" i="3"/>
  <c r="H102" i="3"/>
  <c r="F102" i="3"/>
  <c r="P101" i="3"/>
  <c r="O101" i="3"/>
  <c r="M101" i="3"/>
  <c r="I101" i="3"/>
  <c r="H101" i="3"/>
  <c r="F101" i="3"/>
  <c r="P100" i="3"/>
  <c r="O100" i="3"/>
  <c r="M100" i="3"/>
  <c r="I100" i="3"/>
  <c r="H100" i="3"/>
  <c r="F100" i="3"/>
  <c r="P99" i="3"/>
  <c r="O99" i="3"/>
  <c r="M99" i="3"/>
  <c r="I99" i="3"/>
  <c r="H99" i="3"/>
  <c r="F99" i="3"/>
  <c r="P98" i="3"/>
  <c r="O98" i="3"/>
  <c r="M98" i="3"/>
  <c r="I98" i="3"/>
  <c r="H98" i="3"/>
  <c r="F98" i="3"/>
  <c r="P97" i="3"/>
  <c r="O97" i="3"/>
  <c r="M97" i="3"/>
  <c r="I97" i="3"/>
  <c r="H97" i="3"/>
  <c r="F97" i="3"/>
  <c r="P96" i="3"/>
  <c r="O96" i="3"/>
  <c r="M96" i="3"/>
  <c r="I96" i="3"/>
  <c r="H96" i="3"/>
  <c r="F96" i="3"/>
  <c r="P95" i="3"/>
  <c r="O95" i="3"/>
  <c r="M95" i="3"/>
  <c r="I95" i="3"/>
  <c r="H95" i="3"/>
  <c r="F95" i="3"/>
  <c r="P94" i="3"/>
  <c r="O94" i="3"/>
  <c r="M94" i="3"/>
  <c r="I94" i="3"/>
  <c r="H94" i="3"/>
  <c r="F94" i="3"/>
  <c r="P93" i="3"/>
  <c r="O93" i="3"/>
  <c r="M93" i="3"/>
  <c r="I93" i="3"/>
  <c r="H93" i="3"/>
  <c r="F93" i="3"/>
  <c r="P92" i="3"/>
  <c r="O92" i="3"/>
  <c r="M92" i="3"/>
  <c r="I92" i="3"/>
  <c r="H92" i="3"/>
  <c r="F92" i="3"/>
  <c r="P91" i="3"/>
  <c r="O91" i="3"/>
  <c r="M91" i="3"/>
  <c r="I91" i="3"/>
  <c r="H91" i="3"/>
  <c r="F91" i="3"/>
  <c r="P90" i="3"/>
  <c r="O90" i="3"/>
  <c r="M90" i="3"/>
  <c r="I90" i="3"/>
  <c r="H90" i="3"/>
  <c r="F90" i="3"/>
  <c r="P89" i="3"/>
  <c r="O89" i="3"/>
  <c r="M89" i="3"/>
  <c r="I89" i="3"/>
  <c r="H89" i="3"/>
  <c r="F89" i="3"/>
  <c r="P87" i="3"/>
  <c r="O87" i="3"/>
  <c r="M87" i="3"/>
  <c r="I87" i="3"/>
  <c r="H87" i="3"/>
  <c r="F87" i="3"/>
  <c r="P86" i="3"/>
  <c r="O86" i="3"/>
  <c r="M86" i="3"/>
  <c r="I86" i="3"/>
  <c r="H86" i="3"/>
  <c r="F86" i="3"/>
  <c r="P85" i="3"/>
  <c r="O85" i="3"/>
  <c r="M85" i="3"/>
  <c r="I85" i="3"/>
  <c r="H85" i="3"/>
  <c r="F85" i="3"/>
  <c r="P84" i="3"/>
  <c r="O84" i="3"/>
  <c r="M84" i="3"/>
  <c r="I84" i="3"/>
  <c r="H84" i="3"/>
  <c r="F84" i="3"/>
  <c r="P83" i="3"/>
  <c r="O83" i="3"/>
  <c r="M83" i="3"/>
  <c r="I83" i="3"/>
  <c r="H83" i="3"/>
  <c r="F83" i="3"/>
  <c r="P82" i="3"/>
  <c r="O82" i="3"/>
  <c r="M82" i="3"/>
  <c r="I82" i="3"/>
  <c r="H82" i="3"/>
  <c r="F82" i="3"/>
  <c r="P81" i="3"/>
  <c r="O81" i="3"/>
  <c r="M81" i="3"/>
  <c r="I81" i="3"/>
  <c r="H81" i="3"/>
  <c r="F81" i="3"/>
  <c r="P80" i="3"/>
  <c r="O80" i="3"/>
  <c r="M80" i="3"/>
  <c r="I80" i="3"/>
  <c r="H80" i="3"/>
  <c r="F80" i="3"/>
  <c r="P79" i="3"/>
  <c r="O79" i="3"/>
  <c r="M79" i="3"/>
  <c r="I79" i="3"/>
  <c r="H79" i="3"/>
  <c r="F79" i="3"/>
  <c r="P78" i="3"/>
  <c r="O78" i="3"/>
  <c r="M78" i="3"/>
  <c r="I78" i="3"/>
  <c r="H78" i="3"/>
  <c r="F78" i="3"/>
  <c r="P77" i="3"/>
  <c r="O77" i="3"/>
  <c r="M77" i="3"/>
  <c r="I77" i="3"/>
  <c r="H77" i="3"/>
  <c r="F77" i="3"/>
  <c r="P76" i="3"/>
  <c r="O76" i="3"/>
  <c r="M76" i="3"/>
  <c r="I76" i="3"/>
  <c r="H76" i="3"/>
  <c r="F76" i="3"/>
  <c r="P75" i="3"/>
  <c r="O75" i="3"/>
  <c r="M75" i="3"/>
  <c r="I75" i="3"/>
  <c r="H75" i="3"/>
  <c r="F75" i="3"/>
  <c r="P74" i="3"/>
  <c r="O74" i="3"/>
  <c r="M74" i="3"/>
  <c r="I74" i="3"/>
  <c r="H74" i="3"/>
  <c r="F74" i="3"/>
  <c r="P73" i="3"/>
  <c r="O73" i="3"/>
  <c r="M73" i="3"/>
  <c r="I73" i="3"/>
  <c r="H73" i="3"/>
  <c r="F73" i="3"/>
  <c r="P71" i="3"/>
  <c r="O71" i="3"/>
  <c r="M71" i="3"/>
  <c r="I71" i="3"/>
  <c r="H71" i="3"/>
  <c r="F71" i="3"/>
  <c r="P70" i="3"/>
  <c r="O70" i="3"/>
  <c r="M70" i="3"/>
  <c r="I70" i="3"/>
  <c r="H70" i="3"/>
  <c r="F70" i="3"/>
  <c r="P69" i="3"/>
  <c r="O69" i="3"/>
  <c r="M69" i="3"/>
  <c r="I69" i="3"/>
  <c r="H69" i="3"/>
  <c r="F69" i="3"/>
  <c r="P68" i="3"/>
  <c r="O68" i="3"/>
  <c r="M68" i="3"/>
  <c r="I68" i="3"/>
  <c r="H68" i="3"/>
  <c r="F68" i="3"/>
  <c r="P66" i="3"/>
  <c r="O66" i="3"/>
  <c r="M66" i="3"/>
  <c r="I66" i="3"/>
  <c r="H66" i="3"/>
  <c r="F66" i="3"/>
  <c r="P65" i="3"/>
  <c r="O65" i="3"/>
  <c r="M65" i="3"/>
  <c r="I65" i="3"/>
  <c r="H65" i="3"/>
  <c r="F65" i="3"/>
  <c r="P64" i="3"/>
  <c r="O64" i="3"/>
  <c r="M64" i="3"/>
  <c r="I64" i="3"/>
  <c r="H64" i="3"/>
  <c r="F64" i="3"/>
  <c r="P63" i="3"/>
  <c r="O63" i="3"/>
  <c r="M63" i="3"/>
  <c r="I63" i="3"/>
  <c r="H63" i="3"/>
  <c r="F63" i="3"/>
  <c r="P62" i="3"/>
  <c r="O62" i="3"/>
  <c r="M62" i="3"/>
  <c r="I62" i="3"/>
  <c r="H62" i="3"/>
  <c r="F62" i="3"/>
  <c r="P61" i="3"/>
  <c r="O61" i="3"/>
  <c r="M61" i="3"/>
  <c r="I61" i="3"/>
  <c r="H61" i="3"/>
  <c r="F61" i="3"/>
  <c r="P60" i="3"/>
  <c r="O60" i="3"/>
  <c r="M60" i="3"/>
  <c r="I60" i="3"/>
  <c r="H60" i="3"/>
  <c r="F60" i="3"/>
  <c r="P59" i="3"/>
  <c r="O59" i="3"/>
  <c r="M59" i="3"/>
  <c r="I59" i="3"/>
  <c r="H59" i="3"/>
  <c r="F59" i="3"/>
  <c r="P58" i="3"/>
  <c r="O58" i="3"/>
  <c r="M58" i="3"/>
  <c r="I58" i="3"/>
  <c r="H58" i="3"/>
  <c r="F58" i="3"/>
  <c r="P57" i="3"/>
  <c r="O57" i="3"/>
  <c r="M57" i="3"/>
  <c r="I57" i="3"/>
  <c r="H57" i="3"/>
  <c r="F57" i="3"/>
  <c r="P56" i="3"/>
  <c r="O56" i="3"/>
  <c r="M56" i="3"/>
  <c r="I56" i="3"/>
  <c r="H56" i="3"/>
  <c r="F56" i="3"/>
  <c r="P55" i="3"/>
  <c r="O55" i="3"/>
  <c r="M55" i="3"/>
  <c r="I55" i="3"/>
  <c r="H55" i="3"/>
  <c r="F55" i="3"/>
  <c r="P54" i="3"/>
  <c r="O54" i="3"/>
  <c r="M54" i="3"/>
  <c r="I54" i="3"/>
  <c r="H54" i="3"/>
  <c r="F54" i="3"/>
  <c r="P53" i="3"/>
  <c r="O53" i="3"/>
  <c r="M53" i="3"/>
  <c r="I53" i="3"/>
  <c r="H53" i="3"/>
  <c r="F53" i="3"/>
  <c r="P52" i="3"/>
  <c r="O52" i="3"/>
  <c r="M52" i="3"/>
  <c r="I52" i="3"/>
  <c r="H52" i="3"/>
  <c r="F52" i="3"/>
  <c r="P51" i="3"/>
  <c r="O51" i="3"/>
  <c r="M51" i="3"/>
  <c r="I51" i="3"/>
  <c r="H51" i="3"/>
  <c r="F51" i="3"/>
  <c r="P50" i="3"/>
  <c r="O50" i="3"/>
  <c r="M50" i="3"/>
  <c r="I50" i="3"/>
  <c r="H50" i="3"/>
  <c r="F50" i="3"/>
  <c r="P49" i="3"/>
  <c r="O49" i="3"/>
  <c r="M49" i="3"/>
  <c r="I49" i="3"/>
  <c r="H49" i="3"/>
  <c r="F49" i="3"/>
  <c r="P48" i="3"/>
  <c r="O48" i="3"/>
  <c r="M48" i="3"/>
  <c r="I48" i="3"/>
  <c r="H48" i="3"/>
  <c r="F48" i="3"/>
  <c r="P46" i="3"/>
  <c r="O46" i="3"/>
  <c r="M46" i="3"/>
  <c r="I46" i="3"/>
  <c r="H46" i="3"/>
  <c r="F46" i="3"/>
  <c r="P45" i="3"/>
  <c r="O45" i="3"/>
  <c r="M45" i="3"/>
  <c r="I45" i="3"/>
  <c r="H45" i="3"/>
  <c r="F45" i="3"/>
  <c r="P44" i="3"/>
  <c r="O44" i="3"/>
  <c r="M44" i="3"/>
  <c r="I44" i="3"/>
  <c r="H44" i="3"/>
  <c r="F44" i="3"/>
  <c r="P42" i="3"/>
  <c r="O42" i="3"/>
  <c r="M42" i="3"/>
  <c r="I42" i="3"/>
  <c r="H42" i="3"/>
  <c r="F42" i="3"/>
  <c r="P41" i="3"/>
  <c r="O41" i="3"/>
  <c r="M41" i="3"/>
  <c r="I41" i="3"/>
  <c r="H41" i="3"/>
  <c r="F41" i="3"/>
  <c r="P39" i="3"/>
  <c r="O39" i="3"/>
  <c r="M39" i="3"/>
  <c r="I39" i="3"/>
  <c r="H39" i="3"/>
  <c r="F39" i="3"/>
  <c r="O38" i="3"/>
  <c r="M38" i="3"/>
  <c r="H38" i="3"/>
  <c r="F38" i="3"/>
  <c r="O37" i="3"/>
  <c r="M37" i="3"/>
  <c r="H37" i="3"/>
  <c r="F37" i="3"/>
  <c r="F877" i="2"/>
  <c r="I877" i="2" s="1"/>
  <c r="F882" i="2"/>
  <c r="F431" i="2"/>
  <c r="I431" i="2" s="1"/>
  <c r="AO553" i="3" l="1"/>
  <c r="AO579" i="3"/>
  <c r="AO707" i="3"/>
  <c r="P755" i="3"/>
  <c r="AI171" i="3"/>
  <c r="AC558" i="3"/>
  <c r="AC581" i="3"/>
  <c r="AC709" i="3"/>
  <c r="AC310" i="3"/>
  <c r="P820" i="3"/>
  <c r="AO609" i="3"/>
  <c r="AI672" i="3"/>
  <c r="AB478" i="3"/>
  <c r="AC445" i="3"/>
  <c r="I641" i="3"/>
  <c r="I757" i="3"/>
  <c r="I769" i="3"/>
  <c r="AU690" i="3"/>
  <c r="AV690" i="3" s="1"/>
  <c r="AI38" i="3"/>
  <c r="AH511" i="3"/>
  <c r="AO741" i="3"/>
  <c r="AC170" i="3"/>
  <c r="AC295" i="3"/>
  <c r="I724" i="3"/>
  <c r="P582" i="3"/>
  <c r="P601" i="3"/>
  <c r="AC550" i="3"/>
  <c r="AC725" i="3"/>
  <c r="AC674" i="3"/>
  <c r="AC699" i="3"/>
  <c r="AS819" i="3"/>
  <c r="AV819" i="3" s="1"/>
  <c r="AU267" i="3"/>
  <c r="AS267" i="3"/>
  <c r="AC687" i="3"/>
  <c r="AC747" i="3"/>
  <c r="AC580" i="3"/>
  <c r="AC535" i="3"/>
  <c r="AC552" i="3"/>
  <c r="AC650" i="3"/>
  <c r="AC691" i="3"/>
  <c r="AI640" i="3"/>
  <c r="AB511" i="3"/>
  <c r="AC819" i="3"/>
  <c r="P554" i="3"/>
  <c r="P670" i="3"/>
  <c r="P748" i="3"/>
  <c r="AC360" i="3"/>
  <c r="AC353" i="3" s="1"/>
  <c r="AC918" i="3"/>
  <c r="AH478" i="3"/>
  <c r="AB116" i="3"/>
  <c r="AC314" i="3"/>
  <c r="AC539" i="3"/>
  <c r="AC556" i="3"/>
  <c r="AC570" i="3"/>
  <c r="AC670" i="3"/>
  <c r="AC743" i="3"/>
  <c r="AI559" i="3"/>
  <c r="AI586" i="3"/>
  <c r="P555" i="3"/>
  <c r="I808" i="3"/>
  <c r="AI611" i="3"/>
  <c r="W893" i="3"/>
  <c r="W871" i="3"/>
  <c r="AI233" i="3"/>
  <c r="AI219" i="3" s="1"/>
  <c r="AI756" i="3"/>
  <c r="AC798" i="3"/>
  <c r="AI675" i="3"/>
  <c r="AI732" i="3"/>
  <c r="AI631" i="3"/>
  <c r="AC644" i="3"/>
  <c r="AC749" i="3"/>
  <c r="AC761" i="3"/>
  <c r="AC781" i="3"/>
  <c r="AC807" i="3"/>
  <c r="AO752" i="3"/>
  <c r="AO801" i="3"/>
  <c r="AI391" i="3"/>
  <c r="AC116" i="3"/>
  <c r="Z129" i="3"/>
  <c r="AC392" i="3"/>
  <c r="AC802" i="3"/>
  <c r="AI626" i="3"/>
  <c r="AC741" i="3"/>
  <c r="AI547" i="3"/>
  <c r="AI615" i="3"/>
  <c r="I37" i="3"/>
  <c r="I760" i="3"/>
  <c r="AI585" i="3"/>
  <c r="AI776" i="3"/>
  <c r="AI918" i="3"/>
  <c r="AC129" i="3"/>
  <c r="AC715" i="3"/>
  <c r="AC735" i="3"/>
  <c r="AC779" i="3"/>
  <c r="AI697" i="3"/>
  <c r="AI729" i="3"/>
  <c r="AC564" i="3"/>
  <c r="P556" i="3"/>
  <c r="AI146" i="3"/>
  <c r="Z334" i="3"/>
  <c r="AI552" i="3"/>
  <c r="AI560" i="3"/>
  <c r="AI653" i="3"/>
  <c r="AI673" i="3"/>
  <c r="AB334" i="3"/>
  <c r="AC371" i="3"/>
  <c r="AI624" i="3"/>
  <c r="I625" i="3"/>
  <c r="AC789" i="3"/>
  <c r="P478" i="3"/>
  <c r="AC572" i="3"/>
  <c r="AC576" i="3"/>
  <c r="AC639" i="3"/>
  <c r="AC647" i="3"/>
  <c r="AC655" i="3"/>
  <c r="W543" i="3"/>
  <c r="W574" i="3"/>
  <c r="W694" i="3"/>
  <c r="W698" i="3"/>
  <c r="W593" i="3"/>
  <c r="W597" i="3"/>
  <c r="W797" i="3"/>
  <c r="W586" i="3"/>
  <c r="W598" i="3"/>
  <c r="W749" i="3"/>
  <c r="W753" i="3"/>
  <c r="AS782" i="3"/>
  <c r="AV782" i="3" s="1"/>
  <c r="W652" i="3"/>
  <c r="W656" i="3"/>
  <c r="W685" i="3"/>
  <c r="AS558" i="3"/>
  <c r="AV558" i="3" s="1"/>
  <c r="W582" i="3"/>
  <c r="W603" i="3"/>
  <c r="W808" i="3"/>
  <c r="W820" i="3"/>
  <c r="W584" i="3"/>
  <c r="W703" i="3"/>
  <c r="W715" i="3"/>
  <c r="AU734" i="3"/>
  <c r="AV734" i="3" s="1"/>
  <c r="T511" i="3"/>
  <c r="W146" i="3"/>
  <c r="W233" i="3"/>
  <c r="W219" i="3" s="1"/>
  <c r="W311" i="3"/>
  <c r="W756" i="3"/>
  <c r="W768" i="3"/>
  <c r="W784" i="3"/>
  <c r="J504" i="4"/>
  <c r="J434" i="4"/>
  <c r="J424" i="4"/>
  <c r="J492" i="4"/>
  <c r="J824" i="4"/>
  <c r="J845" i="4"/>
  <c r="J884" i="4"/>
  <c r="J812" i="4"/>
  <c r="AC557" i="3"/>
  <c r="W642" i="3"/>
  <c r="W674" i="3"/>
  <c r="AC706" i="3"/>
  <c r="AC871" i="3"/>
  <c r="AI571" i="3"/>
  <c r="AI588" i="3"/>
  <c r="AI596" i="3"/>
  <c r="AI786" i="3"/>
  <c r="W550" i="3"/>
  <c r="W563" i="3"/>
  <c r="W568" i="3"/>
  <c r="AC592" i="3"/>
  <c r="AC596" i="3"/>
  <c r="AC786" i="3"/>
  <c r="AC830" i="3"/>
  <c r="AB404" i="3"/>
  <c r="AO589" i="3"/>
  <c r="AO573" i="3"/>
  <c r="AO598" i="3"/>
  <c r="AI654" i="3"/>
  <c r="AI731" i="3"/>
  <c r="AI771" i="3"/>
  <c r="Z116" i="3"/>
  <c r="AC404" i="3"/>
  <c r="AB474" i="3"/>
  <c r="W655" i="3"/>
  <c r="W666" i="3"/>
  <c r="AC711" i="3"/>
  <c r="AC727" i="3"/>
  <c r="AC731" i="3"/>
  <c r="AC739" i="3"/>
  <c r="AI563" i="3"/>
  <c r="AI589" i="3"/>
  <c r="AI630" i="3"/>
  <c r="AB396" i="3"/>
  <c r="AC609" i="3"/>
  <c r="AI478" i="3"/>
  <c r="AB129" i="3"/>
  <c r="P233" i="3"/>
  <c r="P219" i="3" s="1"/>
  <c r="I542" i="3"/>
  <c r="AI598" i="3"/>
  <c r="AI606" i="3"/>
  <c r="AC396" i="3"/>
  <c r="AB521" i="3"/>
  <c r="AC751" i="3"/>
  <c r="AC763" i="3"/>
  <c r="AC767" i="3"/>
  <c r="AC771" i="3"/>
  <c r="AC791" i="3"/>
  <c r="AC796" i="3"/>
  <c r="AC800" i="3"/>
  <c r="Z809" i="3"/>
  <c r="AC422" i="3"/>
  <c r="AO722" i="3"/>
  <c r="AC649" i="3"/>
  <c r="AC682" i="3"/>
  <c r="AC694" i="3"/>
  <c r="I314" i="3"/>
  <c r="P693" i="3"/>
  <c r="I805" i="3"/>
  <c r="AI548" i="3"/>
  <c r="AI599" i="3"/>
  <c r="AI607" i="3"/>
  <c r="AB514" i="3"/>
  <c r="AC555" i="3"/>
  <c r="AC573" i="3"/>
  <c r="AC577" i="3"/>
  <c r="AC614" i="3"/>
  <c r="AC716" i="3"/>
  <c r="AC720" i="3"/>
  <c r="AC732" i="3"/>
  <c r="AC809" i="3"/>
  <c r="Z918" i="3"/>
  <c r="P310" i="3"/>
  <c r="I564" i="3"/>
  <c r="I749" i="3"/>
  <c r="I784" i="3"/>
  <c r="AI549" i="3"/>
  <c r="AI557" i="3"/>
  <c r="AI600" i="3"/>
  <c r="AI608" i="3"/>
  <c r="AI616" i="3"/>
  <c r="AI649" i="3"/>
  <c r="AI668" i="3"/>
  <c r="AC334" i="3"/>
  <c r="W552" i="3"/>
  <c r="W560" i="3"/>
  <c r="AC590" i="3"/>
  <c r="AC598" i="3"/>
  <c r="AC602" i="3"/>
  <c r="AC648" i="3"/>
  <c r="W709" i="3"/>
  <c r="W721" i="3"/>
  <c r="W725" i="3"/>
  <c r="AC768" i="3"/>
  <c r="W827" i="3"/>
  <c r="AO714" i="3"/>
  <c r="I38" i="3"/>
  <c r="I714" i="3"/>
  <c r="I734" i="3"/>
  <c r="I761" i="3"/>
  <c r="AO559" i="3"/>
  <c r="AO586" i="3"/>
  <c r="AO689" i="3"/>
  <c r="AO753" i="3"/>
  <c r="AI642" i="3"/>
  <c r="AI658" i="3"/>
  <c r="AI719" i="3"/>
  <c r="AI775" i="3"/>
  <c r="AI922" i="3"/>
  <c r="AC234" i="3"/>
  <c r="AB422" i="3"/>
  <c r="AC538" i="3"/>
  <c r="W591" i="3"/>
  <c r="AC615" i="3"/>
  <c r="AC701" i="3"/>
  <c r="AC705" i="3"/>
  <c r="AC713" i="3"/>
  <c r="AC729" i="3"/>
  <c r="W761" i="3"/>
  <c r="W769" i="3"/>
  <c r="AC827" i="3"/>
  <c r="I647" i="3"/>
  <c r="AC313" i="3"/>
  <c r="AC587" i="3"/>
  <c r="AC591" i="3"/>
  <c r="AC599" i="3"/>
  <c r="AC603" i="3"/>
  <c r="AU530" i="3"/>
  <c r="AS602" i="3"/>
  <c r="AV602" i="3" s="1"/>
  <c r="V418" i="3"/>
  <c r="AS566" i="3"/>
  <c r="AV566" i="3" s="1"/>
  <c r="W789" i="3"/>
  <c r="AS450" i="3"/>
  <c r="W702" i="3"/>
  <c r="AS485" i="3"/>
  <c r="W718" i="3"/>
  <c r="W807" i="3"/>
  <c r="W672" i="3"/>
  <c r="W676" i="3"/>
  <c r="W689" i="3"/>
  <c r="W68" i="3"/>
  <c r="W781" i="3"/>
  <c r="W645" i="3"/>
  <c r="W664" i="3"/>
  <c r="W757" i="3"/>
  <c r="W625" i="3"/>
  <c r="W633" i="3"/>
  <c r="W588" i="3"/>
  <c r="AU806" i="3"/>
  <c r="AV806" i="3" s="1"/>
  <c r="W573" i="3"/>
  <c r="W577" i="3"/>
  <c r="W779" i="3"/>
  <c r="W787" i="3"/>
  <c r="V396" i="3"/>
  <c r="W129" i="3"/>
  <c r="W396" i="3"/>
  <c r="T399" i="3"/>
  <c r="W717" i="3"/>
  <c r="W745" i="3"/>
  <c r="T334" i="3"/>
  <c r="W707" i="3"/>
  <c r="W723" i="3"/>
  <c r="W539" i="3"/>
  <c r="W567" i="3"/>
  <c r="W575" i="3"/>
  <c r="W579" i="3"/>
  <c r="W765" i="3"/>
  <c r="W922" i="3"/>
  <c r="AV55" i="3"/>
  <c r="W646" i="3"/>
  <c r="W658" i="3"/>
  <c r="W679" i="3"/>
  <c r="W699" i="3"/>
  <c r="W746" i="3"/>
  <c r="AQ407" i="3"/>
  <c r="AV407" i="3" s="1"/>
  <c r="V407" i="3"/>
  <c r="W754" i="3"/>
  <c r="W711" i="3"/>
  <c r="W601" i="3"/>
  <c r="T407" i="3"/>
  <c r="W650" i="3"/>
  <c r="W541" i="3"/>
  <c r="W719" i="3"/>
  <c r="AQ68" i="3"/>
  <c r="AV68" i="3" s="1"/>
  <c r="W782" i="3"/>
  <c r="W803" i="3"/>
  <c r="V116" i="3"/>
  <c r="W635" i="3"/>
  <c r="W643" i="3"/>
  <c r="W675" i="3"/>
  <c r="W739" i="3"/>
  <c r="V448" i="3"/>
  <c r="V474" i="3"/>
  <c r="W759" i="3"/>
  <c r="AS860" i="3"/>
  <c r="W448" i="3"/>
  <c r="T478" i="3"/>
  <c r="W618" i="3"/>
  <c r="W712" i="3"/>
  <c r="AV860" i="3"/>
  <c r="W38" i="3"/>
  <c r="W55" i="3"/>
  <c r="W602" i="3"/>
  <c r="W697" i="3"/>
  <c r="W728" i="3"/>
  <c r="W771" i="3"/>
  <c r="W775" i="3"/>
  <c r="W791" i="3"/>
  <c r="W727" i="3"/>
  <c r="W514" i="3"/>
  <c r="W747" i="3"/>
  <c r="V55" i="3"/>
  <c r="W427" i="3"/>
  <c r="AQ414" i="3"/>
  <c r="AU414" i="3" s="1"/>
  <c r="W735" i="3"/>
  <c r="W171" i="3"/>
  <c r="W614" i="3"/>
  <c r="T414" i="3"/>
  <c r="W624" i="3"/>
  <c r="W632" i="3"/>
  <c r="T56" i="3"/>
  <c r="V414" i="3"/>
  <c r="AU683" i="3"/>
  <c r="AV683" i="3" s="1"/>
  <c r="W720" i="3"/>
  <c r="AU257" i="3"/>
  <c r="V56" i="3"/>
  <c r="T481" i="3"/>
  <c r="W56" i="3"/>
  <c r="T68" i="3"/>
  <c r="V316" i="3"/>
  <c r="T809" i="3"/>
  <c r="W313" i="3"/>
  <c r="W592" i="3"/>
  <c r="I551" i="3"/>
  <c r="I579" i="3"/>
  <c r="P650" i="3"/>
  <c r="I693" i="3"/>
  <c r="P704" i="3"/>
  <c r="P720" i="3"/>
  <c r="AI652" i="3"/>
  <c r="AI713" i="3"/>
  <c r="AI761" i="3"/>
  <c r="AI871" i="3"/>
  <c r="W145" i="3"/>
  <c r="W170" i="3"/>
  <c r="AB256" i="3"/>
  <c r="W360" i="3"/>
  <c r="W353" i="3" s="1"/>
  <c r="AB448" i="3"/>
  <c r="V478" i="3"/>
  <c r="W551" i="3"/>
  <c r="W555" i="3"/>
  <c r="AC568" i="3"/>
  <c r="W585" i="3"/>
  <c r="W589" i="3"/>
  <c r="W600" i="3"/>
  <c r="W612" i="3"/>
  <c r="W653" i="3"/>
  <c r="W657" i="3"/>
  <c r="AC685" i="3"/>
  <c r="W693" i="3"/>
  <c r="W734" i="3"/>
  <c r="AC759" i="3"/>
  <c r="W767" i="3"/>
  <c r="AC770" i="3"/>
  <c r="W785" i="3"/>
  <c r="AQ452" i="3"/>
  <c r="AS452" i="3" s="1"/>
  <c r="AF129" i="3"/>
  <c r="V399" i="3"/>
  <c r="AC448" i="3"/>
  <c r="W559" i="3"/>
  <c r="AC689" i="3"/>
  <c r="AB809" i="3"/>
  <c r="AI671" i="3"/>
  <c r="W700" i="3"/>
  <c r="AC777" i="3"/>
  <c r="P563" i="3"/>
  <c r="AO614" i="3"/>
  <c r="AI360" i="3"/>
  <c r="AI353" i="3" s="1"/>
  <c r="AI645" i="3"/>
  <c r="AI690" i="3"/>
  <c r="AC316" i="3"/>
  <c r="AC514" i="3"/>
  <c r="AC652" i="3"/>
  <c r="AC784" i="3"/>
  <c r="AI850" i="3"/>
  <c r="AC607" i="3"/>
  <c r="AC737" i="3"/>
  <c r="V871" i="3"/>
  <c r="AV359" i="3"/>
  <c r="I651" i="3"/>
  <c r="AO615" i="3"/>
  <c r="AO632" i="3"/>
  <c r="AI129" i="3"/>
  <c r="AH337" i="3"/>
  <c r="AH396" i="3"/>
  <c r="AI545" i="3"/>
  <c r="AI612" i="3"/>
  <c r="AI707" i="3"/>
  <c r="AC145" i="3"/>
  <c r="W314" i="3"/>
  <c r="V337" i="3"/>
  <c r="T396" i="3"/>
  <c r="Z445" i="3"/>
  <c r="Z511" i="3"/>
  <c r="W581" i="3"/>
  <c r="W638" i="3"/>
  <c r="AC668" i="3"/>
  <c r="AC673" i="3"/>
  <c r="AC697" i="3"/>
  <c r="W705" i="3"/>
  <c r="AC708" i="3"/>
  <c r="W731" i="3"/>
  <c r="AC738" i="3"/>
  <c r="W742" i="3"/>
  <c r="AC756" i="3"/>
  <c r="AC778" i="3"/>
  <c r="W798" i="3"/>
  <c r="AB830" i="3"/>
  <c r="AC893" i="3"/>
  <c r="AC628" i="3"/>
  <c r="I795" i="3"/>
  <c r="AI314" i="3"/>
  <c r="AI621" i="3"/>
  <c r="AB445" i="3"/>
  <c r="AB454" i="3"/>
  <c r="AC478" i="3"/>
  <c r="W493" i="3"/>
  <c r="Z521" i="3"/>
  <c r="W590" i="3"/>
  <c r="W918" i="3"/>
  <c r="AO726" i="3"/>
  <c r="AO750" i="3"/>
  <c r="AO782" i="3"/>
  <c r="AH454" i="3"/>
  <c r="Z422" i="3"/>
  <c r="V487" i="3"/>
  <c r="Z506" i="3"/>
  <c r="I630" i="3"/>
  <c r="P564" i="3"/>
  <c r="P608" i="3"/>
  <c r="AO592" i="3"/>
  <c r="AF445" i="3"/>
  <c r="AI614" i="3"/>
  <c r="AC146" i="3"/>
  <c r="AC233" i="3"/>
  <c r="AC219" i="3" s="1"/>
  <c r="Z316" i="3"/>
  <c r="AC370" i="3"/>
  <c r="T445" i="3"/>
  <c r="W487" i="3"/>
  <c r="W570" i="3"/>
  <c r="W594" i="3"/>
  <c r="AC753" i="3"/>
  <c r="AC775" i="3"/>
  <c r="AB871" i="3"/>
  <c r="V334" i="3"/>
  <c r="AC467" i="3"/>
  <c r="AC493" i="3"/>
  <c r="AC506" i="3"/>
  <c r="AI371" i="3"/>
  <c r="W596" i="3"/>
  <c r="P593" i="3"/>
  <c r="P628" i="3"/>
  <c r="AI648" i="3"/>
  <c r="AI725" i="3"/>
  <c r="AI797" i="3"/>
  <c r="W295" i="3"/>
  <c r="AC311" i="3"/>
  <c r="W371" i="3"/>
  <c r="W399" i="3"/>
  <c r="W474" i="3"/>
  <c r="T493" i="3"/>
  <c r="W535" i="3"/>
  <c r="W553" i="3"/>
  <c r="W557" i="3"/>
  <c r="AC574" i="3"/>
  <c r="W587" i="3"/>
  <c r="W610" i="3"/>
  <c r="AC679" i="3"/>
  <c r="AC683" i="3"/>
  <c r="W691" i="3"/>
  <c r="W695" i="3"/>
  <c r="AC698" i="3"/>
  <c r="W706" i="3"/>
  <c r="AC724" i="3"/>
  <c r="W750" i="3"/>
  <c r="W772" i="3"/>
  <c r="AH871" i="3"/>
  <c r="AU375" i="3"/>
  <c r="AI641" i="3"/>
  <c r="V234" i="3"/>
  <c r="Z399" i="3"/>
  <c r="AC549" i="3"/>
  <c r="AC765" i="3"/>
  <c r="AF922" i="3"/>
  <c r="W467" i="3"/>
  <c r="AC772" i="3"/>
  <c r="AC696" i="3"/>
  <c r="AC850" i="3"/>
  <c r="AC169" i="3"/>
  <c r="Z219" i="3"/>
  <c r="T514" i="3"/>
  <c r="AC554" i="3"/>
  <c r="AC611" i="3"/>
  <c r="W637" i="3"/>
  <c r="W704" i="3"/>
  <c r="AC722" i="3"/>
  <c r="W730" i="3"/>
  <c r="W741" i="3"/>
  <c r="AC755" i="3"/>
  <c r="AU326" i="3"/>
  <c r="AS375" i="3"/>
  <c r="I562" i="3"/>
  <c r="P594" i="3"/>
  <c r="I692" i="3"/>
  <c r="P715" i="3"/>
  <c r="AI558" i="3"/>
  <c r="AI568" i="3"/>
  <c r="AI601" i="3"/>
  <c r="AI727" i="3"/>
  <c r="Z337" i="3"/>
  <c r="V427" i="3"/>
  <c r="Z467" i="3"/>
  <c r="AC474" i="3"/>
  <c r="AC481" i="3"/>
  <c r="V511" i="3"/>
  <c r="Z561" i="3"/>
  <c r="W595" i="3"/>
  <c r="W599" i="3"/>
  <c r="AC631" i="3"/>
  <c r="AC717" i="3"/>
  <c r="AC721" i="3"/>
  <c r="AC736" i="3"/>
  <c r="AC754" i="3"/>
  <c r="AC758" i="3"/>
  <c r="AC787" i="3"/>
  <c r="Z871" i="3"/>
  <c r="AC662" i="3"/>
  <c r="AC733" i="3"/>
  <c r="AC744" i="3"/>
  <c r="AC588" i="3"/>
  <c r="P695" i="3"/>
  <c r="I574" i="3"/>
  <c r="P617" i="3"/>
  <c r="M918" i="3"/>
  <c r="AF116" i="3"/>
  <c r="AI609" i="3"/>
  <c r="AF814" i="3"/>
  <c r="T129" i="3"/>
  <c r="W169" i="3"/>
  <c r="AB234" i="3"/>
  <c r="T474" i="3"/>
  <c r="W511" i="3"/>
  <c r="W558" i="3"/>
  <c r="AC567" i="3"/>
  <c r="AC571" i="3"/>
  <c r="AC575" i="3"/>
  <c r="AC579" i="3"/>
  <c r="AC595" i="3"/>
  <c r="W607" i="3"/>
  <c r="W611" i="3"/>
  <c r="W615" i="3"/>
  <c r="W628" i="3"/>
  <c r="AC636" i="3"/>
  <c r="W648" i="3"/>
  <c r="AC703" i="3"/>
  <c r="W766" i="3"/>
  <c r="V804" i="3"/>
  <c r="AC922" i="3"/>
  <c r="AS366" i="3"/>
  <c r="AU366" i="3"/>
  <c r="W370" i="3"/>
  <c r="T316" i="3"/>
  <c r="W316" i="3"/>
  <c r="T134" i="3"/>
  <c r="T427" i="3"/>
  <c r="W422" i="3"/>
  <c r="W799" i="3"/>
  <c r="AS681" i="3"/>
  <c r="AV681" i="3" s="1"/>
  <c r="T814" i="3"/>
  <c r="W819" i="3"/>
  <c r="T918" i="3"/>
  <c r="T893" i="3"/>
  <c r="W830" i="3"/>
  <c r="W809" i="3"/>
  <c r="W806" i="3"/>
  <c r="T804" i="3"/>
  <c r="W673" i="3"/>
  <c r="W670" i="3"/>
  <c r="W671" i="3"/>
  <c r="W569" i="3"/>
  <c r="W571" i="3"/>
  <c r="W576" i="3"/>
  <c r="W547" i="3"/>
  <c r="V546" i="3"/>
  <c r="W545" i="3"/>
  <c r="W528" i="3"/>
  <c r="V528" i="3"/>
  <c r="W537" i="3"/>
  <c r="T521" i="3"/>
  <c r="T487" i="3"/>
  <c r="V454" i="3"/>
  <c r="T353" i="3"/>
  <c r="W337" i="3"/>
  <c r="W334" i="3"/>
  <c r="T219" i="3"/>
  <c r="W651" i="3"/>
  <c r="T830" i="3"/>
  <c r="P599" i="3"/>
  <c r="P610" i="3"/>
  <c r="P665" i="3"/>
  <c r="P687" i="3"/>
  <c r="P770" i="3"/>
  <c r="AO638" i="3"/>
  <c r="AO685" i="3"/>
  <c r="AO703" i="3"/>
  <c r="AC536" i="3"/>
  <c r="AC730" i="3"/>
  <c r="W752" i="3"/>
  <c r="W755" i="3"/>
  <c r="AV252" i="3"/>
  <c r="AU252" i="3"/>
  <c r="AQ882" i="3"/>
  <c r="AV882" i="3" s="1"/>
  <c r="H882" i="3"/>
  <c r="AS239" i="3"/>
  <c r="AV239" i="3"/>
  <c r="AV83" i="3"/>
  <c r="AU83" i="3"/>
  <c r="I882" i="3"/>
  <c r="P801" i="3"/>
  <c r="F873" i="3"/>
  <c r="F871" i="3" s="1"/>
  <c r="AQ873" i="3"/>
  <c r="AU873" i="3" s="1"/>
  <c r="AI803" i="3"/>
  <c r="W682" i="3"/>
  <c r="I718" i="3"/>
  <c r="AI791" i="3"/>
  <c r="AC690" i="3"/>
  <c r="AU239" i="3"/>
  <c r="P681" i="3"/>
  <c r="AI809" i="3"/>
  <c r="W549" i="3"/>
  <c r="AB660" i="3"/>
  <c r="W667" i="3"/>
  <c r="AC757" i="3"/>
  <c r="I672" i="3"/>
  <c r="I695" i="3"/>
  <c r="P706" i="3"/>
  <c r="AS796" i="3"/>
  <c r="AV796" i="3" s="1"/>
  <c r="AC645" i="3"/>
  <c r="AC653" i="3"/>
  <c r="W659" i="3"/>
  <c r="AC664" i="3"/>
  <c r="W733" i="3"/>
  <c r="I462" i="3"/>
  <c r="AQ462" i="3"/>
  <c r="I591" i="3"/>
  <c r="I626" i="3"/>
  <c r="W801" i="3"/>
  <c r="I552" i="3"/>
  <c r="I555" i="3"/>
  <c r="I570" i="3"/>
  <c r="P581" i="3"/>
  <c r="AO633" i="3"/>
  <c r="AI632" i="3"/>
  <c r="AI656" i="3"/>
  <c r="AC560" i="3"/>
  <c r="AC600" i="3"/>
  <c r="AC801" i="3"/>
  <c r="AC643" i="3"/>
  <c r="AC651" i="3"/>
  <c r="Z487" i="3"/>
  <c r="AC537" i="3"/>
  <c r="AC792" i="3"/>
  <c r="AB915" i="3"/>
  <c r="P606" i="3"/>
  <c r="AI170" i="3"/>
  <c r="AF540" i="3"/>
  <c r="AC635" i="3"/>
  <c r="T871" i="3"/>
  <c r="AQ912" i="3"/>
  <c r="AV912" i="3" s="1"/>
  <c r="H912" i="3"/>
  <c r="W521" i="3"/>
  <c r="AC702" i="3"/>
  <c r="W743" i="3"/>
  <c r="I912" i="3"/>
  <c r="V256" i="3"/>
  <c r="AC718" i="3"/>
  <c r="W751" i="3"/>
  <c r="W780" i="3"/>
  <c r="AC790" i="3"/>
  <c r="I572" i="3"/>
  <c r="P647" i="3"/>
  <c r="I766" i="3"/>
  <c r="AH487" i="3"/>
  <c r="Z134" i="3"/>
  <c r="T361" i="3"/>
  <c r="AC454" i="3"/>
  <c r="W687" i="3"/>
  <c r="AC692" i="3"/>
  <c r="AC748" i="3"/>
  <c r="AC785" i="3"/>
  <c r="V809" i="3"/>
  <c r="AI644" i="3"/>
  <c r="AC640" i="3"/>
  <c r="AC656" i="3"/>
  <c r="W805" i="3"/>
  <c r="AI603" i="3"/>
  <c r="W654" i="3"/>
  <c r="AF361" i="3"/>
  <c r="AI666" i="3"/>
  <c r="AI722" i="3"/>
  <c r="AI752" i="3"/>
  <c r="AI764" i="3"/>
  <c r="W641" i="3"/>
  <c r="Z814" i="3"/>
  <c r="AB316" i="3"/>
  <c r="W626" i="3"/>
  <c r="W644" i="3"/>
  <c r="AC723" i="3"/>
  <c r="W777" i="3"/>
  <c r="W790" i="3"/>
  <c r="T793" i="3"/>
  <c r="AB814" i="3"/>
  <c r="AC638" i="3"/>
  <c r="AC707" i="3"/>
  <c r="AC774" i="3"/>
  <c r="AL918" i="3"/>
  <c r="W636" i="3"/>
  <c r="W724" i="3"/>
  <c r="AC764" i="3"/>
  <c r="AC769" i="3"/>
  <c r="AC782" i="3"/>
  <c r="AV835" i="3"/>
  <c r="AS835" i="3"/>
  <c r="P569" i="3"/>
  <c r="P590" i="3"/>
  <c r="P694" i="3"/>
  <c r="AF871" i="3"/>
  <c r="AC37" i="3"/>
  <c r="Z478" i="3"/>
  <c r="AC521" i="3"/>
  <c r="AC551" i="3"/>
  <c r="AC559" i="3"/>
  <c r="AC681" i="3"/>
  <c r="AC684" i="3"/>
  <c r="AC695" i="3"/>
  <c r="W770" i="3"/>
  <c r="AC780" i="3"/>
  <c r="W783" i="3"/>
  <c r="AI770" i="3"/>
  <c r="AI799" i="3"/>
  <c r="AB134" i="3"/>
  <c r="Z396" i="3"/>
  <c r="Z427" i="3"/>
  <c r="V467" i="3"/>
  <c r="AC604" i="3"/>
  <c r="AC613" i="3"/>
  <c r="AC623" i="3"/>
  <c r="AC629" i="3"/>
  <c r="AC632" i="3"/>
  <c r="W649" i="3"/>
  <c r="W683" i="3"/>
  <c r="AC693" i="3"/>
  <c r="AC726" i="3"/>
  <c r="W729" i="3"/>
  <c r="W737" i="3"/>
  <c r="W795" i="3"/>
  <c r="T922" i="3"/>
  <c r="I391" i="3"/>
  <c r="O396" i="3"/>
  <c r="P536" i="3"/>
  <c r="P539" i="3"/>
  <c r="AO478" i="3"/>
  <c r="AO618" i="3"/>
  <c r="AI392" i="3"/>
  <c r="AF474" i="3"/>
  <c r="AF528" i="3"/>
  <c r="AI535" i="3"/>
  <c r="W116" i="3"/>
  <c r="Z448" i="3"/>
  <c r="W454" i="3"/>
  <c r="W556" i="3"/>
  <c r="AC578" i="3"/>
  <c r="AC584" i="3"/>
  <c r="AC589" i="3"/>
  <c r="AC594" i="3"/>
  <c r="W630" i="3"/>
  <c r="AC641" i="3"/>
  <c r="AC646" i="3"/>
  <c r="AC654" i="3"/>
  <c r="T660" i="3"/>
  <c r="W668" i="3"/>
  <c r="AC688" i="3"/>
  <c r="AC742" i="3"/>
  <c r="AC752" i="3"/>
  <c r="W758" i="3"/>
  <c r="AC760" i="3"/>
  <c r="W763" i="3"/>
  <c r="W773" i="3"/>
  <c r="AC783" i="3"/>
  <c r="AC806" i="3"/>
  <c r="AF404" i="3"/>
  <c r="AI581" i="3"/>
  <c r="AI623" i="3"/>
  <c r="AI635" i="3"/>
  <c r="Z234" i="3"/>
  <c r="AC399" i="3"/>
  <c r="Z404" i="3"/>
  <c r="V422" i="3"/>
  <c r="AB467" i="3"/>
  <c r="V514" i="3"/>
  <c r="AB561" i="3"/>
  <c r="AC597" i="3"/>
  <c r="W639" i="3"/>
  <c r="Z677" i="3"/>
  <c r="AC714" i="3"/>
  <c r="AC719" i="3"/>
  <c r="AC773" i="3"/>
  <c r="AC803" i="3"/>
  <c r="P313" i="3"/>
  <c r="AH404" i="3"/>
  <c r="AF454" i="3"/>
  <c r="AF481" i="3"/>
  <c r="AI712" i="3"/>
  <c r="AI718" i="3"/>
  <c r="AI724" i="3"/>
  <c r="AI730" i="3"/>
  <c r="AI742" i="3"/>
  <c r="AI748" i="3"/>
  <c r="AC171" i="3"/>
  <c r="W312" i="3"/>
  <c r="T448" i="3"/>
  <c r="AC562" i="3"/>
  <c r="W606" i="3"/>
  <c r="AC617" i="3"/>
  <c r="AC627" i="3"/>
  <c r="AB677" i="3"/>
  <c r="W681" i="3"/>
  <c r="AC704" i="3"/>
  <c r="AC745" i="3"/>
  <c r="W792" i="3"/>
  <c r="W796" i="3"/>
  <c r="O129" i="3"/>
  <c r="I169" i="3"/>
  <c r="P392" i="3"/>
  <c r="P553" i="3"/>
  <c r="P562" i="3"/>
  <c r="P576" i="3"/>
  <c r="P597" i="3"/>
  <c r="I719" i="3"/>
  <c r="I728" i="3"/>
  <c r="P736" i="3"/>
  <c r="P756" i="3"/>
  <c r="I782" i="3"/>
  <c r="AI145" i="3"/>
  <c r="AF396" i="3"/>
  <c r="AI539" i="3"/>
  <c r="AI708" i="3"/>
  <c r="AI720" i="3"/>
  <c r="AI768" i="3"/>
  <c r="Z361" i="3"/>
  <c r="W391" i="3"/>
  <c r="T467" i="3"/>
  <c r="W478" i="3"/>
  <c r="V481" i="3"/>
  <c r="AC487" i="3"/>
  <c r="T506" i="3"/>
  <c r="AC511" i="3"/>
  <c r="T528" i="3"/>
  <c r="AC543" i="3"/>
  <c r="AC563" i="3"/>
  <c r="W580" i="3"/>
  <c r="AC582" i="3"/>
  <c r="AC593" i="3"/>
  <c r="AC630" i="3"/>
  <c r="AC633" i="3"/>
  <c r="W647" i="3"/>
  <c r="AC680" i="3"/>
  <c r="W688" i="3"/>
  <c r="W708" i="3"/>
  <c r="AC710" i="3"/>
  <c r="W713" i="3"/>
  <c r="AC740" i="3"/>
  <c r="W748" i="3"/>
  <c r="W778" i="3"/>
  <c r="AC805" i="3"/>
  <c r="AB893" i="3"/>
  <c r="AC808" i="3"/>
  <c r="V830" i="3"/>
  <c r="I310" i="3"/>
  <c r="I396" i="3"/>
  <c r="P632" i="3"/>
  <c r="I644" i="3"/>
  <c r="I723" i="3"/>
  <c r="P751" i="3"/>
  <c r="I763" i="3"/>
  <c r="P768" i="3"/>
  <c r="P782" i="3"/>
  <c r="I785" i="3"/>
  <c r="AO871" i="3"/>
  <c r="AH334" i="3"/>
  <c r="AI567" i="3"/>
  <c r="AI579" i="3"/>
  <c r="AI592" i="3"/>
  <c r="AI627" i="3"/>
  <c r="AI633" i="3"/>
  <c r="AI679" i="3"/>
  <c r="AI691" i="3"/>
  <c r="AI709" i="3"/>
  <c r="AI715" i="3"/>
  <c r="AI757" i="3"/>
  <c r="AI763" i="3"/>
  <c r="AI769" i="3"/>
  <c r="AF793" i="3"/>
  <c r="W310" i="3"/>
  <c r="AC312" i="3"/>
  <c r="AC337" i="3"/>
  <c r="AB399" i="3"/>
  <c r="W404" i="3"/>
  <c r="T422" i="3"/>
  <c r="AC427" i="3"/>
  <c r="V493" i="3"/>
  <c r="Z534" i="3"/>
  <c r="W538" i="3"/>
  <c r="W544" i="3"/>
  <c r="AC586" i="3"/>
  <c r="AC601" i="3"/>
  <c r="W604" i="3"/>
  <c r="AC621" i="3"/>
  <c r="W640" i="3"/>
  <c r="AC666" i="3"/>
  <c r="AC672" i="3"/>
  <c r="W686" i="3"/>
  <c r="W701" i="3"/>
  <c r="W726" i="3"/>
  <c r="AC728" i="3"/>
  <c r="W736" i="3"/>
  <c r="AC766" i="3"/>
  <c r="W776" i="3"/>
  <c r="W850" i="3"/>
  <c r="AN511" i="3"/>
  <c r="AO552" i="3"/>
  <c r="AO558" i="3"/>
  <c r="AO578" i="3"/>
  <c r="AO597" i="3"/>
  <c r="AO603" i="3"/>
  <c r="AI169" i="3"/>
  <c r="AI310" i="3"/>
  <c r="AI404" i="3"/>
  <c r="AI427" i="3"/>
  <c r="AI576" i="3"/>
  <c r="AI582" i="3"/>
  <c r="AI595" i="3"/>
  <c r="AI647" i="3"/>
  <c r="AI688" i="3"/>
  <c r="AI711" i="3"/>
  <c r="AI717" i="3"/>
  <c r="AI723" i="3"/>
  <c r="AI735" i="3"/>
  <c r="AI741" i="3"/>
  <c r="AI759" i="3"/>
  <c r="AI788" i="3"/>
  <c r="T116" i="3"/>
  <c r="V219" i="3"/>
  <c r="AB337" i="3"/>
  <c r="AC391" i="3"/>
  <c r="T454" i="3"/>
  <c r="AB487" i="3"/>
  <c r="AB506" i="3"/>
  <c r="V534" i="3"/>
  <c r="W542" i="3"/>
  <c r="AC544" i="3"/>
  <c r="W548" i="3"/>
  <c r="AC569" i="3"/>
  <c r="W572" i="3"/>
  <c r="W616" i="3"/>
  <c r="AC625" i="3"/>
  <c r="W631" i="3"/>
  <c r="AC659" i="3"/>
  <c r="AC667" i="3"/>
  <c r="W684" i="3"/>
  <c r="AC686" i="3"/>
  <c r="W696" i="3"/>
  <c r="AC700" i="3"/>
  <c r="W710" i="3"/>
  <c r="AC712" i="3"/>
  <c r="W722" i="3"/>
  <c r="AC750" i="3"/>
  <c r="W760" i="3"/>
  <c r="AC762" i="3"/>
  <c r="W774" i="3"/>
  <c r="AC776" i="3"/>
  <c r="AC788" i="3"/>
  <c r="W802" i="3"/>
  <c r="Z893" i="3"/>
  <c r="AI370" i="3"/>
  <c r="AI564" i="3"/>
  <c r="AI584" i="3"/>
  <c r="AI602" i="3"/>
  <c r="AI613" i="3"/>
  <c r="AI618" i="3"/>
  <c r="AI637" i="3"/>
  <c r="AI676" i="3"/>
  <c r="AI689" i="3"/>
  <c r="AI695" i="3"/>
  <c r="AI743" i="3"/>
  <c r="AB219" i="3"/>
  <c r="W392" i="3"/>
  <c r="V445" i="3"/>
  <c r="Z454" i="3"/>
  <c r="Z481" i="3"/>
  <c r="V506" i="3"/>
  <c r="Z514" i="3"/>
  <c r="V521" i="3"/>
  <c r="AB528" i="3"/>
  <c r="AC548" i="3"/>
  <c r="W608" i="3"/>
  <c r="AC619" i="3"/>
  <c r="AC637" i="3"/>
  <c r="AC642" i="3"/>
  <c r="AC657" i="3"/>
  <c r="AC665" i="3"/>
  <c r="AC671" i="3"/>
  <c r="AC676" i="3"/>
  <c r="W680" i="3"/>
  <c r="W732" i="3"/>
  <c r="AC734" i="3"/>
  <c r="W744" i="3"/>
  <c r="AC746" i="3"/>
  <c r="AC797" i="3"/>
  <c r="W800" i="3"/>
  <c r="AC820" i="3"/>
  <c r="AI511" i="3"/>
  <c r="AI528" i="3"/>
  <c r="AI578" i="3"/>
  <c r="AI619" i="3"/>
  <c r="AI684" i="3"/>
  <c r="V129" i="3"/>
  <c r="V353" i="3"/>
  <c r="W445" i="3"/>
  <c r="AB481" i="3"/>
  <c r="W506" i="3"/>
  <c r="AC528" i="3"/>
  <c r="AC545" i="3"/>
  <c r="W554" i="3"/>
  <c r="W578" i="3"/>
  <c r="AC608" i="3"/>
  <c r="W617" i="3"/>
  <c r="W620" i="3"/>
  <c r="Z793" i="3"/>
  <c r="Z830" i="3"/>
  <c r="V893" i="3"/>
  <c r="Z922" i="3"/>
  <c r="AV48" i="3"/>
  <c r="AS455" i="3"/>
  <c r="AU717" i="3"/>
  <c r="AV717" i="3" s="1"/>
  <c r="AS368" i="3"/>
  <c r="AU455" i="3"/>
  <c r="AS910" i="3"/>
  <c r="AU46" i="3"/>
  <c r="AU368" i="3"/>
  <c r="AS720" i="3"/>
  <c r="AV720" i="3" s="1"/>
  <c r="AU910" i="3"/>
  <c r="AS216" i="3"/>
  <c r="AU265" i="3"/>
  <c r="AU340" i="3"/>
  <c r="AV299" i="3"/>
  <c r="Z528" i="3"/>
  <c r="W690" i="3"/>
  <c r="W762" i="3"/>
  <c r="AB583" i="3"/>
  <c r="Z353" i="3"/>
  <c r="Z474" i="3"/>
  <c r="V561" i="3"/>
  <c r="H561" i="3"/>
  <c r="AI551" i="3"/>
  <c r="AF546" i="3"/>
  <c r="Z256" i="3"/>
  <c r="W714" i="3"/>
  <c r="W786" i="3"/>
  <c r="AU385" i="3"/>
  <c r="AV385" i="3"/>
  <c r="AV917" i="3"/>
  <c r="AU917" i="3"/>
  <c r="AS909" i="3"/>
  <c r="AV909" i="3"/>
  <c r="AI703" i="3"/>
  <c r="P552" i="3"/>
  <c r="Z35" i="3"/>
  <c r="AC38" i="3"/>
  <c r="AC675" i="3"/>
  <c r="AS380" i="3"/>
  <c r="AV380" i="3"/>
  <c r="AV278" i="3"/>
  <c r="AU278" i="3"/>
  <c r="AS278" i="3"/>
  <c r="AU380" i="3"/>
  <c r="W662" i="3"/>
  <c r="W738" i="3"/>
  <c r="AS358" i="3"/>
  <c r="AV358" i="3"/>
  <c r="V540" i="3"/>
  <c r="W692" i="3"/>
  <c r="W764" i="3"/>
  <c r="AU260" i="3"/>
  <c r="AV260" i="3"/>
  <c r="AS260" i="3"/>
  <c r="AS314" i="3"/>
  <c r="AV314" i="3" s="1"/>
  <c r="AU716" i="3"/>
  <c r="AS716" i="3"/>
  <c r="AV192" i="3"/>
  <c r="AI587" i="3"/>
  <c r="AC585" i="3"/>
  <c r="Z583" i="3"/>
  <c r="P591" i="3"/>
  <c r="AS593" i="3"/>
  <c r="AV593" i="3" s="1"/>
  <c r="T256" i="3"/>
  <c r="T561" i="3"/>
  <c r="W562" i="3"/>
  <c r="W716" i="3"/>
  <c r="W788" i="3"/>
  <c r="AU161" i="3"/>
  <c r="AV161" i="3"/>
  <c r="AV515" i="3"/>
  <c r="I536" i="3"/>
  <c r="P598" i="3"/>
  <c r="AU564" i="3"/>
  <c r="AS564" i="3"/>
  <c r="AB35" i="3"/>
  <c r="W665" i="3"/>
  <c r="W740" i="3"/>
  <c r="AB427" i="3"/>
  <c r="M660" i="3"/>
  <c r="AU866" i="3"/>
  <c r="AS153" i="3"/>
  <c r="AS509" i="3"/>
  <c r="AV509" i="3"/>
  <c r="P645" i="3"/>
  <c r="I713" i="3"/>
  <c r="AH134" i="3"/>
  <c r="AU153" i="3"/>
  <c r="F462" i="3"/>
  <c r="P638" i="3"/>
  <c r="P657" i="3"/>
  <c r="AU680" i="3"/>
  <c r="AS680" i="3"/>
  <c r="AO652" i="3"/>
  <c r="AO687" i="3"/>
  <c r="AO789" i="3"/>
  <c r="AN809" i="3"/>
  <c r="AV499" i="3"/>
  <c r="AU499" i="3"/>
  <c r="I621" i="3"/>
  <c r="AS633" i="3"/>
  <c r="AV633" i="3" s="1"/>
  <c r="M922" i="3"/>
  <c r="AF134" i="3"/>
  <c r="AI747" i="3"/>
  <c r="AI753" i="3"/>
  <c r="AI765" i="3"/>
  <c r="AC542" i="3"/>
  <c r="AB540" i="3"/>
  <c r="AC658" i="3"/>
  <c r="AB793" i="3"/>
  <c r="AS276" i="3"/>
  <c r="AS499" i="3"/>
  <c r="P602" i="3"/>
  <c r="P604" i="3"/>
  <c r="AU848" i="3"/>
  <c r="AS848" i="3"/>
  <c r="AO610" i="3"/>
  <c r="AO616" i="3"/>
  <c r="AO659" i="3"/>
  <c r="AO675" i="3"/>
  <c r="AO706" i="3"/>
  <c r="AO712" i="3"/>
  <c r="AO718" i="3"/>
  <c r="AO766" i="3"/>
  <c r="AI116" i="3"/>
  <c r="AH129" i="3"/>
  <c r="AI736" i="3"/>
  <c r="AB534" i="3"/>
  <c r="T540" i="3"/>
  <c r="W619" i="3"/>
  <c r="T677" i="3"/>
  <c r="AC794" i="3"/>
  <c r="AS903" i="3"/>
  <c r="AV903" i="3"/>
  <c r="AU903" i="3"/>
  <c r="V660" i="3"/>
  <c r="Z546" i="3"/>
  <c r="AC547" i="3"/>
  <c r="AV866" i="3"/>
  <c r="AF35" i="3"/>
  <c r="AO783" i="3"/>
  <c r="AO802" i="3"/>
  <c r="AH35" i="3"/>
  <c r="AI830" i="3"/>
  <c r="AB493" i="3"/>
  <c r="AU276" i="3"/>
  <c r="AO474" i="3"/>
  <c r="AO487" i="3"/>
  <c r="AL506" i="3"/>
  <c r="T622" i="3"/>
  <c r="V677" i="3"/>
  <c r="AC799" i="3"/>
  <c r="Z804" i="3"/>
  <c r="AU764" i="3"/>
  <c r="AS764" i="3"/>
  <c r="I548" i="3"/>
  <c r="AU788" i="3"/>
  <c r="AS788" i="3"/>
  <c r="O493" i="3"/>
  <c r="I687" i="3"/>
  <c r="P689" i="3"/>
  <c r="Z493" i="3"/>
  <c r="AB546" i="3"/>
  <c r="AS58" i="3"/>
  <c r="AU91" i="3"/>
  <c r="AS504" i="3"/>
  <c r="AO537" i="3"/>
  <c r="AO577" i="3"/>
  <c r="AO646" i="3"/>
  <c r="AO658" i="3"/>
  <c r="AO674" i="3"/>
  <c r="AO681" i="3"/>
  <c r="AO693" i="3"/>
  <c r="AO705" i="3"/>
  <c r="AO777" i="3"/>
  <c r="AO796" i="3"/>
  <c r="AF337" i="3"/>
  <c r="W37" i="3"/>
  <c r="AB565" i="3"/>
  <c r="AC566" i="3"/>
  <c r="AU58" i="3"/>
  <c r="AS160" i="3"/>
  <c r="AV160" i="3"/>
  <c r="AU160" i="3"/>
  <c r="P467" i="3"/>
  <c r="AV496" i="3"/>
  <c r="AU496" i="3"/>
  <c r="AS79" i="3"/>
  <c r="AV79" i="3"/>
  <c r="AU79" i="3"/>
  <c r="AS359" i="3"/>
  <c r="H478" i="3"/>
  <c r="AS496" i="3"/>
  <c r="AU604" i="3"/>
  <c r="AV604" i="3" s="1"/>
  <c r="I800" i="3"/>
  <c r="AS807" i="3"/>
  <c r="AV807" i="3" s="1"/>
  <c r="AU923" i="3"/>
  <c r="AV923" i="3"/>
  <c r="AV925" i="3"/>
  <c r="AS925" i="3"/>
  <c r="AI777" i="3"/>
  <c r="T534" i="3"/>
  <c r="W536" i="3"/>
  <c r="W564" i="3"/>
  <c r="AC616" i="3"/>
  <c r="W623" i="3"/>
  <c r="V622" i="3"/>
  <c r="W678" i="3"/>
  <c r="AB804" i="3"/>
  <c r="AS377" i="3"/>
  <c r="AU377" i="3"/>
  <c r="AV377" i="3"/>
  <c r="F396" i="3"/>
  <c r="I399" i="3"/>
  <c r="P587" i="3"/>
  <c r="AU596" i="3"/>
  <c r="AS596" i="3"/>
  <c r="AO731" i="3"/>
  <c r="AO737" i="3"/>
  <c r="AO743" i="3"/>
  <c r="AO761" i="3"/>
  <c r="AO805" i="3"/>
  <c r="AO809" i="3"/>
  <c r="AI665" i="3"/>
  <c r="AI714" i="3"/>
  <c r="AI749" i="3"/>
  <c r="AI755" i="3"/>
  <c r="AI767" i="3"/>
  <c r="AI783" i="3"/>
  <c r="AI795" i="3"/>
  <c r="AI800" i="3"/>
  <c r="AI807" i="3"/>
  <c r="T337" i="3"/>
  <c r="AB353" i="3"/>
  <c r="W629" i="3"/>
  <c r="AV244" i="3"/>
  <c r="AS265" i="3"/>
  <c r="O511" i="3"/>
  <c r="AU527" i="3"/>
  <c r="AU526" i="3" s="1"/>
  <c r="AV527" i="3"/>
  <c r="AV526" i="3" s="1"/>
  <c r="P644" i="3"/>
  <c r="P702" i="3"/>
  <c r="P716" i="3"/>
  <c r="I730" i="3"/>
  <c r="P732" i="3"/>
  <c r="P739" i="3"/>
  <c r="I767" i="3"/>
  <c r="I772" i="3"/>
  <c r="P774" i="3"/>
  <c r="I779" i="3"/>
  <c r="P781" i="3"/>
  <c r="P800" i="3"/>
  <c r="AS889" i="3"/>
  <c r="AV889" i="3"/>
  <c r="AI448" i="3"/>
  <c r="AI573" i="3"/>
  <c r="AI629" i="3"/>
  <c r="AI721" i="3"/>
  <c r="AI738" i="3"/>
  <c r="Z565" i="3"/>
  <c r="AC620" i="3"/>
  <c r="AC626" i="3"/>
  <c r="AC678" i="3"/>
  <c r="T565" i="3"/>
  <c r="T850" i="3"/>
  <c r="I623" i="3"/>
  <c r="P625" i="3"/>
  <c r="P649" i="3"/>
  <c r="I666" i="3"/>
  <c r="P668" i="3"/>
  <c r="I674" i="3"/>
  <c r="P707" i="3"/>
  <c r="P714" i="3"/>
  <c r="P786" i="3"/>
  <c r="I794" i="3"/>
  <c r="P796" i="3"/>
  <c r="AH427" i="3"/>
  <c r="AI537" i="3"/>
  <c r="AI543" i="3"/>
  <c r="AI704" i="3"/>
  <c r="V361" i="3"/>
  <c r="V565" i="3"/>
  <c r="Z622" i="3"/>
  <c r="V850" i="3"/>
  <c r="V915" i="3"/>
  <c r="AU167" i="3"/>
  <c r="AS252" i="3"/>
  <c r="AS255" i="3"/>
  <c r="AU288" i="3"/>
  <c r="AV319" i="3"/>
  <c r="AU429" i="3"/>
  <c r="AU434" i="3"/>
  <c r="O534" i="3"/>
  <c r="I554" i="3"/>
  <c r="P568" i="3"/>
  <c r="AS599" i="3"/>
  <c r="AV599" i="3" s="1"/>
  <c r="AS601" i="3"/>
  <c r="AV601" i="3" s="1"/>
  <c r="AS610" i="3"/>
  <c r="AV610" i="3" s="1"/>
  <c r="I659" i="3"/>
  <c r="I696" i="3"/>
  <c r="I710" i="3"/>
  <c r="AS751" i="3"/>
  <c r="AV751" i="3" s="1"/>
  <c r="AU753" i="3"/>
  <c r="AV753" i="3" s="1"/>
  <c r="I775" i="3"/>
  <c r="AU798" i="3"/>
  <c r="AV798" i="3" s="1"/>
  <c r="M809" i="3"/>
  <c r="AV839" i="3"/>
  <c r="AH521" i="3"/>
  <c r="AI667" i="3"/>
  <c r="AI674" i="3"/>
  <c r="AI681" i="3"/>
  <c r="AC553" i="3"/>
  <c r="W566" i="3"/>
  <c r="W613" i="3"/>
  <c r="V814" i="3"/>
  <c r="AV76" i="3"/>
  <c r="AU76" i="3"/>
  <c r="AS76" i="3"/>
  <c r="AV167" i="3"/>
  <c r="AV255" i="3"/>
  <c r="AV288" i="3"/>
  <c r="AV434" i="3"/>
  <c r="P549" i="3"/>
  <c r="P620" i="3"/>
  <c r="I650" i="3"/>
  <c r="I715" i="3"/>
  <c r="AI234" i="3"/>
  <c r="AI313" i="3"/>
  <c r="AI334" i="3"/>
  <c r="W481" i="3"/>
  <c r="AC610" i="3"/>
  <c r="Z660" i="3"/>
  <c r="AS326" i="3"/>
  <c r="AS443" i="3"/>
  <c r="AS447" i="3"/>
  <c r="H493" i="3"/>
  <c r="P629" i="3"/>
  <c r="P636" i="3"/>
  <c r="P675" i="3"/>
  <c r="AU678" i="3"/>
  <c r="AS678" i="3"/>
  <c r="AU733" i="3"/>
  <c r="AV733" i="3" s="1"/>
  <c r="AS827" i="3"/>
  <c r="AU827" i="3"/>
  <c r="AN474" i="3"/>
  <c r="AH219" i="3"/>
  <c r="AI316" i="3"/>
  <c r="AH399" i="3"/>
  <c r="AI454" i="3"/>
  <c r="AF487" i="3"/>
  <c r="AF493" i="3"/>
  <c r="AI662" i="3"/>
  <c r="AI716" i="3"/>
  <c r="AI762" i="3"/>
  <c r="AI778" i="3"/>
  <c r="AI784" i="3"/>
  <c r="AI796" i="3"/>
  <c r="AI801" i="3"/>
  <c r="AI808" i="3"/>
  <c r="Z540" i="3"/>
  <c r="AC624" i="3"/>
  <c r="Z850" i="3"/>
  <c r="AC795" i="3"/>
  <c r="P616" i="3"/>
  <c r="P701" i="3"/>
  <c r="AF399" i="3"/>
  <c r="AF506" i="3"/>
  <c r="AI687" i="3"/>
  <c r="AI693" i="3"/>
  <c r="AI699" i="3"/>
  <c r="AI773" i="3"/>
  <c r="AI789" i="3"/>
  <c r="AF893" i="3"/>
  <c r="T234" i="3"/>
  <c r="AB361" i="3"/>
  <c r="W627" i="3"/>
  <c r="AB850" i="3"/>
  <c r="AU51" i="3"/>
  <c r="AV194" i="3"/>
  <c r="AV274" i="3"/>
  <c r="AU335" i="3"/>
  <c r="AV400" i="3"/>
  <c r="I445" i="3"/>
  <c r="AV51" i="3"/>
  <c r="AV157" i="3"/>
  <c r="AU163" i="3"/>
  <c r="AV258" i="3"/>
  <c r="AV335" i="3"/>
  <c r="P399" i="3"/>
  <c r="AV443" i="3"/>
  <c r="M445" i="3"/>
  <c r="AU447" i="3"/>
  <c r="AU485" i="3"/>
  <c r="P535" i="3"/>
  <c r="I541" i="3"/>
  <c r="I549" i="3"/>
  <c r="I568" i="3"/>
  <c r="I593" i="3"/>
  <c r="I595" i="3"/>
  <c r="AU607" i="3"/>
  <c r="AV607" i="3" s="1"/>
  <c r="I617" i="3"/>
  <c r="I639" i="3"/>
  <c r="I873" i="3"/>
  <c r="AL116" i="3"/>
  <c r="AI295" i="3"/>
  <c r="AI312" i="3"/>
  <c r="AF334" i="3"/>
  <c r="AI399" i="3"/>
  <c r="AI556" i="3"/>
  <c r="AI569" i="3"/>
  <c r="AI575" i="3"/>
  <c r="AI580" i="3"/>
  <c r="AI591" i="3"/>
  <c r="AI650" i="3"/>
  <c r="AI682" i="3"/>
  <c r="AI694" i="3"/>
  <c r="AI728" i="3"/>
  <c r="AI751" i="3"/>
  <c r="W234" i="3"/>
  <c r="T546" i="3"/>
  <c r="AC612" i="3"/>
  <c r="V793" i="3"/>
  <c r="AN116" i="3"/>
  <c r="AO314" i="3"/>
  <c r="AL399" i="3"/>
  <c r="AL404" i="3"/>
  <c r="AO608" i="3"/>
  <c r="AI37" i="3"/>
  <c r="AF219" i="3"/>
  <c r="AH234" i="3"/>
  <c r="AC541" i="3"/>
  <c r="AB622" i="3"/>
  <c r="W794" i="3"/>
  <c r="P673" i="3"/>
  <c r="I722" i="3"/>
  <c r="I738" i="3"/>
  <c r="P775" i="3"/>
  <c r="I797" i="3"/>
  <c r="AO371" i="3"/>
  <c r="AL474" i="3"/>
  <c r="AO542" i="3"/>
  <c r="AO555" i="3"/>
  <c r="AO562" i="3"/>
  <c r="AO581" i="3"/>
  <c r="AO594" i="3"/>
  <c r="AO600" i="3"/>
  <c r="AO625" i="3"/>
  <c r="AO733" i="3"/>
  <c r="AO763" i="3"/>
  <c r="AO769" i="3"/>
  <c r="AO781" i="3"/>
  <c r="AH445" i="3"/>
  <c r="AF511" i="3"/>
  <c r="AI542" i="3"/>
  <c r="AI553" i="3"/>
  <c r="AI566" i="3"/>
  <c r="AI577" i="3"/>
  <c r="AI593" i="3"/>
  <c r="AI604" i="3"/>
  <c r="AI625" i="3"/>
  <c r="AI646" i="3"/>
  <c r="AI701" i="3"/>
  <c r="AI790" i="3"/>
  <c r="AH893" i="3"/>
  <c r="V134" i="3"/>
  <c r="T583" i="3"/>
  <c r="AC606" i="3"/>
  <c r="W609" i="3"/>
  <c r="AC618" i="3"/>
  <c r="W621" i="3"/>
  <c r="AN561" i="3"/>
  <c r="AF234" i="3"/>
  <c r="AI396" i="3"/>
  <c r="AI445" i="3"/>
  <c r="AI506" i="3"/>
  <c r="AI572" i="3"/>
  <c r="AI610" i="3"/>
  <c r="AF809" i="3"/>
  <c r="V583" i="3"/>
  <c r="I676" i="3"/>
  <c r="I679" i="3"/>
  <c r="I702" i="3"/>
  <c r="I741" i="3"/>
  <c r="P750" i="3"/>
  <c r="P773" i="3"/>
  <c r="AO233" i="3"/>
  <c r="AO219" i="3" s="1"/>
  <c r="AO316" i="3"/>
  <c r="AN396" i="3"/>
  <c r="AN445" i="3"/>
  <c r="AO541" i="3"/>
  <c r="AO554" i="3"/>
  <c r="AO593" i="3"/>
  <c r="AO630" i="3"/>
  <c r="AL804" i="3"/>
  <c r="AH116" i="3"/>
  <c r="AF448" i="3"/>
  <c r="AH474" i="3"/>
  <c r="AF478" i="3"/>
  <c r="AI550" i="3"/>
  <c r="AI555" i="3"/>
  <c r="AI590" i="3"/>
  <c r="AI620" i="3"/>
  <c r="AI636" i="3"/>
  <c r="AI657" i="3"/>
  <c r="AI683" i="3"/>
  <c r="AI700" i="3"/>
  <c r="AI705" i="3"/>
  <c r="AI737" i="3"/>
  <c r="AI779" i="3"/>
  <c r="AF918" i="3"/>
  <c r="AI744" i="3"/>
  <c r="AI760" i="3"/>
  <c r="AH809" i="3"/>
  <c r="AI820" i="3"/>
  <c r="AF830" i="3"/>
  <c r="AI893" i="3"/>
  <c r="AO422" i="3"/>
  <c r="AO454" i="3"/>
  <c r="AO536" i="3"/>
  <c r="AO563" i="3"/>
  <c r="AO570" i="3"/>
  <c r="AO576" i="3"/>
  <c r="AO639" i="3"/>
  <c r="AI311" i="3"/>
  <c r="AH448" i="3"/>
  <c r="AI474" i="3"/>
  <c r="AH481" i="3"/>
  <c r="AH514" i="3"/>
  <c r="AF521" i="3"/>
  <c r="AI541" i="3"/>
  <c r="AF561" i="3"/>
  <c r="AI597" i="3"/>
  <c r="AI617" i="3"/>
  <c r="AI638" i="3"/>
  <c r="AI643" i="3"/>
  <c r="AI685" i="3"/>
  <c r="AI696" i="3"/>
  <c r="AI702" i="3"/>
  <c r="AI739" i="3"/>
  <c r="AI745" i="3"/>
  <c r="AI750" i="3"/>
  <c r="AI787" i="3"/>
  <c r="AI792" i="3"/>
  <c r="AF804" i="3"/>
  <c r="AH850" i="3"/>
  <c r="AS139" i="3"/>
  <c r="AV139" i="3"/>
  <c r="AU139" i="3"/>
  <c r="AU594" i="3"/>
  <c r="AS594" i="3"/>
  <c r="AV64" i="3"/>
  <c r="AV320" i="3"/>
  <c r="AU320" i="3"/>
  <c r="AS320" i="3"/>
  <c r="AU376" i="3"/>
  <c r="AS376" i="3"/>
  <c r="AV376" i="3"/>
  <c r="AH660" i="3"/>
  <c r="AI664" i="3"/>
  <c r="AU308" i="3"/>
  <c r="AV308" i="3"/>
  <c r="AS308" i="3"/>
  <c r="P595" i="3"/>
  <c r="I656" i="3"/>
  <c r="I819" i="3"/>
  <c r="AS143" i="3"/>
  <c r="AV143" i="3"/>
  <c r="AU217" i="3"/>
  <c r="AV217" i="3"/>
  <c r="AU711" i="3"/>
  <c r="AS711" i="3"/>
  <c r="AS738" i="3"/>
  <c r="AU738" i="3"/>
  <c r="AU822" i="3"/>
  <c r="AV822" i="3"/>
  <c r="AV896" i="3"/>
  <c r="AU896" i="3"/>
  <c r="AS896" i="3"/>
  <c r="AV138" i="3"/>
  <c r="AU143" i="3"/>
  <c r="AU170" i="3"/>
  <c r="AS170" i="3"/>
  <c r="AS480" i="3"/>
  <c r="AU480" i="3"/>
  <c r="AV480" i="3"/>
  <c r="AV478" i="3" s="1"/>
  <c r="AU810" i="3"/>
  <c r="AV810" i="3"/>
  <c r="AS810" i="3"/>
  <c r="AS135" i="3"/>
  <c r="AV135" i="3"/>
  <c r="AU571" i="3"/>
  <c r="AV571" i="3" s="1"/>
  <c r="AV339" i="3"/>
  <c r="AV355" i="3"/>
  <c r="I680" i="3"/>
  <c r="AS282" i="3"/>
  <c r="AU331" i="3"/>
  <c r="AV331" i="3"/>
  <c r="P360" i="3"/>
  <c r="P353" i="3" s="1"/>
  <c r="AV364" i="3"/>
  <c r="AU364" i="3"/>
  <c r="AS364" i="3"/>
  <c r="AU411" i="3"/>
  <c r="AV411" i="3"/>
  <c r="AS411" i="3"/>
  <c r="AS659" i="3"/>
  <c r="AU659" i="3"/>
  <c r="AU739" i="3"/>
  <c r="AS739" i="3"/>
  <c r="AS171" i="3"/>
  <c r="AU171" i="3"/>
  <c r="AV282" i="3"/>
  <c r="AH915" i="3"/>
  <c r="AU175" i="3"/>
  <c r="AS175" i="3"/>
  <c r="AV175" i="3"/>
  <c r="AS328" i="3"/>
  <c r="AV328" i="3"/>
  <c r="P607" i="3"/>
  <c r="I670" i="3"/>
  <c r="P727" i="3"/>
  <c r="P743" i="3"/>
  <c r="AH256" i="3"/>
  <c r="AF427" i="3"/>
  <c r="AI659" i="3"/>
  <c r="AI740" i="3"/>
  <c r="AU148" i="3"/>
  <c r="AU156" i="3"/>
  <c r="AV156" i="3"/>
  <c r="AV431" i="3"/>
  <c r="AU431" i="3"/>
  <c r="H506" i="3"/>
  <c r="AV512" i="3"/>
  <c r="P621" i="3"/>
  <c r="I653" i="3"/>
  <c r="P655" i="3"/>
  <c r="AS695" i="3"/>
  <c r="AV695" i="3" s="1"/>
  <c r="I698" i="3"/>
  <c r="P700" i="3"/>
  <c r="P734" i="3"/>
  <c r="AU789" i="3"/>
  <c r="AS789" i="3"/>
  <c r="P797" i="3"/>
  <c r="AH528" i="3"/>
  <c r="AF622" i="3"/>
  <c r="AI628" i="3"/>
  <c r="AI802" i="3"/>
  <c r="AU41" i="3"/>
  <c r="AV148" i="3"/>
  <c r="AS156" i="3"/>
  <c r="AS257" i="3"/>
  <c r="AU300" i="3"/>
  <c r="AS300" i="3"/>
  <c r="I311" i="3"/>
  <c r="I392" i="3"/>
  <c r="AV523" i="3"/>
  <c r="M540" i="3"/>
  <c r="AS672" i="3"/>
  <c r="AV672" i="3" s="1"/>
  <c r="AS844" i="3"/>
  <c r="AV844" i="3"/>
  <c r="AI422" i="3"/>
  <c r="AH546" i="3"/>
  <c r="AI710" i="3"/>
  <c r="AI780" i="3"/>
  <c r="AH814" i="3"/>
  <c r="AS61" i="3"/>
  <c r="AU61" i="3"/>
  <c r="AV275" i="3"/>
  <c r="AU275" i="3"/>
  <c r="AI692" i="3"/>
  <c r="AV196" i="3"/>
  <c r="AU237" i="3"/>
  <c r="AS332" i="3"/>
  <c r="AS453" i="3"/>
  <c r="AU453" i="3"/>
  <c r="AU608" i="3"/>
  <c r="AS608" i="3"/>
  <c r="I777" i="3"/>
  <c r="AO709" i="3"/>
  <c r="AO721" i="3"/>
  <c r="AH534" i="3"/>
  <c r="AI536" i="3"/>
  <c r="AU332" i="3"/>
  <c r="AS466" i="3"/>
  <c r="O528" i="3"/>
  <c r="AS535" i="3"/>
  <c r="AV535" i="3" s="1"/>
  <c r="AV166" i="3"/>
  <c r="AU329" i="3"/>
  <c r="AU336" i="3"/>
  <c r="AV336" i="3"/>
  <c r="AU417" i="3"/>
  <c r="I458" i="3"/>
  <c r="AU458" i="3"/>
  <c r="AU466" i="3"/>
  <c r="M514" i="3"/>
  <c r="AU524" i="3"/>
  <c r="AV524" i="3"/>
  <c r="AU635" i="3"/>
  <c r="AS635" i="3"/>
  <c r="I752" i="3"/>
  <c r="AF677" i="3"/>
  <c r="AI758" i="3"/>
  <c r="F334" i="3"/>
  <c r="AS490" i="3"/>
  <c r="AV490" i="3"/>
  <c r="AS644" i="3"/>
  <c r="AU644" i="3"/>
  <c r="AS53" i="3"/>
  <c r="AU53" i="3"/>
  <c r="AV61" i="3"/>
  <c r="AV207" i="3"/>
  <c r="AS275" i="3"/>
  <c r="AS338" i="3"/>
  <c r="I337" i="3"/>
  <c r="AU451" i="3"/>
  <c r="AS673" i="3"/>
  <c r="AU673" i="3"/>
  <c r="P758" i="3"/>
  <c r="AO549" i="3"/>
  <c r="AO569" i="3"/>
  <c r="AO751" i="3"/>
  <c r="AI772" i="3"/>
  <c r="AV53" i="3"/>
  <c r="AS133" i="3"/>
  <c r="AS137" i="3"/>
  <c r="AV137" i="3"/>
  <c r="AU137" i="3"/>
  <c r="AV284" i="3"/>
  <c r="AS318" i="3"/>
  <c r="AV318" i="3"/>
  <c r="AU318" i="3"/>
  <c r="AS329" i="3"/>
  <c r="AU338" i="3"/>
  <c r="AV453" i="3"/>
  <c r="AS642" i="3"/>
  <c r="AU642" i="3"/>
  <c r="P772" i="3"/>
  <c r="AF353" i="3"/>
  <c r="AH677" i="3"/>
  <c r="AU90" i="3"/>
  <c r="AU133" i="3"/>
  <c r="AS173" i="3"/>
  <c r="AV81" i="3"/>
  <c r="AV90" i="3"/>
  <c r="AU130" i="3"/>
  <c r="AV130" i="3"/>
  <c r="AU149" i="3"/>
  <c r="AU157" i="3"/>
  <c r="AU173" i="3"/>
  <c r="AU274" i="3"/>
  <c r="AV298" i="3"/>
  <c r="AU298" i="3"/>
  <c r="AU301" i="3"/>
  <c r="AV301" i="3"/>
  <c r="AS336" i="3"/>
  <c r="AS334" i="3" s="1"/>
  <c r="AU400" i="3"/>
  <c r="AV417" i="3"/>
  <c r="AU450" i="3"/>
  <c r="AS524" i="3"/>
  <c r="AU598" i="3"/>
  <c r="AS598" i="3"/>
  <c r="P609" i="3"/>
  <c r="P745" i="3"/>
  <c r="P754" i="3"/>
  <c r="AS765" i="3"/>
  <c r="AU765" i="3"/>
  <c r="AI538" i="3"/>
  <c r="AF534" i="3"/>
  <c r="AF565" i="3"/>
  <c r="P600" i="3"/>
  <c r="I613" i="3"/>
  <c r="I637" i="3"/>
  <c r="P643" i="3"/>
  <c r="P708" i="3"/>
  <c r="AS719" i="3"/>
  <c r="AU719" i="3"/>
  <c r="I792" i="3"/>
  <c r="AO629" i="3"/>
  <c r="AF422" i="3"/>
  <c r="AH467" i="3"/>
  <c r="AI487" i="3"/>
  <c r="AH506" i="3"/>
  <c r="AI680" i="3"/>
  <c r="AI785" i="3"/>
  <c r="AH804" i="3"/>
  <c r="AI805" i="3"/>
  <c r="AH830" i="3"/>
  <c r="AF850" i="3"/>
  <c r="P38" i="3"/>
  <c r="P295" i="3"/>
  <c r="P312" i="3"/>
  <c r="I360" i="3"/>
  <c r="I353" i="3" s="1"/>
  <c r="O478" i="3"/>
  <c r="I487" i="3"/>
  <c r="I578" i="3"/>
  <c r="I586" i="3"/>
  <c r="I607" i="3"/>
  <c r="I618" i="3"/>
  <c r="P769" i="3"/>
  <c r="I774" i="3"/>
  <c r="AU785" i="3"/>
  <c r="AV785" i="3" s="1"/>
  <c r="P795" i="3"/>
  <c r="I802" i="3"/>
  <c r="AF256" i="3"/>
  <c r="AH583" i="3"/>
  <c r="AH622" i="3"/>
  <c r="AI766" i="3"/>
  <c r="O445" i="3"/>
  <c r="AV507" i="3"/>
  <c r="AU507" i="3"/>
  <c r="M511" i="3"/>
  <c r="I658" i="3"/>
  <c r="I682" i="3"/>
  <c r="AI678" i="3"/>
  <c r="AH793" i="3"/>
  <c r="AI798" i="3"/>
  <c r="AV71" i="3"/>
  <c r="F129" i="3"/>
  <c r="I146" i="3"/>
  <c r="AU185" i="3"/>
  <c r="AU264" i="3"/>
  <c r="AS270" i="3"/>
  <c r="AU280" i="3"/>
  <c r="AS294" i="3"/>
  <c r="P311" i="3"/>
  <c r="AU363" i="3"/>
  <c r="AV363" i="3"/>
  <c r="AV367" i="3"/>
  <c r="AS469" i="3"/>
  <c r="AV531" i="3"/>
  <c r="I544" i="3"/>
  <c r="I577" i="3"/>
  <c r="P579" i="3"/>
  <c r="P612" i="3"/>
  <c r="AU621" i="3"/>
  <c r="AV621" i="3" s="1"/>
  <c r="P627" i="3"/>
  <c r="P651" i="3"/>
  <c r="P712" i="3"/>
  <c r="P730" i="3"/>
  <c r="I733" i="3"/>
  <c r="I746" i="3"/>
  <c r="AS752" i="3"/>
  <c r="AV752" i="3" s="1"/>
  <c r="AU853" i="3"/>
  <c r="AV853" i="3"/>
  <c r="AS853" i="3"/>
  <c r="AL893" i="3"/>
  <c r="AI481" i="3"/>
  <c r="AI521" i="3"/>
  <c r="AI655" i="3"/>
  <c r="AI706" i="3"/>
  <c r="AI726" i="3"/>
  <c r="AI827" i="3"/>
  <c r="I612" i="3"/>
  <c r="I649" i="3"/>
  <c r="P667" i="3"/>
  <c r="AU700" i="3"/>
  <c r="AS700" i="3"/>
  <c r="AV185" i="3"/>
  <c r="AV264" i="3"/>
  <c r="AU270" i="3"/>
  <c r="AV280" i="3"/>
  <c r="AU294" i="3"/>
  <c r="AV469" i="3"/>
  <c r="H511" i="3"/>
  <c r="AS549" i="3"/>
  <c r="AU549" i="3"/>
  <c r="AS808" i="3"/>
  <c r="AU808" i="3"/>
  <c r="AV857" i="3"/>
  <c r="AS857" i="3"/>
  <c r="AO918" i="3"/>
  <c r="AI514" i="3"/>
  <c r="AH561" i="3"/>
  <c r="O474" i="3"/>
  <c r="AS576" i="3"/>
  <c r="AU576" i="3"/>
  <c r="AI467" i="3"/>
  <c r="AH540" i="3"/>
  <c r="AH565" i="3"/>
  <c r="AV155" i="3"/>
  <c r="P169" i="3"/>
  <c r="AU258" i="3"/>
  <c r="AV291" i="3"/>
  <c r="I295" i="3"/>
  <c r="AS385" i="3"/>
  <c r="AU509" i="3"/>
  <c r="I550" i="3"/>
  <c r="I575" i="3"/>
  <c r="I590" i="3"/>
  <c r="I615" i="3"/>
  <c r="I668" i="3"/>
  <c r="P710" i="3"/>
  <c r="I726" i="3"/>
  <c r="AS768" i="3"/>
  <c r="AU768" i="3"/>
  <c r="P785" i="3"/>
  <c r="I809" i="3"/>
  <c r="AU857" i="3"/>
  <c r="AS919" i="3"/>
  <c r="AS918" i="3" s="1"/>
  <c r="AV919" i="3"/>
  <c r="AU919" i="3"/>
  <c r="AO742" i="3"/>
  <c r="AH422" i="3"/>
  <c r="AF514" i="3"/>
  <c r="AI594" i="3"/>
  <c r="AI819" i="3"/>
  <c r="H445" i="3"/>
  <c r="I538" i="3"/>
  <c r="P551" i="3"/>
  <c r="I558" i="3"/>
  <c r="I560" i="3"/>
  <c r="I589" i="3"/>
  <c r="I599" i="3"/>
  <c r="I609" i="3"/>
  <c r="P630" i="3"/>
  <c r="AU645" i="3"/>
  <c r="AS645" i="3"/>
  <c r="P676" i="3"/>
  <c r="I688" i="3"/>
  <c r="P690" i="3"/>
  <c r="I697" i="3"/>
  <c r="I704" i="3"/>
  <c r="P726" i="3"/>
  <c r="P787" i="3"/>
  <c r="P791" i="3"/>
  <c r="P808" i="3"/>
  <c r="P819" i="3"/>
  <c r="AV858" i="3"/>
  <c r="AU858" i="3"/>
  <c r="AO295" i="3"/>
  <c r="AO312" i="3"/>
  <c r="AL334" i="3"/>
  <c r="AO391" i="3"/>
  <c r="AL478" i="3"/>
  <c r="AL481" i="3"/>
  <c r="AO617" i="3"/>
  <c r="AO636" i="3"/>
  <c r="AO642" i="3"/>
  <c r="AO648" i="3"/>
  <c r="AO670" i="3"/>
  <c r="AO676" i="3"/>
  <c r="AO683" i="3"/>
  <c r="AO695" i="3"/>
  <c r="AO701" i="3"/>
  <c r="AO719" i="3"/>
  <c r="AO797" i="3"/>
  <c r="AO803" i="3"/>
  <c r="AI337" i="3"/>
  <c r="AH493" i="3"/>
  <c r="AI544" i="3"/>
  <c r="AI670" i="3"/>
  <c r="AI754" i="3"/>
  <c r="AN129" i="3"/>
  <c r="AL219" i="3"/>
  <c r="AN256" i="3"/>
  <c r="AL454" i="3"/>
  <c r="AF316" i="3"/>
  <c r="AF467" i="3"/>
  <c r="AI493" i="3"/>
  <c r="AF583" i="3"/>
  <c r="AV887" i="3"/>
  <c r="AU887" i="3"/>
  <c r="AO129" i="3"/>
  <c r="AO146" i="3"/>
  <c r="AO171" i="3"/>
  <c r="AO234" i="3"/>
  <c r="AO313" i="3"/>
  <c r="AO392" i="3"/>
  <c r="AN454" i="3"/>
  <c r="AO606" i="3"/>
  <c r="AH316" i="3"/>
  <c r="AI554" i="3"/>
  <c r="AI774" i="3"/>
  <c r="AI806" i="3"/>
  <c r="I478" i="3"/>
  <c r="M493" i="3"/>
  <c r="I506" i="3"/>
  <c r="P589" i="3"/>
  <c r="I594" i="3"/>
  <c r="P603" i="3"/>
  <c r="P611" i="3"/>
  <c r="P626" i="3"/>
  <c r="P637" i="3"/>
  <c r="P654" i="3"/>
  <c r="P682" i="3"/>
  <c r="P731" i="3"/>
  <c r="P784" i="3"/>
  <c r="P790" i="3"/>
  <c r="I820" i="3"/>
  <c r="F918" i="3"/>
  <c r="AO551" i="3"/>
  <c r="AO557" i="3"/>
  <c r="AO564" i="3"/>
  <c r="AO571" i="3"/>
  <c r="AO584" i="3"/>
  <c r="AO620" i="3"/>
  <c r="AO673" i="3"/>
  <c r="AO698" i="3"/>
  <c r="AO710" i="3"/>
  <c r="AO775" i="3"/>
  <c r="AO794" i="3"/>
  <c r="AI574" i="3"/>
  <c r="AI651" i="3"/>
  <c r="AI698" i="3"/>
  <c r="AI746" i="3"/>
  <c r="AI794" i="3"/>
  <c r="I629" i="3"/>
  <c r="P633" i="3"/>
  <c r="P696" i="3"/>
  <c r="M793" i="3"/>
  <c r="I827" i="3"/>
  <c r="AO310" i="3"/>
  <c r="AN422" i="3"/>
  <c r="AL511" i="3"/>
  <c r="AH361" i="3"/>
  <c r="AI570" i="3"/>
  <c r="AF660" i="3"/>
  <c r="P624" i="3"/>
  <c r="I638" i="3"/>
  <c r="I640" i="3"/>
  <c r="P642" i="3"/>
  <c r="P648" i="3"/>
  <c r="I655" i="3"/>
  <c r="I664" i="3"/>
  <c r="I701" i="3"/>
  <c r="I712" i="3"/>
  <c r="P722" i="3"/>
  <c r="P766" i="3"/>
  <c r="I787" i="3"/>
  <c r="I791" i="3"/>
  <c r="P794" i="3"/>
  <c r="I803" i="3"/>
  <c r="P827" i="3"/>
  <c r="AU925" i="3"/>
  <c r="AO169" i="3"/>
  <c r="AO311" i="3"/>
  <c r="AN316" i="3"/>
  <c r="AN353" i="3"/>
  <c r="AL396" i="3"/>
  <c r="AL445" i="3"/>
  <c r="AO514" i="3"/>
  <c r="AO521" i="3"/>
  <c r="AO621" i="3"/>
  <c r="AO711" i="3"/>
  <c r="AO759" i="3"/>
  <c r="AO765" i="3"/>
  <c r="AH353" i="3"/>
  <c r="AI562" i="3"/>
  <c r="AI639" i="3"/>
  <c r="AI686" i="3"/>
  <c r="AI734" i="3"/>
  <c r="AI782" i="3"/>
  <c r="AO116" i="3"/>
  <c r="AL540" i="3"/>
  <c r="AO607" i="3"/>
  <c r="AO643" i="3"/>
  <c r="AO702" i="3"/>
  <c r="AO779" i="3"/>
  <c r="AO791" i="3"/>
  <c r="AO798" i="3"/>
  <c r="AO404" i="3"/>
  <c r="AO601" i="3"/>
  <c r="AO613" i="3"/>
  <c r="AO656" i="3"/>
  <c r="AO665" i="3"/>
  <c r="AO679" i="3"/>
  <c r="AN234" i="3"/>
  <c r="AO550" i="3"/>
  <c r="AO631" i="3"/>
  <c r="AO666" i="3"/>
  <c r="AO678" i="3"/>
  <c r="AO723" i="3"/>
  <c r="AO729" i="3"/>
  <c r="AO734" i="3"/>
  <c r="AO740" i="3"/>
  <c r="AO745" i="3"/>
  <c r="AO762" i="3"/>
  <c r="AO820" i="3"/>
  <c r="AO360" i="3"/>
  <c r="AO353" i="3" s="1"/>
  <c r="AO538" i="3"/>
  <c r="AO590" i="3"/>
  <c r="AO595" i="3"/>
  <c r="AO626" i="3"/>
  <c r="AO699" i="3"/>
  <c r="AO713" i="3"/>
  <c r="AO767" i="3"/>
  <c r="AO788" i="3"/>
  <c r="AL35" i="3"/>
  <c r="AL234" i="3"/>
  <c r="AL316" i="3"/>
  <c r="AO370" i="3"/>
  <c r="AO448" i="3"/>
  <c r="AL514" i="3"/>
  <c r="AO539" i="3"/>
  <c r="AO585" i="3"/>
  <c r="AO591" i="3"/>
  <c r="AO611" i="3"/>
  <c r="AO637" i="3"/>
  <c r="AO694" i="3"/>
  <c r="AO704" i="3"/>
  <c r="AO724" i="3"/>
  <c r="AO730" i="3"/>
  <c r="AO746" i="3"/>
  <c r="AO757" i="3"/>
  <c r="AO773" i="3"/>
  <c r="AL448" i="3"/>
  <c r="AN337" i="3"/>
  <c r="AN448" i="3"/>
  <c r="AN506" i="3"/>
  <c r="AO511" i="3"/>
  <c r="AO654" i="3"/>
  <c r="AO668" i="3"/>
  <c r="AO725" i="3"/>
  <c r="AO736" i="3"/>
  <c r="AO747" i="3"/>
  <c r="AO758" i="3"/>
  <c r="AO774" i="3"/>
  <c r="AO38" i="3"/>
  <c r="AO337" i="3"/>
  <c r="AL467" i="3"/>
  <c r="AO506" i="3"/>
  <c r="AO612" i="3"/>
  <c r="AO628" i="3"/>
  <c r="AO690" i="3"/>
  <c r="AO715" i="3"/>
  <c r="AO720" i="3"/>
  <c r="AO806" i="3"/>
  <c r="AN514" i="3"/>
  <c r="AO545" i="3"/>
  <c r="AO334" i="3"/>
  <c r="AO396" i="3"/>
  <c r="AO445" i="3"/>
  <c r="AO493" i="3"/>
  <c r="AO686" i="3"/>
  <c r="AO727" i="3"/>
  <c r="AO738" i="3"/>
  <c r="AO749" i="3"/>
  <c r="AO754" i="3"/>
  <c r="AO760" i="3"/>
  <c r="AL337" i="3"/>
  <c r="AN361" i="3"/>
  <c r="AL487" i="3"/>
  <c r="AO582" i="3"/>
  <c r="AO599" i="3"/>
  <c r="AO604" i="3"/>
  <c r="AO635" i="3"/>
  <c r="AO645" i="3"/>
  <c r="AO651" i="3"/>
  <c r="AO671" i="3"/>
  <c r="AO692" i="3"/>
  <c r="AO697" i="3"/>
  <c r="AO717" i="3"/>
  <c r="AO755" i="3"/>
  <c r="AO786" i="3"/>
  <c r="AL814" i="3"/>
  <c r="AO819" i="3"/>
  <c r="AN478" i="3"/>
  <c r="AN893" i="3"/>
  <c r="AL134" i="3"/>
  <c r="AL353" i="3"/>
  <c r="AL493" i="3"/>
  <c r="AO575" i="3"/>
  <c r="AO623" i="3"/>
  <c r="AL830" i="3"/>
  <c r="AN871" i="3"/>
  <c r="AN334" i="3"/>
  <c r="AN493" i="3"/>
  <c r="AO644" i="3"/>
  <c r="AO650" i="3"/>
  <c r="AO664" i="3"/>
  <c r="AO732" i="3"/>
  <c r="AO780" i="3"/>
  <c r="AO785" i="3"/>
  <c r="AN830" i="3"/>
  <c r="AL922" i="3"/>
  <c r="AL129" i="3"/>
  <c r="AO145" i="3"/>
  <c r="AO170" i="3"/>
  <c r="AN487" i="3"/>
  <c r="AO560" i="3"/>
  <c r="AO567" i="3"/>
  <c r="AO572" i="3"/>
  <c r="AO619" i="3"/>
  <c r="AN814" i="3"/>
  <c r="AO893" i="3"/>
  <c r="AO922" i="3"/>
  <c r="AS114" i="3"/>
  <c r="AV114" i="3"/>
  <c r="AV210" i="3"/>
  <c r="AU210" i="3"/>
  <c r="AS210" i="3"/>
  <c r="H219" i="3"/>
  <c r="AU221" i="3"/>
  <c r="AV221" i="3"/>
  <c r="AS362" i="3"/>
  <c r="AV362" i="3"/>
  <c r="AS371" i="3"/>
  <c r="AU371" i="3"/>
  <c r="AS489" i="3"/>
  <c r="AU489" i="3"/>
  <c r="AS597" i="3"/>
  <c r="AU597" i="3"/>
  <c r="H804" i="3"/>
  <c r="AV45" i="3"/>
  <c r="AU45" i="3"/>
  <c r="P145" i="3"/>
  <c r="AV149" i="3"/>
  <c r="AS155" i="3"/>
  <c r="AU180" i="3"/>
  <c r="AV180" i="3"/>
  <c r="AS180" i="3"/>
  <c r="AV201" i="3"/>
  <c r="AS221" i="3"/>
  <c r="AU362" i="3"/>
  <c r="F399" i="3"/>
  <c r="P592" i="3"/>
  <c r="AU638" i="3"/>
  <c r="AS638" i="3"/>
  <c r="I727" i="3"/>
  <c r="AS735" i="3"/>
  <c r="AU735" i="3"/>
  <c r="I751" i="3"/>
  <c r="AV815" i="3"/>
  <c r="AU815" i="3"/>
  <c r="AS815" i="3"/>
  <c r="AO647" i="3"/>
  <c r="AO799" i="3"/>
  <c r="I689" i="3"/>
  <c r="AU392" i="3"/>
  <c r="AV392" i="3" s="1"/>
  <c r="AS786" i="3"/>
  <c r="AU786" i="3"/>
  <c r="AL583" i="3"/>
  <c r="AO587" i="3"/>
  <c r="AV54" i="3"/>
  <c r="AU54" i="3"/>
  <c r="AS54" i="3"/>
  <c r="AV57" i="3"/>
  <c r="AS69" i="3"/>
  <c r="AV69" i="3"/>
  <c r="AV84" i="3"/>
  <c r="AU84" i="3"/>
  <c r="AS104" i="3"/>
  <c r="AS110" i="3"/>
  <c r="AV179" i="3"/>
  <c r="AU179" i="3"/>
  <c r="AS179" i="3"/>
  <c r="AS191" i="3"/>
  <c r="AS226" i="3"/>
  <c r="AV259" i="3"/>
  <c r="AS262" i="3"/>
  <c r="AV350" i="3"/>
  <c r="AU350" i="3"/>
  <c r="AV384" i="3"/>
  <c r="AU384" i="3"/>
  <c r="AS384" i="3"/>
  <c r="AU442" i="3"/>
  <c r="AS666" i="3"/>
  <c r="AV666" i="3" s="1"/>
  <c r="AU671" i="3"/>
  <c r="AS671" i="3"/>
  <c r="AU675" i="3"/>
  <c r="AS675" i="3"/>
  <c r="AS702" i="3"/>
  <c r="AV702" i="3" s="1"/>
  <c r="AS704" i="3"/>
  <c r="AV704" i="3" s="1"/>
  <c r="I721" i="3"/>
  <c r="AS732" i="3"/>
  <c r="AU732" i="3"/>
  <c r="AU740" i="3"/>
  <c r="AS740" i="3"/>
  <c r="AL622" i="3"/>
  <c r="AO807" i="3"/>
  <c r="AN804" i="3"/>
  <c r="AU48" i="3"/>
  <c r="AV75" i="3"/>
  <c r="AU75" i="3"/>
  <c r="AS75" i="3"/>
  <c r="AS84" i="3"/>
  <c r="AV104" i="3"/>
  <c r="AU110" i="3"/>
  <c r="AV115" i="3"/>
  <c r="AU115" i="3"/>
  <c r="I170" i="3"/>
  <c r="AU191" i="3"/>
  <c r="AS194" i="3"/>
  <c r="AU226" i="3"/>
  <c r="P234" i="3"/>
  <c r="AS244" i="3"/>
  <c r="AU262" i="3"/>
  <c r="F337" i="3"/>
  <c r="AS350" i="3"/>
  <c r="AS372" i="3"/>
  <c r="AV372" i="3"/>
  <c r="H427" i="3"/>
  <c r="AU439" i="3"/>
  <c r="AV442" i="3"/>
  <c r="AV475" i="3"/>
  <c r="AU475" i="3"/>
  <c r="AS545" i="3"/>
  <c r="AV545" i="3" s="1"/>
  <c r="AU552" i="3"/>
  <c r="AS552" i="3"/>
  <c r="I557" i="3"/>
  <c r="AS606" i="3"/>
  <c r="AV606" i="3" s="1"/>
  <c r="I703" i="3"/>
  <c r="I707" i="3"/>
  <c r="P719" i="3"/>
  <c r="I739" i="3"/>
  <c r="AS780" i="3"/>
  <c r="AV780" i="3" s="1"/>
  <c r="I789" i="3"/>
  <c r="AL361" i="3"/>
  <c r="AN521" i="3"/>
  <c r="AO566" i="3"/>
  <c r="AN565" i="3"/>
  <c r="AU312" i="3"/>
  <c r="AS312" i="3"/>
  <c r="AV324" i="3"/>
  <c r="AU324" i="3"/>
  <c r="AS402" i="3"/>
  <c r="AV402" i="3"/>
  <c r="AU456" i="3"/>
  <c r="AS456" i="3"/>
  <c r="AV463" i="3"/>
  <c r="AU463" i="3"/>
  <c r="AS463" i="3"/>
  <c r="AV484" i="3"/>
  <c r="AU484" i="3"/>
  <c r="AU517" i="3"/>
  <c r="AS517" i="3"/>
  <c r="AU636" i="3"/>
  <c r="AS636" i="3"/>
  <c r="AS82" i="3"/>
  <c r="AV82" i="3"/>
  <c r="AU82" i="3"/>
  <c r="AU283" i="3"/>
  <c r="AV283" i="3"/>
  <c r="O316" i="3"/>
  <c r="AS324" i="3"/>
  <c r="AU402" i="3"/>
  <c r="AS416" i="3"/>
  <c r="AV416" i="3"/>
  <c r="AU416" i="3"/>
  <c r="AV456" i="3"/>
  <c r="AS484" i="3"/>
  <c r="AV501" i="3"/>
  <c r="AU501" i="3"/>
  <c r="AS513" i="3"/>
  <c r="AV513" i="3"/>
  <c r="AU513" i="3"/>
  <c r="AU511" i="3" s="1"/>
  <c r="AV517" i="3"/>
  <c r="AV520" i="3"/>
  <c r="I520" i="3"/>
  <c r="H520" i="3"/>
  <c r="AU578" i="3"/>
  <c r="AS578" i="3"/>
  <c r="AS618" i="3"/>
  <c r="AV618" i="3" s="1"/>
  <c r="AU620" i="3"/>
  <c r="AS620" i="3"/>
  <c r="AS623" i="3"/>
  <c r="AU623" i="3"/>
  <c r="AU632" i="3"/>
  <c r="AS632" i="3"/>
  <c r="AS693" i="3"/>
  <c r="AU693" i="3"/>
  <c r="I725" i="3"/>
  <c r="AO672" i="3"/>
  <c r="AN677" i="3"/>
  <c r="AO691" i="3"/>
  <c r="AV118" i="3"/>
  <c r="AU118" i="3"/>
  <c r="AV128" i="3"/>
  <c r="AS145" i="3"/>
  <c r="AV145" i="3" s="1"/>
  <c r="AU151" i="3"/>
  <c r="AS195" i="3"/>
  <c r="AS254" i="3"/>
  <c r="AS266" i="3"/>
  <c r="AS269" i="3"/>
  <c r="AU269" i="3"/>
  <c r="AS283" i="3"/>
  <c r="I313" i="3"/>
  <c r="P316" i="3"/>
  <c r="AU348" i="3"/>
  <c r="AV348" i="3"/>
  <c r="AS348" i="3"/>
  <c r="AV397" i="3"/>
  <c r="AU397" i="3"/>
  <c r="H448" i="3"/>
  <c r="AS488" i="3"/>
  <c r="AS501" i="3"/>
  <c r="AS628" i="3"/>
  <c r="AU628" i="3"/>
  <c r="AS630" i="3"/>
  <c r="AV630" i="3" s="1"/>
  <c r="P678" i="3"/>
  <c r="P680" i="3"/>
  <c r="AS714" i="3"/>
  <c r="AU714" i="3"/>
  <c r="AU744" i="3"/>
  <c r="AV744" i="3" s="1"/>
  <c r="AS792" i="3"/>
  <c r="AV792" i="3" s="1"/>
  <c r="AV812" i="3"/>
  <c r="AU812" i="3"/>
  <c r="AS812" i="3"/>
  <c r="AO682" i="3"/>
  <c r="AU57" i="3"/>
  <c r="AS60" i="3"/>
  <c r="AV60" i="3"/>
  <c r="AV73" i="3"/>
  <c r="AU73" i="3"/>
  <c r="AS73" i="3"/>
  <c r="AS118" i="3"/>
  <c r="AV151" i="3"/>
  <c r="AU154" i="3"/>
  <c r="AV154" i="3"/>
  <c r="AU195" i="3"/>
  <c r="AV236" i="3"/>
  <c r="AV254" i="3"/>
  <c r="AU266" i="3"/>
  <c r="AV269" i="3"/>
  <c r="AV272" i="3"/>
  <c r="AU272" i="3"/>
  <c r="AV302" i="3"/>
  <c r="AU302" i="3"/>
  <c r="AV354" i="3"/>
  <c r="AU354" i="3"/>
  <c r="AS354" i="3"/>
  <c r="AU390" i="3"/>
  <c r="AV488" i="3"/>
  <c r="AS712" i="3"/>
  <c r="AU712" i="3"/>
  <c r="AU727" i="3"/>
  <c r="AS727" i="3"/>
  <c r="P740" i="3"/>
  <c r="AU56" i="3"/>
  <c r="AS56" i="3"/>
  <c r="AV65" i="3"/>
  <c r="AU65" i="3"/>
  <c r="AS65" i="3"/>
  <c r="AS121" i="3"/>
  <c r="AV121" i="3"/>
  <c r="AU121" i="3"/>
  <c r="AU176" i="3"/>
  <c r="AV176" i="3"/>
  <c r="AS176" i="3"/>
  <c r="AV197" i="3"/>
  <c r="AU197" i="3"/>
  <c r="AS197" i="3"/>
  <c r="AS250" i="3"/>
  <c r="AV250" i="3"/>
  <c r="AU250" i="3"/>
  <c r="AU428" i="3"/>
  <c r="AV428" i="3"/>
  <c r="AS543" i="3"/>
  <c r="AU543" i="3"/>
  <c r="F546" i="3"/>
  <c r="AV841" i="3"/>
  <c r="AU841" i="3"/>
  <c r="AS841" i="3"/>
  <c r="AO543" i="3"/>
  <c r="AN540" i="3"/>
  <c r="AS42" i="3"/>
  <c r="AV42" i="3"/>
  <c r="AV56" i="3"/>
  <c r="AS98" i="3"/>
  <c r="AS109" i="3"/>
  <c r="P170" i="3"/>
  <c r="AS181" i="3"/>
  <c r="AU184" i="3"/>
  <c r="AV190" i="3"/>
  <c r="AU190" i="3"/>
  <c r="M219" i="3"/>
  <c r="AS222" i="3"/>
  <c r="AU225" i="3"/>
  <c r="AV225" i="3"/>
  <c r="AU381" i="3"/>
  <c r="AV381" i="3"/>
  <c r="AS381" i="3"/>
  <c r="AU424" i="3"/>
  <c r="AS428" i="3"/>
  <c r="AS589" i="3"/>
  <c r="AV589" i="3" s="1"/>
  <c r="AU591" i="3"/>
  <c r="AV591" i="3" s="1"/>
  <c r="I597" i="3"/>
  <c r="AS647" i="3"/>
  <c r="AV647" i="3" s="1"/>
  <c r="F660" i="3"/>
  <c r="I665" i="3"/>
  <c r="P685" i="3"/>
  <c r="P699" i="3"/>
  <c r="AS864" i="3"/>
  <c r="AO771" i="3"/>
  <c r="AS38" i="3"/>
  <c r="AU38" i="3"/>
  <c r="AU42" i="3"/>
  <c r="AS95" i="3"/>
  <c r="AU98" i="3"/>
  <c r="AS106" i="3"/>
  <c r="AV106" i="3"/>
  <c r="AU109" i="3"/>
  <c r="AS112" i="3"/>
  <c r="AV112" i="3"/>
  <c r="AU112" i="3"/>
  <c r="AU159" i="3"/>
  <c r="AV159" i="3"/>
  <c r="AU181" i="3"/>
  <c r="AV184" i="3"/>
  <c r="AS187" i="3"/>
  <c r="AS190" i="3"/>
  <c r="AU208" i="3"/>
  <c r="AU222" i="3"/>
  <c r="AS225" i="3"/>
  <c r="AU306" i="3"/>
  <c r="AS306" i="3"/>
  <c r="AV306" i="3"/>
  <c r="AS342" i="3"/>
  <c r="AV342" i="3"/>
  <c r="AU342" i="3"/>
  <c r="AS374" i="3"/>
  <c r="AV412" i="3"/>
  <c r="AU412" i="3"/>
  <c r="AS412" i="3"/>
  <c r="M422" i="3"/>
  <c r="AV424" i="3"/>
  <c r="AS523" i="3"/>
  <c r="AS530" i="3"/>
  <c r="AU541" i="3"/>
  <c r="AV541" i="3" s="1"/>
  <c r="AU587" i="3"/>
  <c r="AV587" i="3" s="1"/>
  <c r="AS651" i="3"/>
  <c r="AV651" i="3" s="1"/>
  <c r="P658" i="3"/>
  <c r="AS776" i="3"/>
  <c r="AV776" i="3" s="1"/>
  <c r="AU864" i="3"/>
  <c r="AS870" i="3"/>
  <c r="AV870" i="3"/>
  <c r="AL660" i="3"/>
  <c r="AO787" i="3"/>
  <c r="AU95" i="3"/>
  <c r="AU106" i="3"/>
  <c r="AS124" i="3"/>
  <c r="AV124" i="3"/>
  <c r="AU124" i="3"/>
  <c r="AS138" i="3"/>
  <c r="I145" i="3"/>
  <c r="AS159" i="3"/>
  <c r="AS165" i="3"/>
  <c r="AV165" i="3"/>
  <c r="AU187" i="3"/>
  <c r="F219" i="3"/>
  <c r="F316" i="3"/>
  <c r="AS319" i="3"/>
  <c r="AU328" i="3"/>
  <c r="AU374" i="3"/>
  <c r="M528" i="3"/>
  <c r="AU536" i="3"/>
  <c r="AS536" i="3"/>
  <c r="AU585" i="3"/>
  <c r="AV585" i="3" s="1"/>
  <c r="I588" i="3"/>
  <c r="I592" i="3"/>
  <c r="AU701" i="3"/>
  <c r="AS701" i="3"/>
  <c r="P761" i="3"/>
  <c r="AU803" i="3"/>
  <c r="AS803" i="3"/>
  <c r="AU870" i="3"/>
  <c r="AO680" i="3"/>
  <c r="AO708" i="3"/>
  <c r="AS52" i="3"/>
  <c r="AV193" i="3"/>
  <c r="AU193" i="3"/>
  <c r="AS193" i="3"/>
  <c r="AS199" i="3"/>
  <c r="AU311" i="3"/>
  <c r="AV311" i="3" s="1"/>
  <c r="AS313" i="3"/>
  <c r="AV313" i="3" s="1"/>
  <c r="AU344" i="3"/>
  <c r="AU349" i="3"/>
  <c r="AS349" i="3"/>
  <c r="AU365" i="3"/>
  <c r="AV365" i="3"/>
  <c r="P396" i="3"/>
  <c r="AS419" i="3"/>
  <c r="F422" i="3"/>
  <c r="M448" i="3"/>
  <c r="AU477" i="3"/>
  <c r="AS477" i="3"/>
  <c r="AS516" i="3"/>
  <c r="I521" i="3"/>
  <c r="O521" i="3"/>
  <c r="AS559" i="3"/>
  <c r="AV559" i="3" s="1"/>
  <c r="AS568" i="3"/>
  <c r="AV568" i="3" s="1"/>
  <c r="I571" i="3"/>
  <c r="AU572" i="3"/>
  <c r="AV572" i="3" s="1"/>
  <c r="AS609" i="3"/>
  <c r="AV609" i="3" s="1"/>
  <c r="I620" i="3"/>
  <c r="AS624" i="3"/>
  <c r="AV624" i="3" s="1"/>
  <c r="I631" i="3"/>
  <c r="AS674" i="3"/>
  <c r="AV674" i="3" s="1"/>
  <c r="AU685" i="3"/>
  <c r="AV685" i="3" s="1"/>
  <c r="AU689" i="3"/>
  <c r="AV689" i="3" s="1"/>
  <c r="I694" i="3"/>
  <c r="AS703" i="3"/>
  <c r="AU703" i="3"/>
  <c r="AS707" i="3"/>
  <c r="AU707" i="3"/>
  <c r="AU770" i="3"/>
  <c r="AV770" i="3" s="1"/>
  <c r="AU772" i="3"/>
  <c r="AV772" i="3" s="1"/>
  <c r="AS800" i="3"/>
  <c r="AU800" i="3"/>
  <c r="AS826" i="3"/>
  <c r="AU826" i="3"/>
  <c r="AV826" i="3"/>
  <c r="AV837" i="3"/>
  <c r="AU837" i="3"/>
  <c r="AU892" i="3"/>
  <c r="AS911" i="3"/>
  <c r="AV911" i="3"/>
  <c r="AO427" i="3"/>
  <c r="AO764" i="3"/>
  <c r="AO795" i="3"/>
  <c r="AV59" i="3"/>
  <c r="AS220" i="3"/>
  <c r="AV220" i="3"/>
  <c r="AU224" i="3"/>
  <c r="AV224" i="3"/>
  <c r="AS224" i="3"/>
  <c r="AS333" i="3"/>
  <c r="AU419" i="3"/>
  <c r="AU435" i="3"/>
  <c r="AS435" i="3"/>
  <c r="O448" i="3"/>
  <c r="AV477" i="3"/>
  <c r="O514" i="3"/>
  <c r="AU516" i="3"/>
  <c r="F540" i="3"/>
  <c r="AS542" i="3"/>
  <c r="AV542" i="3" s="1"/>
  <c r="AU584" i="3"/>
  <c r="AS584" i="3"/>
  <c r="I608" i="3"/>
  <c r="AU611" i="3"/>
  <c r="AS611" i="3"/>
  <c r="AU613" i="3"/>
  <c r="AV613" i="3" s="1"/>
  <c r="P641" i="3"/>
  <c r="I671" i="3"/>
  <c r="AU741" i="3"/>
  <c r="AS741" i="3"/>
  <c r="AU758" i="3"/>
  <c r="AS758" i="3"/>
  <c r="I765" i="3"/>
  <c r="P777" i="3"/>
  <c r="AS779" i="3"/>
  <c r="AV779" i="3" s="1"/>
  <c r="I788" i="3"/>
  <c r="AS791" i="3"/>
  <c r="AV791" i="3" s="1"/>
  <c r="P809" i="3"/>
  <c r="AS837" i="3"/>
  <c r="AV892" i="3"/>
  <c r="AV908" i="3"/>
  <c r="AU908" i="3"/>
  <c r="AU911" i="3"/>
  <c r="AL422" i="3"/>
  <c r="AO547" i="3"/>
  <c r="AN546" i="3"/>
  <c r="AU228" i="3"/>
  <c r="AV228" i="3"/>
  <c r="AV317" i="3"/>
  <c r="AU317" i="3"/>
  <c r="AS383" i="3"/>
  <c r="AV383" i="3"/>
  <c r="AU389" i="3"/>
  <c r="AV389" i="3"/>
  <c r="P422" i="3"/>
  <c r="I481" i="3"/>
  <c r="AU508" i="3"/>
  <c r="AV508" i="3"/>
  <c r="P511" i="3"/>
  <c r="P588" i="3"/>
  <c r="P691" i="3"/>
  <c r="AS730" i="3"/>
  <c r="AU730" i="3"/>
  <c r="AS805" i="3"/>
  <c r="AU805" i="3"/>
  <c r="AU821" i="3"/>
  <c r="AS821" i="3"/>
  <c r="AU874" i="3"/>
  <c r="AS874" i="3"/>
  <c r="AL427" i="3"/>
  <c r="AN583" i="3"/>
  <c r="AO624" i="3"/>
  <c r="AN622" i="3"/>
  <c r="AO768" i="3"/>
  <c r="AO778" i="3"/>
  <c r="AL809" i="3"/>
  <c r="AV100" i="3"/>
  <c r="AU100" i="3"/>
  <c r="AS100" i="3"/>
  <c r="I116" i="3"/>
  <c r="H129" i="3"/>
  <c r="AS228" i="3"/>
  <c r="H256" i="3"/>
  <c r="AS317" i="3"/>
  <c r="AS344" i="3"/>
  <c r="AU383" i="3"/>
  <c r="AV386" i="3"/>
  <c r="AU386" i="3"/>
  <c r="AS430" i="3"/>
  <c r="AV430" i="3"/>
  <c r="AU430" i="3"/>
  <c r="AU522" i="3"/>
  <c r="P586" i="3"/>
  <c r="AU615" i="3"/>
  <c r="AS615" i="3"/>
  <c r="AU626" i="3"/>
  <c r="AV626" i="3" s="1"/>
  <c r="I645" i="3"/>
  <c r="AU676" i="3"/>
  <c r="AS676" i="3"/>
  <c r="AS687" i="3"/>
  <c r="AV687" i="3" s="1"/>
  <c r="AU691" i="3"/>
  <c r="AS691" i="3"/>
  <c r="P703" i="3"/>
  <c r="AU715" i="3"/>
  <c r="AS715" i="3"/>
  <c r="AU721" i="3"/>
  <c r="AS721" i="3"/>
  <c r="AV821" i="3"/>
  <c r="AV874" i="3"/>
  <c r="AS119" i="3"/>
  <c r="AS131" i="3"/>
  <c r="AV131" i="3"/>
  <c r="AV52" i="3"/>
  <c r="AV78" i="3"/>
  <c r="AS81" i="3"/>
  <c r="AV87" i="3"/>
  <c r="AU87" i="3"/>
  <c r="O116" i="3"/>
  <c r="AU119" i="3"/>
  <c r="AS169" i="3"/>
  <c r="AV169" i="3" s="1"/>
  <c r="AU199" i="3"/>
  <c r="AU202" i="3"/>
  <c r="AS290" i="3"/>
  <c r="AU293" i="3"/>
  <c r="AS296" i="3"/>
  <c r="AS305" i="3"/>
  <c r="AV305" i="3"/>
  <c r="AV349" i="3"/>
  <c r="AS87" i="3"/>
  <c r="P116" i="3"/>
  <c r="AS163" i="3"/>
  <c r="AS166" i="3"/>
  <c r="AV202" i="3"/>
  <c r="AU216" i="3"/>
  <c r="AU220" i="3"/>
  <c r="O234" i="3"/>
  <c r="AS284" i="3"/>
  <c r="AV290" i="3"/>
  <c r="AV293" i="3"/>
  <c r="AV296" i="3"/>
  <c r="AS299" i="3"/>
  <c r="AU305" i="3"/>
  <c r="AV333" i="3"/>
  <c r="AU356" i="3"/>
  <c r="AV356" i="3"/>
  <c r="AU388" i="3"/>
  <c r="AS388" i="3"/>
  <c r="M396" i="3"/>
  <c r="AV435" i="3"/>
  <c r="P487" i="3"/>
  <c r="AS507" i="3"/>
  <c r="I545" i="3"/>
  <c r="I556" i="3"/>
  <c r="P666" i="3"/>
  <c r="P671" i="3"/>
  <c r="I684" i="3"/>
  <c r="P752" i="3"/>
  <c r="H814" i="3"/>
  <c r="P871" i="3"/>
  <c r="AV877" i="3"/>
  <c r="AU877" i="3"/>
  <c r="AS908" i="3"/>
  <c r="AO548" i="3"/>
  <c r="AL546" i="3"/>
  <c r="AO596" i="3"/>
  <c r="AO739" i="3"/>
  <c r="AO790" i="3"/>
  <c r="AS394" i="3"/>
  <c r="AV394" i="3"/>
  <c r="I404" i="3"/>
  <c r="H422" i="3"/>
  <c r="F427" i="3"/>
  <c r="M481" i="3"/>
  <c r="F487" i="3"/>
  <c r="P571" i="3"/>
  <c r="I573" i="3"/>
  <c r="AU592" i="3"/>
  <c r="AS592" i="3"/>
  <c r="AU612" i="3"/>
  <c r="AS612" i="3"/>
  <c r="AS637" i="3"/>
  <c r="AU637" i="3"/>
  <c r="P646" i="3"/>
  <c r="I648" i="3"/>
  <c r="AU654" i="3"/>
  <c r="AS654" i="3"/>
  <c r="I686" i="3"/>
  <c r="AS705" i="3"/>
  <c r="AU705" i="3"/>
  <c r="I737" i="3"/>
  <c r="I745" i="3"/>
  <c r="P759" i="3"/>
  <c r="P767" i="3"/>
  <c r="I771" i="3"/>
  <c r="I773" i="3"/>
  <c r="AS794" i="3"/>
  <c r="AU794" i="3"/>
  <c r="H809" i="3"/>
  <c r="AU859" i="3"/>
  <c r="AV859" i="3"/>
  <c r="AU885" i="3"/>
  <c r="AV885" i="3"/>
  <c r="AS885" i="3"/>
  <c r="AL256" i="3"/>
  <c r="AL534" i="3"/>
  <c r="AO655" i="3"/>
  <c r="AL850" i="3"/>
  <c r="AS243" i="3"/>
  <c r="AV243" i="3"/>
  <c r="AU279" i="3"/>
  <c r="AV279" i="3"/>
  <c r="P370" i="3"/>
  <c r="P391" i="3"/>
  <c r="AU394" i="3"/>
  <c r="P445" i="3"/>
  <c r="O481" i="3"/>
  <c r="AU525" i="3"/>
  <c r="AV525" i="3"/>
  <c r="AS525" i="3"/>
  <c r="I547" i="3"/>
  <c r="AU554" i="3"/>
  <c r="AS554" i="3"/>
  <c r="I563" i="3"/>
  <c r="O565" i="3"/>
  <c r="P573" i="3"/>
  <c r="P577" i="3"/>
  <c r="I582" i="3"/>
  <c r="AS586" i="3"/>
  <c r="AV586" i="3" s="1"/>
  <c r="AS588" i="3"/>
  <c r="AV588" i="3" s="1"/>
  <c r="AS590" i="3"/>
  <c r="AU590" i="3"/>
  <c r="I624" i="3"/>
  <c r="AS625" i="3"/>
  <c r="AV625" i="3" s="1"/>
  <c r="AS639" i="3"/>
  <c r="AV639" i="3" s="1"/>
  <c r="AU662" i="3"/>
  <c r="AS662" i="3"/>
  <c r="P692" i="3"/>
  <c r="I720" i="3"/>
  <c r="I731" i="3"/>
  <c r="I735" i="3"/>
  <c r="P757" i="3"/>
  <c r="AU761" i="3"/>
  <c r="AV761" i="3" s="1"/>
  <c r="AU763" i="3"/>
  <c r="AV763" i="3" s="1"/>
  <c r="I780" i="3"/>
  <c r="I801" i="3"/>
  <c r="AU843" i="3"/>
  <c r="AS859" i="3"/>
  <c r="AV881" i="3"/>
  <c r="AU881" i="3"/>
  <c r="AN35" i="3"/>
  <c r="AN534" i="3"/>
  <c r="AO640" i="3"/>
  <c r="AO662" i="3"/>
  <c r="AN660" i="3"/>
  <c r="AO776" i="3"/>
  <c r="AO800" i="3"/>
  <c r="AN850" i="3"/>
  <c r="AU218" i="3"/>
  <c r="AV218" i="3"/>
  <c r="AS330" i="3"/>
  <c r="AV330" i="3"/>
  <c r="M334" i="3"/>
  <c r="P334" i="3"/>
  <c r="AU345" i="3"/>
  <c r="AS345" i="3"/>
  <c r="AU379" i="3"/>
  <c r="AS379" i="3"/>
  <c r="AS438" i="3"/>
  <c r="AV438" i="3"/>
  <c r="AS446" i="3"/>
  <c r="AV446" i="3"/>
  <c r="AV445" i="3" s="1"/>
  <c r="AU446" i="3"/>
  <c r="I452" i="3"/>
  <c r="I448" i="3" s="1"/>
  <c r="I474" i="3"/>
  <c r="AU518" i="3"/>
  <c r="AV518" i="3"/>
  <c r="AU694" i="3"/>
  <c r="AS694" i="3"/>
  <c r="AU817" i="3"/>
  <c r="AS817" i="3"/>
  <c r="P830" i="3"/>
  <c r="AV843" i="3"/>
  <c r="AS849" i="3"/>
  <c r="AV849" i="3"/>
  <c r="AU849" i="3"/>
  <c r="P922" i="3"/>
  <c r="AO37" i="3"/>
  <c r="AN219" i="3"/>
  <c r="AO535" i="3"/>
  <c r="AO830" i="3"/>
  <c r="AO850" i="3"/>
  <c r="AU64" i="3"/>
  <c r="F35" i="3"/>
  <c r="AS83" i="3"/>
  <c r="AS91" i="3"/>
  <c r="AS105" i="3"/>
  <c r="AV105" i="3"/>
  <c r="AS108" i="3"/>
  <c r="AV108" i="3"/>
  <c r="AU108" i="3"/>
  <c r="AU135" i="3"/>
  <c r="P146" i="3"/>
  <c r="AU150" i="3"/>
  <c r="AV150" i="3"/>
  <c r="AS218" i="3"/>
  <c r="AS301" i="3"/>
  <c r="P314" i="3"/>
  <c r="AU330" i="3"/>
  <c r="AV345" i="3"/>
  <c r="AU370" i="3"/>
  <c r="AV370" i="3" s="1"/>
  <c r="AV379" i="3"/>
  <c r="AS429" i="3"/>
  <c r="AU438" i="3"/>
  <c r="F452" i="3"/>
  <c r="F448" i="3" s="1"/>
  <c r="H467" i="3"/>
  <c r="M474" i="3"/>
  <c r="AV500" i="3"/>
  <c r="AV503" i="3"/>
  <c r="AU503" i="3"/>
  <c r="AS503" i="3"/>
  <c r="F506" i="3"/>
  <c r="F511" i="3"/>
  <c r="AS518" i="3"/>
  <c r="AU537" i="3"/>
  <c r="AV537" i="3" s="1"/>
  <c r="P544" i="3"/>
  <c r="AS569" i="3"/>
  <c r="AV569" i="3" s="1"/>
  <c r="I576" i="3"/>
  <c r="I628" i="3"/>
  <c r="AS641" i="3"/>
  <c r="AV641" i="3" s="1"/>
  <c r="P659" i="3"/>
  <c r="AS670" i="3"/>
  <c r="AV670" i="3" s="1"/>
  <c r="AU682" i="3"/>
  <c r="AS682" i="3"/>
  <c r="AS688" i="3"/>
  <c r="AU688" i="3"/>
  <c r="AS692" i="3"/>
  <c r="AU692" i="3"/>
  <c r="AS737" i="3"/>
  <c r="AU737" i="3"/>
  <c r="AS755" i="3"/>
  <c r="AV755" i="3" s="1"/>
  <c r="AS757" i="3"/>
  <c r="AV757" i="3" s="1"/>
  <c r="I762" i="3"/>
  <c r="I764" i="3"/>
  <c r="AU769" i="3"/>
  <c r="AS769" i="3"/>
  <c r="AU771" i="3"/>
  <c r="AS771" i="3"/>
  <c r="AS773" i="3"/>
  <c r="AU773" i="3"/>
  <c r="I776" i="3"/>
  <c r="P799" i="3"/>
  <c r="P803" i="3"/>
  <c r="AV817" i="3"/>
  <c r="AS822" i="3"/>
  <c r="AU839" i="3"/>
  <c r="AS887" i="3"/>
  <c r="AS890" i="3"/>
  <c r="AV890" i="3"/>
  <c r="AL521" i="3"/>
  <c r="AO574" i="3"/>
  <c r="AO684" i="3"/>
  <c r="AO772" i="3"/>
  <c r="M404" i="3"/>
  <c r="AU423" i="3"/>
  <c r="AV423" i="3"/>
  <c r="O506" i="3"/>
  <c r="F561" i="3"/>
  <c r="I604" i="3"/>
  <c r="I635" i="3"/>
  <c r="AS650" i="3"/>
  <c r="AU650" i="3"/>
  <c r="AU698" i="3"/>
  <c r="AS698" i="3"/>
  <c r="I756" i="3"/>
  <c r="P760" i="3"/>
  <c r="I778" i="3"/>
  <c r="I786" i="3"/>
  <c r="H840" i="3"/>
  <c r="H830" i="3" s="1"/>
  <c r="I840" i="3"/>
  <c r="I830" i="3" s="1"/>
  <c r="AU921" i="3"/>
  <c r="AV921" i="3"/>
  <c r="AS921" i="3"/>
  <c r="AV928" i="3"/>
  <c r="AS928" i="3"/>
  <c r="AU928" i="3"/>
  <c r="AN467" i="3"/>
  <c r="AL528" i="3"/>
  <c r="AO627" i="3"/>
  <c r="AO641" i="3"/>
  <c r="P171" i="3"/>
  <c r="AV178" i="3"/>
  <c r="AU178" i="3"/>
  <c r="M337" i="3"/>
  <c r="I370" i="3"/>
  <c r="P404" i="3"/>
  <c r="AS423" i="3"/>
  <c r="AS431" i="3"/>
  <c r="AV440" i="3"/>
  <c r="AS451" i="3"/>
  <c r="H462" i="3"/>
  <c r="H487" i="3"/>
  <c r="O487" i="3"/>
  <c r="P493" i="3"/>
  <c r="P506" i="3"/>
  <c r="P550" i="3"/>
  <c r="P557" i="3"/>
  <c r="P559" i="3"/>
  <c r="P570" i="3"/>
  <c r="I580" i="3"/>
  <c r="I585" i="3"/>
  <c r="I587" i="3"/>
  <c r="I602" i="3"/>
  <c r="I627" i="3"/>
  <c r="I633" i="3"/>
  <c r="P635" i="3"/>
  <c r="AS643" i="3"/>
  <c r="AV643" i="3" s="1"/>
  <c r="AU656" i="3"/>
  <c r="AV656" i="3" s="1"/>
  <c r="P662" i="3"/>
  <c r="I667" i="3"/>
  <c r="I691" i="3"/>
  <c r="I706" i="3"/>
  <c r="I708" i="3"/>
  <c r="P721" i="3"/>
  <c r="P723" i="3"/>
  <c r="P742" i="3"/>
  <c r="P744" i="3"/>
  <c r="P746" i="3"/>
  <c r="AU750" i="3"/>
  <c r="AV750" i="3" s="1"/>
  <c r="I754" i="3"/>
  <c r="AU824" i="3"/>
  <c r="AV824" i="3"/>
  <c r="AN404" i="3"/>
  <c r="AN481" i="3"/>
  <c r="AO544" i="3"/>
  <c r="AO716" i="3"/>
  <c r="AO735" i="3"/>
  <c r="AO808" i="3"/>
  <c r="AL871" i="3"/>
  <c r="AN915" i="3"/>
  <c r="AN793" i="3"/>
  <c r="AO827" i="3"/>
  <c r="I600" i="3"/>
  <c r="P619" i="3"/>
  <c r="I636" i="3"/>
  <c r="I685" i="3"/>
  <c r="P709" i="3"/>
  <c r="P713" i="3"/>
  <c r="P724" i="3"/>
  <c r="P728" i="3"/>
  <c r="I736" i="3"/>
  <c r="AS754" i="3"/>
  <c r="AU754" i="3"/>
  <c r="I759" i="3"/>
  <c r="P779" i="3"/>
  <c r="F830" i="3"/>
  <c r="H873" i="3"/>
  <c r="AV920" i="3"/>
  <c r="AU920" i="3"/>
  <c r="AN427" i="3"/>
  <c r="AO481" i="3"/>
  <c r="AL561" i="3"/>
  <c r="AO580" i="3"/>
  <c r="AO657" i="3"/>
  <c r="AO688" i="3"/>
  <c r="AO756" i="3"/>
  <c r="AO770" i="3"/>
  <c r="AO784" i="3"/>
  <c r="AL793" i="3"/>
  <c r="P448" i="3"/>
  <c r="M467" i="3"/>
  <c r="F474" i="3"/>
  <c r="F493" i="3"/>
  <c r="I543" i="3"/>
  <c r="P545" i="3"/>
  <c r="I553" i="3"/>
  <c r="P558" i="3"/>
  <c r="P572" i="3"/>
  <c r="P574" i="3"/>
  <c r="P578" i="3"/>
  <c r="P580" i="3"/>
  <c r="P585" i="3"/>
  <c r="I603" i="3"/>
  <c r="I610" i="3"/>
  <c r="P613" i="3"/>
  <c r="P615" i="3"/>
  <c r="I619" i="3"/>
  <c r="P640" i="3"/>
  <c r="I642" i="3"/>
  <c r="I654" i="3"/>
  <c r="P684" i="3"/>
  <c r="P688" i="3"/>
  <c r="P718" i="3"/>
  <c r="I747" i="3"/>
  <c r="P749" i="3"/>
  <c r="P764" i="3"/>
  <c r="I770" i="3"/>
  <c r="P788" i="3"/>
  <c r="I790" i="3"/>
  <c r="I796" i="3"/>
  <c r="I806" i="3"/>
  <c r="AO467" i="3"/>
  <c r="AN528" i="3"/>
  <c r="AO588" i="3"/>
  <c r="AO602" i="3"/>
  <c r="AO667" i="3"/>
  <c r="AL677" i="3"/>
  <c r="AO728" i="3"/>
  <c r="I233" i="3"/>
  <c r="I219" i="3" s="1"/>
  <c r="I334" i="3"/>
  <c r="O334" i="3"/>
  <c r="I371" i="3"/>
  <c r="O404" i="3"/>
  <c r="M454" i="3"/>
  <c r="O467" i="3"/>
  <c r="H481" i="3"/>
  <c r="F481" i="3"/>
  <c r="I569" i="3"/>
  <c r="I598" i="3"/>
  <c r="I652" i="3"/>
  <c r="P711" i="3"/>
  <c r="AU762" i="3"/>
  <c r="AS762" i="3"/>
  <c r="I781" i="3"/>
  <c r="O809" i="3"/>
  <c r="AS820" i="3"/>
  <c r="AU820" i="3"/>
  <c r="AO528" i="3"/>
  <c r="AO556" i="3"/>
  <c r="AL565" i="3"/>
  <c r="AN134" i="3"/>
  <c r="AN399" i="3"/>
  <c r="AO653" i="3"/>
  <c r="AO700" i="3"/>
  <c r="AO748" i="3"/>
  <c r="P705" i="3"/>
  <c r="I709" i="3"/>
  <c r="I729" i="3"/>
  <c r="P738" i="3"/>
  <c r="I744" i="3"/>
  <c r="I748" i="3"/>
  <c r="I750" i="3"/>
  <c r="P771" i="3"/>
  <c r="P776" i="3"/>
  <c r="P780" i="3"/>
  <c r="I799" i="3"/>
  <c r="AS904" i="3"/>
  <c r="AV904" i="3"/>
  <c r="AO399" i="3"/>
  <c r="AO568" i="3"/>
  <c r="AO649" i="3"/>
  <c r="AO696" i="3"/>
  <c r="AO744" i="3"/>
  <c r="AO792" i="3"/>
  <c r="P802" i="3"/>
  <c r="AV85" i="3"/>
  <c r="AU85" i="3"/>
  <c r="AS85" i="3"/>
  <c r="AV409" i="3"/>
  <c r="AU409" i="3"/>
  <c r="AS409" i="3"/>
  <c r="AU77" i="3"/>
  <c r="AV77" i="3"/>
  <c r="AV142" i="3"/>
  <c r="AU142" i="3"/>
  <c r="AU289" i="3"/>
  <c r="AV289" i="3"/>
  <c r="AS289" i="3"/>
  <c r="I559" i="3"/>
  <c r="AU560" i="3"/>
  <c r="AS560" i="3"/>
  <c r="AS736" i="3"/>
  <c r="AU736" i="3"/>
  <c r="AV80" i="3"/>
  <c r="AU80" i="3"/>
  <c r="AS80" i="3"/>
  <c r="AU387" i="3"/>
  <c r="AS387" i="3"/>
  <c r="AV39" i="3"/>
  <c r="AU39" i="3"/>
  <c r="AS39" i="3"/>
  <c r="AV246" i="3"/>
  <c r="AU246" i="3"/>
  <c r="AS246" i="3"/>
  <c r="AV352" i="3"/>
  <c r="AU352" i="3"/>
  <c r="AS352" i="3"/>
  <c r="AV387" i="3"/>
  <c r="AS94" i="3"/>
  <c r="AV94" i="3"/>
  <c r="AV97" i="3"/>
  <c r="AU97" i="3"/>
  <c r="AS97" i="3"/>
  <c r="AU94" i="3"/>
  <c r="AV441" i="3"/>
  <c r="AU441" i="3"/>
  <c r="F234" i="3"/>
  <c r="AU309" i="3"/>
  <c r="AS309" i="3"/>
  <c r="AV309" i="3"/>
  <c r="H316" i="3"/>
  <c r="AV341" i="3"/>
  <c r="AU341" i="3"/>
  <c r="AS341" i="3"/>
  <c r="AV398" i="3"/>
  <c r="AU398" i="3"/>
  <c r="AS441" i="3"/>
  <c r="AS616" i="3"/>
  <c r="AU616" i="3"/>
  <c r="AS658" i="3"/>
  <c r="AV658" i="3" s="1"/>
  <c r="AS398" i="3"/>
  <c r="AS396" i="3" s="1"/>
  <c r="AS614" i="3"/>
  <c r="AV614" i="3" s="1"/>
  <c r="M256" i="3"/>
  <c r="AU158" i="3"/>
  <c r="AV158" i="3"/>
  <c r="AU297" i="3"/>
  <c r="AV297" i="3"/>
  <c r="AS297" i="3"/>
  <c r="AS158" i="3"/>
  <c r="AU476" i="3"/>
  <c r="AS476" i="3"/>
  <c r="AV476" i="3"/>
  <c r="AU570" i="3"/>
  <c r="AS570" i="3"/>
  <c r="AV74" i="3"/>
  <c r="AU74" i="3"/>
  <c r="AS74" i="3"/>
  <c r="O134" i="3"/>
  <c r="AV177" i="3"/>
  <c r="AU177" i="3"/>
  <c r="AS177" i="3"/>
  <c r="AU200" i="3"/>
  <c r="AV200" i="3"/>
  <c r="H234" i="3"/>
  <c r="AS247" i="3"/>
  <c r="AV247" i="3"/>
  <c r="P337" i="3"/>
  <c r="M353" i="3"/>
  <c r="H361" i="3"/>
  <c r="AU391" i="3"/>
  <c r="AS391" i="3"/>
  <c r="P454" i="3"/>
  <c r="AV461" i="3"/>
  <c r="AU461" i="3"/>
  <c r="AV483" i="3"/>
  <c r="AU483" i="3"/>
  <c r="AU539" i="3"/>
  <c r="AS539" i="3"/>
  <c r="AU600" i="3"/>
  <c r="AS600" i="3"/>
  <c r="AS41" i="3"/>
  <c r="AU69" i="3"/>
  <c r="AS128" i="3"/>
  <c r="AS154" i="3"/>
  <c r="AU188" i="3"/>
  <c r="AV188" i="3"/>
  <c r="AS200" i="3"/>
  <c r="O219" i="3"/>
  <c r="AU223" i="3"/>
  <c r="AV223" i="3"/>
  <c r="I234" i="3"/>
  <c r="AU247" i="3"/>
  <c r="AV251" i="3"/>
  <c r="AU251" i="3"/>
  <c r="AS251" i="3"/>
  <c r="F361" i="3"/>
  <c r="AS365" i="3"/>
  <c r="AU369" i="3"/>
  <c r="AV369" i="3"/>
  <c r="AS369" i="3"/>
  <c r="AV406" i="3"/>
  <c r="AS406" i="3"/>
  <c r="AS461" i="3"/>
  <c r="AS483" i="3"/>
  <c r="AS562" i="3"/>
  <c r="AU562" i="3"/>
  <c r="I758" i="3"/>
  <c r="AV89" i="3"/>
  <c r="AV93" i="3"/>
  <c r="F116" i="3"/>
  <c r="P129" i="3"/>
  <c r="AU152" i="3"/>
  <c r="AV152" i="3"/>
  <c r="AS152" i="3"/>
  <c r="AU198" i="3"/>
  <c r="AV198" i="3"/>
  <c r="AS198" i="3"/>
  <c r="AS215" i="3"/>
  <c r="AS304" i="3"/>
  <c r="AV323" i="3"/>
  <c r="H334" i="3"/>
  <c r="AS347" i="3"/>
  <c r="AV415" i="3"/>
  <c r="AU415" i="3"/>
  <c r="AS415" i="3"/>
  <c r="AU473" i="3"/>
  <c r="AV498" i="3"/>
  <c r="AU498" i="3"/>
  <c r="AS498" i="3"/>
  <c r="AS555" i="3"/>
  <c r="AU555" i="3"/>
  <c r="H565" i="3"/>
  <c r="H35" i="3"/>
  <c r="AV66" i="3"/>
  <c r="AU66" i="3"/>
  <c r="AS66" i="3"/>
  <c r="AU144" i="3"/>
  <c r="AV144" i="3"/>
  <c r="AV215" i="3"/>
  <c r="AV304" i="3"/>
  <c r="M316" i="3"/>
  <c r="H337" i="3"/>
  <c r="AU343" i="3"/>
  <c r="AS343" i="3"/>
  <c r="AU347" i="3"/>
  <c r="O454" i="3"/>
  <c r="AU457" i="3"/>
  <c r="AS457" i="3"/>
  <c r="AV473" i="3"/>
  <c r="O540" i="3"/>
  <c r="H583" i="3"/>
  <c r="AU393" i="3"/>
  <c r="AV393" i="3"/>
  <c r="AV62" i="3"/>
  <c r="AU230" i="3"/>
  <c r="AS235" i="3"/>
  <c r="F353" i="3"/>
  <c r="AS603" i="3"/>
  <c r="AU603" i="3"/>
  <c r="AS710" i="3"/>
  <c r="AU710" i="3"/>
  <c r="M804" i="3"/>
  <c r="P805" i="3"/>
  <c r="AV111" i="3"/>
  <c r="AU111" i="3"/>
  <c r="AS111" i="3"/>
  <c r="AS126" i="3"/>
  <c r="AV126" i="3"/>
  <c r="AU126" i="3"/>
  <c r="AV172" i="3"/>
  <c r="AU172" i="3"/>
  <c r="AS172" i="3"/>
  <c r="AU261" i="3"/>
  <c r="AV261" i="3"/>
  <c r="AS261" i="3"/>
  <c r="M361" i="3"/>
  <c r="M521" i="3"/>
  <c r="AS629" i="3"/>
  <c r="AU629" i="3"/>
  <c r="AS731" i="3"/>
  <c r="AV731" i="3" s="1"/>
  <c r="AS743" i="3"/>
  <c r="AV743" i="3" s="1"/>
  <c r="O915" i="3"/>
  <c r="O35" i="3"/>
  <c r="AS63" i="3"/>
  <c r="AS93" i="3"/>
  <c r="AS103" i="3"/>
  <c r="AS183" i="3"/>
  <c r="AV206" i="3"/>
  <c r="AS206" i="3"/>
  <c r="AV209" i="3"/>
  <c r="AU209" i="3"/>
  <c r="AV231" i="3"/>
  <c r="AU231" i="3"/>
  <c r="AV242" i="3"/>
  <c r="AS242" i="3"/>
  <c r="AU273" i="3"/>
  <c r="AS273" i="3"/>
  <c r="AV292" i="3"/>
  <c r="AU292" i="3"/>
  <c r="AU327" i="3"/>
  <c r="AV327" i="3"/>
  <c r="AS378" i="3"/>
  <c r="AV382" i="3"/>
  <c r="AU382" i="3"/>
  <c r="AS382" i="3"/>
  <c r="AS393" i="3"/>
  <c r="AV403" i="3"/>
  <c r="AU403" i="3"/>
  <c r="AS405" i="3"/>
  <c r="AV405" i="3"/>
  <c r="AV425" i="3"/>
  <c r="AU425" i="3"/>
  <c r="AS425" i="3"/>
  <c r="AS437" i="3"/>
  <c r="AV449" i="3"/>
  <c r="AS449" i="3"/>
  <c r="I456" i="3"/>
  <c r="AV532" i="3"/>
  <c r="AS532" i="3"/>
  <c r="AU544" i="3"/>
  <c r="AS544" i="3"/>
  <c r="P567" i="3"/>
  <c r="P653" i="3"/>
  <c r="H852" i="3"/>
  <c r="H850" i="3" s="1"/>
  <c r="F852" i="3"/>
  <c r="F850" i="3" s="1"/>
  <c r="AU906" i="3"/>
  <c r="AS906" i="3"/>
  <c r="AV906" i="3"/>
  <c r="AV63" i="3"/>
  <c r="AU89" i="3"/>
  <c r="AU103" i="3"/>
  <c r="AU132" i="3"/>
  <c r="AV132" i="3"/>
  <c r="AS132" i="3"/>
  <c r="AU183" i="3"/>
  <c r="AU206" i="3"/>
  <c r="AS209" i="3"/>
  <c r="AS231" i="3"/>
  <c r="AU242" i="3"/>
  <c r="AU253" i="3"/>
  <c r="AS253" i="3"/>
  <c r="F256" i="3"/>
  <c r="AV273" i="3"/>
  <c r="AU277" i="3"/>
  <c r="AV277" i="3"/>
  <c r="AS292" i="3"/>
  <c r="AU323" i="3"/>
  <c r="AS327" i="3"/>
  <c r="AV373" i="3"/>
  <c r="AU373" i="3"/>
  <c r="AV378" i="3"/>
  <c r="AU405" i="3"/>
  <c r="O422" i="3"/>
  <c r="AU437" i="3"/>
  <c r="AU495" i="3"/>
  <c r="AS495" i="3"/>
  <c r="AU532" i="3"/>
  <c r="AS557" i="3"/>
  <c r="AU557" i="3"/>
  <c r="F565" i="3"/>
  <c r="I566" i="3"/>
  <c r="AS567" i="3"/>
  <c r="AU567" i="3"/>
  <c r="I852" i="3"/>
  <c r="I850" i="3" s="1"/>
  <c r="AS62" i="3"/>
  <c r="AV92" i="3"/>
  <c r="AU92" i="3"/>
  <c r="AV113" i="3"/>
  <c r="AS113" i="3"/>
  <c r="I129" i="3"/>
  <c r="AU164" i="3"/>
  <c r="AS164" i="3"/>
  <c r="M35" i="3"/>
  <c r="P37" i="3"/>
  <c r="AU44" i="3"/>
  <c r="AV49" i="3"/>
  <c r="AU49" i="3"/>
  <c r="AS49" i="3"/>
  <c r="AV70" i="3"/>
  <c r="AU70" i="3"/>
  <c r="AS92" i="3"/>
  <c r="AU99" i="3"/>
  <c r="AS102" i="3"/>
  <c r="AV102" i="3"/>
  <c r="AU102" i="3"/>
  <c r="M129" i="3"/>
  <c r="H134" i="3"/>
  <c r="AS144" i="3"/>
  <c r="AS147" i="3"/>
  <c r="AV164" i="3"/>
  <c r="AU168" i="3"/>
  <c r="AV168" i="3"/>
  <c r="AU174" i="3"/>
  <c r="AS174" i="3"/>
  <c r="AS205" i="3"/>
  <c r="AV205" i="3"/>
  <c r="AS241" i="3"/>
  <c r="AV241" i="3"/>
  <c r="AS268" i="3"/>
  <c r="AV287" i="3"/>
  <c r="AU287" i="3"/>
  <c r="AS322" i="3"/>
  <c r="AV343" i="3"/>
  <c r="AU360" i="3"/>
  <c r="AS360" i="3"/>
  <c r="O427" i="3"/>
  <c r="AV436" i="3"/>
  <c r="AU436" i="3"/>
  <c r="AS436" i="3"/>
  <c r="AV457" i="3"/>
  <c r="AV44" i="3"/>
  <c r="AS70" i="3"/>
  <c r="AS86" i="3"/>
  <c r="AV99" i="3"/>
  <c r="H116" i="3"/>
  <c r="AU147" i="3"/>
  <c r="AS168" i="3"/>
  <c r="AV174" i="3"/>
  <c r="AU189" i="3"/>
  <c r="AU205" i="3"/>
  <c r="AS214" i="3"/>
  <c r="AV230" i="3"/>
  <c r="AV235" i="3"/>
  <c r="AU241" i="3"/>
  <c r="O256" i="3"/>
  <c r="AS263" i="3"/>
  <c r="AV268" i="3"/>
  <c r="AS287" i="3"/>
  <c r="AS303" i="3"/>
  <c r="AU322" i="3"/>
  <c r="H353" i="3"/>
  <c r="H399" i="3"/>
  <c r="M399" i="3"/>
  <c r="AS418" i="3"/>
  <c r="P427" i="3"/>
  <c r="AU465" i="3"/>
  <c r="AV465" i="3"/>
  <c r="AS465" i="3"/>
  <c r="P521" i="3"/>
  <c r="AS573" i="3"/>
  <c r="AU573" i="3"/>
  <c r="AU575" i="3"/>
  <c r="AS575" i="3"/>
  <c r="O583" i="3"/>
  <c r="AU619" i="3"/>
  <c r="AS619" i="3"/>
  <c r="AV107" i="3"/>
  <c r="AU107" i="3"/>
  <c r="AU113" i="3"/>
  <c r="AU86" i="3"/>
  <c r="M134" i="3"/>
  <c r="AV189" i="3"/>
  <c r="AS211" i="3"/>
  <c r="AV211" i="3"/>
  <c r="AU214" i="3"/>
  <c r="AV263" i="3"/>
  <c r="AV303" i="3"/>
  <c r="AV346" i="3"/>
  <c r="AU346" i="3"/>
  <c r="AS346" i="3"/>
  <c r="AU410" i="3"/>
  <c r="AS410" i="3"/>
  <c r="AV418" i="3"/>
  <c r="M427" i="3"/>
  <c r="AS432" i="3"/>
  <c r="AV432" i="3"/>
  <c r="AU432" i="3"/>
  <c r="M487" i="3"/>
  <c r="AS759" i="3"/>
  <c r="AV759" i="3" s="1"/>
  <c r="AU470" i="3"/>
  <c r="AS470" i="3"/>
  <c r="AS529" i="3"/>
  <c r="AV529" i="3"/>
  <c r="P547" i="3"/>
  <c r="O546" i="3"/>
  <c r="AS579" i="3"/>
  <c r="AU579" i="3"/>
  <c r="AU581" i="3"/>
  <c r="AS581" i="3"/>
  <c r="AS686" i="3"/>
  <c r="AU686" i="3"/>
  <c r="AU723" i="3"/>
  <c r="AS723" i="3"/>
  <c r="AS748" i="3"/>
  <c r="AU748" i="3"/>
  <c r="O804" i="3"/>
  <c r="P806" i="3"/>
  <c r="F134" i="3"/>
  <c r="I171" i="3"/>
  <c r="AU357" i="3"/>
  <c r="AV357" i="3"/>
  <c r="H396" i="3"/>
  <c r="AS426" i="3"/>
  <c r="AU426" i="3"/>
  <c r="I467" i="3"/>
  <c r="AV470" i="3"/>
  <c r="AV489" i="3"/>
  <c r="AV492" i="3"/>
  <c r="AU492" i="3"/>
  <c r="I493" i="3"/>
  <c r="AS508" i="3"/>
  <c r="F520" i="3"/>
  <c r="AV522" i="3"/>
  <c r="AU529" i="3"/>
  <c r="M534" i="3"/>
  <c r="P537" i="3"/>
  <c r="AU547" i="3"/>
  <c r="AS547" i="3"/>
  <c r="P560" i="3"/>
  <c r="M561" i="3"/>
  <c r="P639" i="3"/>
  <c r="AU646" i="3"/>
  <c r="AS646" i="3"/>
  <c r="AS668" i="3"/>
  <c r="AU668" i="3"/>
  <c r="I673" i="3"/>
  <c r="M677" i="3"/>
  <c r="P683" i="3"/>
  <c r="AS706" i="3"/>
  <c r="AV706" i="3" s="1"/>
  <c r="I717" i="3"/>
  <c r="AS777" i="3"/>
  <c r="AV777" i="3" s="1"/>
  <c r="F814" i="3"/>
  <c r="AU845" i="3"/>
  <c r="AS845" i="3"/>
  <c r="AV845" i="3"/>
  <c r="AU878" i="3"/>
  <c r="AV878" i="3"/>
  <c r="AS878" i="3"/>
  <c r="O399" i="3"/>
  <c r="AV421" i="3"/>
  <c r="AS421" i="3"/>
  <c r="AS491" i="3"/>
  <c r="AV491" i="3"/>
  <c r="AV519" i="3"/>
  <c r="AU519" i="3"/>
  <c r="AS519" i="3"/>
  <c r="H521" i="3"/>
  <c r="I657" i="3"/>
  <c r="AS667" i="3"/>
  <c r="AU667" i="3"/>
  <c r="I699" i="3"/>
  <c r="P763" i="3"/>
  <c r="AU797" i="3"/>
  <c r="AS797" i="3"/>
  <c r="AS799" i="3"/>
  <c r="AU799" i="3"/>
  <c r="AS834" i="3"/>
  <c r="AU834" i="3"/>
  <c r="M850" i="3"/>
  <c r="AS136" i="3"/>
  <c r="AS141" i="3"/>
  <c r="AS162" i="3"/>
  <c r="AS182" i="3"/>
  <c r="AS204" i="3"/>
  <c r="AU213" i="3"/>
  <c r="AS227" i="3"/>
  <c r="AS233" i="3"/>
  <c r="AV233" i="3" s="1"/>
  <c r="AU245" i="3"/>
  <c r="AS271" i="3"/>
  <c r="AS281" i="3"/>
  <c r="AS286" i="3"/>
  <c r="AS307" i="3"/>
  <c r="AS321" i="3"/>
  <c r="AS351" i="3"/>
  <c r="O353" i="3"/>
  <c r="AS401" i="3"/>
  <c r="AS413" i="3"/>
  <c r="AU421" i="3"/>
  <c r="I422" i="3"/>
  <c r="F445" i="3"/>
  <c r="F458" i="3"/>
  <c r="AS460" i="3"/>
  <c r="AU468" i="3"/>
  <c r="AS472" i="3"/>
  <c r="AS479" i="3"/>
  <c r="P481" i="3"/>
  <c r="AU491" i="3"/>
  <c r="AS494" i="3"/>
  <c r="AS502" i="3"/>
  <c r="AV502" i="3"/>
  <c r="AV510" i="3"/>
  <c r="AU510" i="3"/>
  <c r="F519" i="3"/>
  <c r="I535" i="3"/>
  <c r="F534" i="3"/>
  <c r="P541" i="3"/>
  <c r="P548" i="3"/>
  <c r="M546" i="3"/>
  <c r="AS551" i="3"/>
  <c r="AV551" i="3" s="1"/>
  <c r="P566" i="3"/>
  <c r="M565" i="3"/>
  <c r="AS580" i="3"/>
  <c r="AV580" i="3" s="1"/>
  <c r="AU595" i="3"/>
  <c r="AV595" i="3" s="1"/>
  <c r="AS648" i="3"/>
  <c r="AV648" i="3" s="1"/>
  <c r="AS653" i="3"/>
  <c r="AV653" i="3" s="1"/>
  <c r="P697" i="3"/>
  <c r="I711" i="3"/>
  <c r="AS724" i="3"/>
  <c r="AU724" i="3"/>
  <c r="I732" i="3"/>
  <c r="P735" i="3"/>
  <c r="AS790" i="3"/>
  <c r="AU790" i="3"/>
  <c r="AV834" i="3"/>
  <c r="AS115" i="3"/>
  <c r="AU136" i="3"/>
  <c r="AU141" i="3"/>
  <c r="AS146" i="3"/>
  <c r="AV146" i="3" s="1"/>
  <c r="AV162" i="3"/>
  <c r="AV182" i="3"/>
  <c r="AS192" i="3"/>
  <c r="AU204" i="3"/>
  <c r="AS208" i="3"/>
  <c r="AV213" i="3"/>
  <c r="AS217" i="3"/>
  <c r="AU227" i="3"/>
  <c r="AS237" i="3"/>
  <c r="AV245" i="3"/>
  <c r="AV271" i="3"/>
  <c r="AU281" i="3"/>
  <c r="AU286" i="3"/>
  <c r="AS291" i="3"/>
  <c r="AV307" i="3"/>
  <c r="AV321" i="3"/>
  <c r="AS331" i="3"/>
  <c r="AS340" i="3"/>
  <c r="AV351" i="3"/>
  <c r="AS355" i="3"/>
  <c r="O361" i="3"/>
  <c r="P371" i="3"/>
  <c r="AU372" i="3"/>
  <c r="AS390" i="3"/>
  <c r="AV401" i="3"/>
  <c r="H404" i="3"/>
  <c r="AS408" i="3"/>
  <c r="AV408" i="3"/>
  <c r="AV413" i="3"/>
  <c r="AS440" i="3"/>
  <c r="H458" i="3"/>
  <c r="AU460" i="3"/>
  <c r="AV468" i="3"/>
  <c r="AU472" i="3"/>
  <c r="AU479" i="3"/>
  <c r="AU482" i="3"/>
  <c r="AV482" i="3"/>
  <c r="AV494" i="3"/>
  <c r="AU502" i="3"/>
  <c r="AS510" i="3"/>
  <c r="H519" i="3"/>
  <c r="AS531" i="3"/>
  <c r="P538" i="3"/>
  <c r="P543" i="3"/>
  <c r="AU582" i="3"/>
  <c r="AS582" i="3"/>
  <c r="I596" i="3"/>
  <c r="I601" i="3"/>
  <c r="F622" i="3"/>
  <c r="I643" i="3"/>
  <c r="AS722" i="3"/>
  <c r="AU722" i="3"/>
  <c r="AS726" i="3"/>
  <c r="AV726" i="3" s="1"/>
  <c r="O871" i="3"/>
  <c r="AU875" i="3"/>
  <c r="AS875" i="3"/>
  <c r="AV875" i="3"/>
  <c r="M234" i="3"/>
  <c r="AU464" i="3"/>
  <c r="AS464" i="3"/>
  <c r="AU497" i="3"/>
  <c r="AV497" i="3"/>
  <c r="I519" i="3"/>
  <c r="AU548" i="3"/>
  <c r="AS548" i="3"/>
  <c r="H622" i="3"/>
  <c r="AU631" i="3"/>
  <c r="AS631" i="3"/>
  <c r="H660" i="3"/>
  <c r="I662" i="3"/>
  <c r="P664" i="3"/>
  <c r="O660" i="3"/>
  <c r="AV838" i="3"/>
  <c r="AS838" i="3"/>
  <c r="AU838" i="3"/>
  <c r="AV879" i="3"/>
  <c r="AS879" i="3"/>
  <c r="AU879" i="3"/>
  <c r="AV886" i="3"/>
  <c r="AU886" i="3"/>
  <c r="AS37" i="3"/>
  <c r="AS46" i="3"/>
  <c r="AS59" i="3"/>
  <c r="AS71" i="3"/>
  <c r="AS78" i="3"/>
  <c r="AU96" i="3"/>
  <c r="AS101" i="3"/>
  <c r="AS123" i="3"/>
  <c r="AS130" i="3"/>
  <c r="AS140" i="3"/>
  <c r="AS186" i="3"/>
  <c r="AS196" i="3"/>
  <c r="AS201" i="3"/>
  <c r="AS212" i="3"/>
  <c r="AU232" i="3"/>
  <c r="AS248" i="3"/>
  <c r="AS285" i="3"/>
  <c r="AS310" i="3"/>
  <c r="AV310" i="3" s="1"/>
  <c r="AS315" i="3"/>
  <c r="AS325" i="3"/>
  <c r="O337" i="3"/>
  <c r="F404" i="3"/>
  <c r="AS420" i="3"/>
  <c r="AV420" i="3"/>
  <c r="I427" i="3"/>
  <c r="AS444" i="3"/>
  <c r="AV444" i="3"/>
  <c r="AU459" i="3"/>
  <c r="AV459" i="3"/>
  <c r="AV464" i="3"/>
  <c r="AU471" i="3"/>
  <c r="AU486" i="3"/>
  <c r="AV486" i="3"/>
  <c r="AS497" i="3"/>
  <c r="P514" i="3"/>
  <c r="H532" i="3"/>
  <c r="H528" i="3" s="1"/>
  <c r="F532" i="3"/>
  <c r="F528" i="3" s="1"/>
  <c r="H546" i="3"/>
  <c r="AS574" i="3"/>
  <c r="AV574" i="3" s="1"/>
  <c r="AS577" i="3"/>
  <c r="AV577" i="3" s="1"/>
  <c r="O622" i="3"/>
  <c r="P672" i="3"/>
  <c r="AU728" i="3"/>
  <c r="AS728" i="3"/>
  <c r="AS756" i="3"/>
  <c r="AU756" i="3"/>
  <c r="AS886" i="3"/>
  <c r="M893" i="3"/>
  <c r="AV899" i="3"/>
  <c r="AU899" i="3"/>
  <c r="AS899" i="3"/>
  <c r="AV96" i="3"/>
  <c r="AU101" i="3"/>
  <c r="AU114" i="3"/>
  <c r="M116" i="3"/>
  <c r="AV123" i="3"/>
  <c r="AV140" i="3"/>
  <c r="AS150" i="3"/>
  <c r="AV186" i="3"/>
  <c r="AU207" i="3"/>
  <c r="AU212" i="3"/>
  <c r="AV232" i="3"/>
  <c r="AU236" i="3"/>
  <c r="AU248" i="3"/>
  <c r="AS259" i="3"/>
  <c r="AV285" i="3"/>
  <c r="AS295" i="3"/>
  <c r="AV295" i="3" s="1"/>
  <c r="I312" i="3"/>
  <c r="AV315" i="3"/>
  <c r="I316" i="3"/>
  <c r="AV325" i="3"/>
  <c r="AS339" i="3"/>
  <c r="AS367" i="3"/>
  <c r="AS389" i="3"/>
  <c r="AU420" i="3"/>
  <c r="AS439" i="3"/>
  <c r="AU444" i="3"/>
  <c r="AS459" i="3"/>
  <c r="AV471" i="3"/>
  <c r="AS486" i="3"/>
  <c r="AS527" i="3"/>
  <c r="AS526" i="3" s="1"/>
  <c r="I532" i="3"/>
  <c r="I528" i="3" s="1"/>
  <c r="AU533" i="3"/>
  <c r="AS533" i="3"/>
  <c r="AS538" i="3"/>
  <c r="AV538" i="3" s="1"/>
  <c r="I646" i="3"/>
  <c r="AU664" i="3"/>
  <c r="AU684" i="3"/>
  <c r="AS684" i="3"/>
  <c r="AU709" i="3"/>
  <c r="AV709" i="3" s="1"/>
  <c r="AS775" i="3"/>
  <c r="AU775" i="3"/>
  <c r="AU787" i="3"/>
  <c r="AV787" i="3" s="1"/>
  <c r="AU825" i="3"/>
  <c r="AS825" i="3"/>
  <c r="AV825" i="3"/>
  <c r="AV833" i="3"/>
  <c r="AU833" i="3"/>
  <c r="AS833" i="3"/>
  <c r="F467" i="3"/>
  <c r="H474" i="3"/>
  <c r="M506" i="3"/>
  <c r="AS512" i="3"/>
  <c r="AU515" i="3"/>
  <c r="AV533" i="3"/>
  <c r="I537" i="3"/>
  <c r="AS550" i="3"/>
  <c r="AU550" i="3"/>
  <c r="AS553" i="3"/>
  <c r="AV553" i="3" s="1"/>
  <c r="AS556" i="3"/>
  <c r="AV556" i="3" s="1"/>
  <c r="AS563" i="3"/>
  <c r="AV563" i="3" s="1"/>
  <c r="AS617" i="3"/>
  <c r="AV617" i="3" s="1"/>
  <c r="AU640" i="3"/>
  <c r="AS640" i="3"/>
  <c r="F677" i="3"/>
  <c r="AS679" i="3"/>
  <c r="AU679" i="3"/>
  <c r="I683" i="3"/>
  <c r="P686" i="3"/>
  <c r="AS746" i="3"/>
  <c r="AU746" i="3"/>
  <c r="AS811" i="3"/>
  <c r="AV811" i="3"/>
  <c r="AV854" i="3"/>
  <c r="AS854" i="3"/>
  <c r="AU854" i="3"/>
  <c r="P614" i="3"/>
  <c r="H677" i="3"/>
  <c r="I678" i="3"/>
  <c r="AU696" i="3"/>
  <c r="AS696" i="3"/>
  <c r="P698" i="3"/>
  <c r="I700" i="3"/>
  <c r="AS713" i="3"/>
  <c r="AU713" i="3"/>
  <c r="AS729" i="3"/>
  <c r="AU729" i="3"/>
  <c r="AS749" i="3"/>
  <c r="AU749" i="3"/>
  <c r="AS767" i="3"/>
  <c r="AU767" i="3"/>
  <c r="AS778" i="3"/>
  <c r="AU778" i="3"/>
  <c r="AU783" i="3"/>
  <c r="AS783" i="3"/>
  <c r="AU795" i="3"/>
  <c r="AS795" i="3"/>
  <c r="AU891" i="3"/>
  <c r="AV891" i="3"/>
  <c r="AS891" i="3"/>
  <c r="AU900" i="3"/>
  <c r="AS900" i="3"/>
  <c r="F478" i="3"/>
  <c r="F521" i="3"/>
  <c r="P528" i="3"/>
  <c r="I539" i="3"/>
  <c r="O561" i="3"/>
  <c r="P575" i="3"/>
  <c r="I581" i="3"/>
  <c r="P618" i="3"/>
  <c r="P725" i="3"/>
  <c r="P737" i="3"/>
  <c r="I742" i="3"/>
  <c r="P753" i="3"/>
  <c r="I755" i="3"/>
  <c r="AS774" i="3"/>
  <c r="AU774" i="3"/>
  <c r="O850" i="3"/>
  <c r="H924" i="3"/>
  <c r="H915" i="3" s="1"/>
  <c r="I924" i="3"/>
  <c r="I922" i="3" s="1"/>
  <c r="F924" i="3"/>
  <c r="F922" i="3" s="1"/>
  <c r="F583" i="3"/>
  <c r="I611" i="3"/>
  <c r="AS655" i="3"/>
  <c r="AU655" i="3"/>
  <c r="AS697" i="3"/>
  <c r="AU697" i="3"/>
  <c r="AS745" i="3"/>
  <c r="AU745" i="3"/>
  <c r="AV823" i="3"/>
  <c r="AU823" i="3"/>
  <c r="O830" i="3"/>
  <c r="M830" i="3"/>
  <c r="AS846" i="3"/>
  <c r="AU846" i="3"/>
  <c r="AS865" i="3"/>
  <c r="AU865" i="3"/>
  <c r="AS784" i="3"/>
  <c r="AU784" i="3"/>
  <c r="AV883" i="3"/>
  <c r="AS883" i="3"/>
  <c r="AV907" i="3"/>
  <c r="AS907" i="3"/>
  <c r="AU907" i="3"/>
  <c r="M478" i="3"/>
  <c r="H534" i="3"/>
  <c r="I584" i="3"/>
  <c r="P623" i="3"/>
  <c r="M622" i="3"/>
  <c r="I632" i="3"/>
  <c r="P652" i="3"/>
  <c r="AU665" i="3"/>
  <c r="AS665" i="3"/>
  <c r="P674" i="3"/>
  <c r="AS699" i="3"/>
  <c r="AV699" i="3" s="1"/>
  <c r="I783" i="3"/>
  <c r="AS832" i="3"/>
  <c r="AV832" i="3"/>
  <c r="AU883" i="3"/>
  <c r="AS888" i="3"/>
  <c r="AV902" i="3"/>
  <c r="AU902" i="3"/>
  <c r="AV913" i="3"/>
  <c r="AS913" i="3"/>
  <c r="AU913" i="3"/>
  <c r="AV433" i="3"/>
  <c r="AS433" i="3"/>
  <c r="P474" i="3"/>
  <c r="AS500" i="3"/>
  <c r="I511" i="3"/>
  <c r="I567" i="3"/>
  <c r="I606" i="3"/>
  <c r="I614" i="3"/>
  <c r="AU627" i="3"/>
  <c r="AS627" i="3"/>
  <c r="AS649" i="3"/>
  <c r="AV649" i="3" s="1"/>
  <c r="AS657" i="3"/>
  <c r="AV657" i="3" s="1"/>
  <c r="P679" i="3"/>
  <c r="O677" i="3"/>
  <c r="AU708" i="3"/>
  <c r="AS708" i="3"/>
  <c r="AS742" i="3"/>
  <c r="AU742" i="3"/>
  <c r="AS747" i="3"/>
  <c r="AV747" i="3" s="1"/>
  <c r="AS760" i="3"/>
  <c r="AU760" i="3"/>
  <c r="AU781" i="3"/>
  <c r="AV781" i="3" s="1"/>
  <c r="F793" i="3"/>
  <c r="O814" i="3"/>
  <c r="AU816" i="3"/>
  <c r="AS816" i="3"/>
  <c r="AU832" i="3"/>
  <c r="AV888" i="3"/>
  <c r="AS902" i="3"/>
  <c r="P596" i="3"/>
  <c r="P631" i="3"/>
  <c r="AU652" i="3"/>
  <c r="AS652" i="3"/>
  <c r="AU725" i="3"/>
  <c r="AS725" i="3"/>
  <c r="P733" i="3"/>
  <c r="P762" i="3"/>
  <c r="P783" i="3"/>
  <c r="P798" i="3"/>
  <c r="I807" i="3"/>
  <c r="F804" i="3"/>
  <c r="AS818" i="3"/>
  <c r="AV818" i="3"/>
  <c r="AU818" i="3"/>
  <c r="AU840" i="3"/>
  <c r="AS840" i="3"/>
  <c r="AV840" i="3"/>
  <c r="AV868" i="3"/>
  <c r="AS868" i="3"/>
  <c r="AS880" i="3"/>
  <c r="AU880" i="3"/>
  <c r="H540" i="3"/>
  <c r="P542" i="3"/>
  <c r="P584" i="3"/>
  <c r="M583" i="3"/>
  <c r="I675" i="3"/>
  <c r="AS802" i="3"/>
  <c r="AU802" i="3"/>
  <c r="AV863" i="3"/>
  <c r="AU863" i="3"/>
  <c r="AS863" i="3"/>
  <c r="P893" i="3"/>
  <c r="I743" i="3"/>
  <c r="P747" i="3"/>
  <c r="I753" i="3"/>
  <c r="P789" i="3"/>
  <c r="AU801" i="3"/>
  <c r="AS801" i="3"/>
  <c r="F809" i="3"/>
  <c r="AV847" i="3"/>
  <c r="AU847" i="3"/>
  <c r="AS847" i="3"/>
  <c r="O893" i="3"/>
  <c r="AU897" i="3"/>
  <c r="AS897" i="3"/>
  <c r="AV916" i="3"/>
  <c r="AU916" i="3"/>
  <c r="AS916" i="3"/>
  <c r="I616" i="3"/>
  <c r="P656" i="3"/>
  <c r="AS718" i="3"/>
  <c r="AU718" i="3"/>
  <c r="P729" i="3"/>
  <c r="P850" i="3"/>
  <c r="AU855" i="3"/>
  <c r="AS855" i="3"/>
  <c r="AU861" i="3"/>
  <c r="AS861" i="3"/>
  <c r="AV861" i="3"/>
  <c r="AV869" i="3"/>
  <c r="AS869" i="3"/>
  <c r="AV895" i="3"/>
  <c r="AU895" i="3"/>
  <c r="I681" i="3"/>
  <c r="I690" i="3"/>
  <c r="I716" i="3"/>
  <c r="I798" i="3"/>
  <c r="AV898" i="3"/>
  <c r="AS898" i="3"/>
  <c r="AU898" i="3"/>
  <c r="I918" i="3"/>
  <c r="I705" i="3"/>
  <c r="I740" i="3"/>
  <c r="P778" i="3"/>
  <c r="P792" i="3"/>
  <c r="H793" i="3"/>
  <c r="I907" i="3"/>
  <c r="AV927" i="3"/>
  <c r="AS927" i="3"/>
  <c r="AS766" i="3"/>
  <c r="AU766" i="3"/>
  <c r="M814" i="3"/>
  <c r="I909" i="3"/>
  <c r="H909" i="3"/>
  <c r="AU867" i="3"/>
  <c r="AS867" i="3"/>
  <c r="M871" i="3"/>
  <c r="F893" i="3"/>
  <c r="AU926" i="3"/>
  <c r="AS926" i="3"/>
  <c r="P717" i="3"/>
  <c r="P741" i="3"/>
  <c r="P765" i="3"/>
  <c r="I768" i="3"/>
  <c r="O793" i="3"/>
  <c r="P807" i="3"/>
  <c r="P918" i="3"/>
  <c r="R903" i="2"/>
  <c r="P903" i="2"/>
  <c r="O903" i="2"/>
  <c r="M903" i="2"/>
  <c r="I903" i="2"/>
  <c r="H903" i="2"/>
  <c r="F903" i="2"/>
  <c r="R902" i="2"/>
  <c r="T902" i="2" s="1"/>
  <c r="P902" i="2"/>
  <c r="O902" i="2"/>
  <c r="M902" i="2"/>
  <c r="I902" i="2"/>
  <c r="H902" i="2"/>
  <c r="F902" i="2"/>
  <c r="R901" i="2"/>
  <c r="P901" i="2"/>
  <c r="O901" i="2"/>
  <c r="M901" i="2"/>
  <c r="I901" i="2"/>
  <c r="H901" i="2"/>
  <c r="F901" i="2"/>
  <c r="R900" i="2"/>
  <c r="W900" i="2" s="1"/>
  <c r="P900" i="2"/>
  <c r="O900" i="2"/>
  <c r="M900" i="2"/>
  <c r="I900" i="2"/>
  <c r="H900" i="2"/>
  <c r="F900" i="2"/>
  <c r="P899" i="2"/>
  <c r="O899" i="2"/>
  <c r="M899" i="2"/>
  <c r="D899" i="2"/>
  <c r="H899" i="2" s="1"/>
  <c r="R898" i="2"/>
  <c r="P898" i="2"/>
  <c r="O898" i="2"/>
  <c r="M898" i="2"/>
  <c r="I898" i="2"/>
  <c r="H898" i="2"/>
  <c r="F898" i="2"/>
  <c r="R897" i="2"/>
  <c r="V897" i="2" s="1"/>
  <c r="O897" i="2"/>
  <c r="H897" i="2"/>
  <c r="R896" i="2"/>
  <c r="T896" i="2" s="1"/>
  <c r="P896" i="2"/>
  <c r="O896" i="2"/>
  <c r="M896" i="2"/>
  <c r="I896" i="2"/>
  <c r="H896" i="2"/>
  <c r="F896" i="2"/>
  <c r="R895" i="2"/>
  <c r="T895" i="2" s="1"/>
  <c r="P895" i="2"/>
  <c r="O895" i="2"/>
  <c r="M895" i="2"/>
  <c r="I895" i="2"/>
  <c r="H895" i="2"/>
  <c r="F895" i="2"/>
  <c r="R894" i="2"/>
  <c r="P894" i="2"/>
  <c r="O894" i="2"/>
  <c r="M894" i="2"/>
  <c r="I894" i="2"/>
  <c r="H894" i="2"/>
  <c r="F894" i="2"/>
  <c r="R893" i="2"/>
  <c r="V893" i="2" s="1"/>
  <c r="O893" i="2"/>
  <c r="H893" i="2"/>
  <c r="R892" i="2"/>
  <c r="P892" i="2"/>
  <c r="O892" i="2"/>
  <c r="M892" i="2"/>
  <c r="I892" i="2"/>
  <c r="H892" i="2"/>
  <c r="F892" i="2"/>
  <c r="R891" i="2"/>
  <c r="T891" i="2" s="1"/>
  <c r="P891" i="2"/>
  <c r="O891" i="2"/>
  <c r="M891" i="2"/>
  <c r="I891" i="2"/>
  <c r="H891" i="2"/>
  <c r="F891" i="2"/>
  <c r="R890" i="2"/>
  <c r="R889" i="2"/>
  <c r="R888" i="2"/>
  <c r="W888" i="2" s="1"/>
  <c r="P888" i="2"/>
  <c r="O888" i="2"/>
  <c r="M888" i="2"/>
  <c r="I888" i="2"/>
  <c r="H888" i="2"/>
  <c r="F888" i="2"/>
  <c r="P887" i="2"/>
  <c r="O887" i="2"/>
  <c r="M887" i="2"/>
  <c r="D887" i="2"/>
  <c r="I887" i="2" s="1"/>
  <c r="R886" i="2"/>
  <c r="P886" i="2"/>
  <c r="O886" i="2"/>
  <c r="M886" i="2"/>
  <c r="I886" i="2"/>
  <c r="H886" i="2"/>
  <c r="F886" i="2"/>
  <c r="R885" i="2"/>
  <c r="T885" i="2" s="1"/>
  <c r="P885" i="2"/>
  <c r="O885" i="2"/>
  <c r="M885" i="2"/>
  <c r="I885" i="2"/>
  <c r="H885" i="2"/>
  <c r="P884" i="2"/>
  <c r="O884" i="2"/>
  <c r="M884" i="2"/>
  <c r="D884" i="2"/>
  <c r="R883" i="2"/>
  <c r="P883" i="2"/>
  <c r="O883" i="2"/>
  <c r="M883" i="2"/>
  <c r="I883" i="2"/>
  <c r="H883" i="2"/>
  <c r="F883" i="2"/>
  <c r="R882" i="2"/>
  <c r="T882" i="2" s="1"/>
  <c r="P882" i="2"/>
  <c r="O882" i="2"/>
  <c r="M882" i="2"/>
  <c r="H882" i="2"/>
  <c r="I882" i="2" s="1"/>
  <c r="R881" i="2"/>
  <c r="P881" i="2"/>
  <c r="O881" i="2"/>
  <c r="M881" i="2"/>
  <c r="I881" i="2"/>
  <c r="H881" i="2"/>
  <c r="F881" i="2"/>
  <c r="R880" i="2"/>
  <c r="R879" i="2"/>
  <c r="W879" i="2" s="1"/>
  <c r="P879" i="2"/>
  <c r="O879" i="2"/>
  <c r="M879" i="2"/>
  <c r="I879" i="2"/>
  <c r="H879" i="2"/>
  <c r="F879" i="2"/>
  <c r="R878" i="2"/>
  <c r="P878" i="2"/>
  <c r="O878" i="2"/>
  <c r="M878" i="2"/>
  <c r="I878" i="2"/>
  <c r="H878" i="2"/>
  <c r="F878" i="2"/>
  <c r="R877" i="2"/>
  <c r="W877" i="2" s="1"/>
  <c r="P877" i="2"/>
  <c r="O877" i="2"/>
  <c r="M877" i="2"/>
  <c r="H877" i="2"/>
  <c r="R876" i="2"/>
  <c r="R875" i="2"/>
  <c r="T875" i="2" s="1"/>
  <c r="P875" i="2"/>
  <c r="O875" i="2"/>
  <c r="M875" i="2"/>
  <c r="I875" i="2"/>
  <c r="H875" i="2"/>
  <c r="F875" i="2"/>
  <c r="R874" i="2"/>
  <c r="P874" i="2"/>
  <c r="O874" i="2"/>
  <c r="M874" i="2"/>
  <c r="I874" i="2"/>
  <c r="H874" i="2"/>
  <c r="F874" i="2"/>
  <c r="R873" i="2"/>
  <c r="T873" i="2" s="1"/>
  <c r="P873" i="2"/>
  <c r="O873" i="2"/>
  <c r="M873" i="2"/>
  <c r="I873" i="2"/>
  <c r="H873" i="2"/>
  <c r="F873" i="2"/>
  <c r="R872" i="2"/>
  <c r="P872" i="2"/>
  <c r="O872" i="2"/>
  <c r="M872" i="2"/>
  <c r="I872" i="2"/>
  <c r="H872" i="2"/>
  <c r="F872" i="2"/>
  <c r="R871" i="2"/>
  <c r="W871" i="2" s="1"/>
  <c r="P871" i="2"/>
  <c r="O871" i="2"/>
  <c r="M871" i="2"/>
  <c r="I871" i="2"/>
  <c r="H871" i="2"/>
  <c r="F871" i="2"/>
  <c r="R870" i="2"/>
  <c r="T870" i="2" s="1"/>
  <c r="P870" i="2"/>
  <c r="O870" i="2"/>
  <c r="M870" i="2"/>
  <c r="I870" i="2"/>
  <c r="H870" i="2"/>
  <c r="F870" i="2"/>
  <c r="R869" i="2"/>
  <c r="R868" i="2"/>
  <c r="R867" i="2"/>
  <c r="P867" i="2"/>
  <c r="O867" i="2"/>
  <c r="M867" i="2"/>
  <c r="I867" i="2"/>
  <c r="H867" i="2"/>
  <c r="F867" i="2"/>
  <c r="R866" i="2"/>
  <c r="W866" i="2" s="1"/>
  <c r="P866" i="2"/>
  <c r="O866" i="2"/>
  <c r="M866" i="2"/>
  <c r="I866" i="2"/>
  <c r="H866" i="2"/>
  <c r="F866" i="2"/>
  <c r="R865" i="2"/>
  <c r="V865" i="2" s="1"/>
  <c r="P865" i="2"/>
  <c r="O865" i="2"/>
  <c r="M865" i="2"/>
  <c r="I865" i="2"/>
  <c r="H865" i="2"/>
  <c r="F865" i="2"/>
  <c r="R864" i="2"/>
  <c r="W864" i="2" s="1"/>
  <c r="P864" i="2"/>
  <c r="O864" i="2"/>
  <c r="M864" i="2"/>
  <c r="I864" i="2"/>
  <c r="H864" i="2"/>
  <c r="F864" i="2"/>
  <c r="R863" i="2"/>
  <c r="P863" i="2"/>
  <c r="O863" i="2"/>
  <c r="M863" i="2"/>
  <c r="I863" i="2"/>
  <c r="H863" i="2"/>
  <c r="F863" i="2"/>
  <c r="R862" i="2"/>
  <c r="P862" i="2"/>
  <c r="O862" i="2"/>
  <c r="M862" i="2"/>
  <c r="I862" i="2"/>
  <c r="H862" i="2"/>
  <c r="F862" i="2"/>
  <c r="R861" i="2"/>
  <c r="P861" i="2"/>
  <c r="O861" i="2"/>
  <c r="M861" i="2"/>
  <c r="I861" i="2"/>
  <c r="H861" i="2"/>
  <c r="F861" i="2"/>
  <c r="R860" i="2"/>
  <c r="P860" i="2"/>
  <c r="O860" i="2"/>
  <c r="M860" i="2"/>
  <c r="I860" i="2"/>
  <c r="H860" i="2"/>
  <c r="F860" i="2"/>
  <c r="R859" i="2"/>
  <c r="R858" i="2"/>
  <c r="V858" i="2" s="1"/>
  <c r="P858" i="2"/>
  <c r="O858" i="2"/>
  <c r="M858" i="2"/>
  <c r="I858" i="2"/>
  <c r="H858" i="2"/>
  <c r="F858" i="2"/>
  <c r="P857" i="2"/>
  <c r="O857" i="2"/>
  <c r="M857" i="2"/>
  <c r="D857" i="2"/>
  <c r="I857" i="2" s="1"/>
  <c r="R856" i="2"/>
  <c r="W856" i="2" s="1"/>
  <c r="P856" i="2"/>
  <c r="O856" i="2"/>
  <c r="M856" i="2"/>
  <c r="I856" i="2"/>
  <c r="H856" i="2"/>
  <c r="F856" i="2"/>
  <c r="R855" i="2"/>
  <c r="P855" i="2"/>
  <c r="O855" i="2"/>
  <c r="M855" i="2"/>
  <c r="I855" i="2"/>
  <c r="H855" i="2"/>
  <c r="R854" i="2"/>
  <c r="V854" i="2" s="1"/>
  <c r="P854" i="2"/>
  <c r="O854" i="2"/>
  <c r="M854" i="2"/>
  <c r="I854" i="2"/>
  <c r="H854" i="2"/>
  <c r="F854" i="2"/>
  <c r="R853" i="2"/>
  <c r="V853" i="2" s="1"/>
  <c r="P853" i="2"/>
  <c r="O853" i="2"/>
  <c r="M853" i="2"/>
  <c r="I853" i="2"/>
  <c r="H853" i="2"/>
  <c r="F853" i="2"/>
  <c r="R852" i="2"/>
  <c r="W852" i="2" s="1"/>
  <c r="P852" i="2"/>
  <c r="O852" i="2"/>
  <c r="M852" i="2"/>
  <c r="I852" i="2"/>
  <c r="H852" i="2"/>
  <c r="F852" i="2"/>
  <c r="R851" i="2"/>
  <c r="R850" i="2"/>
  <c r="P850" i="2"/>
  <c r="O850" i="2"/>
  <c r="M850" i="2"/>
  <c r="I850" i="2"/>
  <c r="H850" i="2"/>
  <c r="F850" i="2"/>
  <c r="R849" i="2"/>
  <c r="V849" i="2" s="1"/>
  <c r="P849" i="2"/>
  <c r="O849" i="2"/>
  <c r="M849" i="2"/>
  <c r="I849" i="2"/>
  <c r="H849" i="2"/>
  <c r="F849" i="2"/>
  <c r="P848" i="2"/>
  <c r="O848" i="2"/>
  <c r="M848" i="2"/>
  <c r="D848" i="2"/>
  <c r="R847" i="2"/>
  <c r="R846" i="2"/>
  <c r="R845" i="2"/>
  <c r="T845" i="2" s="1"/>
  <c r="P845" i="2"/>
  <c r="O845" i="2"/>
  <c r="M845" i="2"/>
  <c r="I845" i="2"/>
  <c r="H845" i="2"/>
  <c r="F845" i="2"/>
  <c r="R844" i="2"/>
  <c r="T844" i="2" s="1"/>
  <c r="P844" i="2"/>
  <c r="O844" i="2"/>
  <c r="M844" i="2"/>
  <c r="I844" i="2"/>
  <c r="H844" i="2"/>
  <c r="F844" i="2"/>
  <c r="R843" i="2"/>
  <c r="T843" i="2" s="1"/>
  <c r="P843" i="2"/>
  <c r="O843" i="2"/>
  <c r="M843" i="2"/>
  <c r="I843" i="2"/>
  <c r="H843" i="2"/>
  <c r="F843" i="2"/>
  <c r="R842" i="2"/>
  <c r="P842" i="2"/>
  <c r="O842" i="2"/>
  <c r="M842" i="2"/>
  <c r="I842" i="2"/>
  <c r="H842" i="2"/>
  <c r="F842" i="2"/>
  <c r="R841" i="2"/>
  <c r="T841" i="2" s="1"/>
  <c r="P841" i="2"/>
  <c r="O841" i="2"/>
  <c r="M841" i="2"/>
  <c r="I841" i="2"/>
  <c r="H841" i="2"/>
  <c r="F841" i="2"/>
  <c r="R840" i="2"/>
  <c r="P840" i="2"/>
  <c r="O840" i="2"/>
  <c r="M840" i="2"/>
  <c r="I840" i="2"/>
  <c r="H840" i="2"/>
  <c r="F840" i="2"/>
  <c r="R839" i="2"/>
  <c r="T839" i="2" s="1"/>
  <c r="P839" i="2"/>
  <c r="O839" i="2"/>
  <c r="M839" i="2"/>
  <c r="I839" i="2"/>
  <c r="H839" i="2"/>
  <c r="F839" i="2"/>
  <c r="R838" i="2"/>
  <c r="W838" i="2" s="1"/>
  <c r="P838" i="2"/>
  <c r="O838" i="2"/>
  <c r="M838" i="2"/>
  <c r="I838" i="2"/>
  <c r="H838" i="2"/>
  <c r="F838" i="2"/>
  <c r="R837" i="2"/>
  <c r="R836" i="2"/>
  <c r="V836" i="2" s="1"/>
  <c r="P836" i="2"/>
  <c r="O836" i="2"/>
  <c r="M836" i="2"/>
  <c r="I836" i="2"/>
  <c r="H836" i="2"/>
  <c r="F836" i="2"/>
  <c r="R835" i="2"/>
  <c r="P835" i="2"/>
  <c r="O835" i="2"/>
  <c r="M835" i="2"/>
  <c r="I835" i="2"/>
  <c r="H835" i="2"/>
  <c r="R834" i="2"/>
  <c r="P834" i="2"/>
  <c r="O834" i="2"/>
  <c r="M834" i="2"/>
  <c r="I834" i="2"/>
  <c r="H834" i="2"/>
  <c r="F834" i="2"/>
  <c r="R833" i="2"/>
  <c r="W833" i="2" s="1"/>
  <c r="P833" i="2"/>
  <c r="O833" i="2"/>
  <c r="M833" i="2"/>
  <c r="I833" i="2"/>
  <c r="H833" i="2"/>
  <c r="R832" i="2"/>
  <c r="P832" i="2"/>
  <c r="O832" i="2"/>
  <c r="M832" i="2"/>
  <c r="I832" i="2"/>
  <c r="H832" i="2"/>
  <c r="F832" i="2"/>
  <c r="R831" i="2"/>
  <c r="V831" i="2" s="1"/>
  <c r="O831" i="2"/>
  <c r="H831" i="2"/>
  <c r="R830" i="2"/>
  <c r="T830" i="2" s="1"/>
  <c r="P830" i="2"/>
  <c r="O830" i="2"/>
  <c r="M830" i="2"/>
  <c r="I830" i="2"/>
  <c r="H830" i="2"/>
  <c r="F830" i="2"/>
  <c r="R829" i="2"/>
  <c r="T829" i="2" s="1"/>
  <c r="P829" i="2"/>
  <c r="O829" i="2"/>
  <c r="M829" i="2"/>
  <c r="I829" i="2"/>
  <c r="H829" i="2"/>
  <c r="F829" i="2"/>
  <c r="R828" i="2"/>
  <c r="P828" i="2"/>
  <c r="O828" i="2"/>
  <c r="M828" i="2"/>
  <c r="I828" i="2"/>
  <c r="H828" i="2"/>
  <c r="F828" i="2"/>
  <c r="P827" i="2"/>
  <c r="O827" i="2"/>
  <c r="M827" i="2"/>
  <c r="D827" i="2"/>
  <c r="R826" i="2"/>
  <c r="R825" i="2"/>
  <c r="R824" i="2"/>
  <c r="P824" i="2"/>
  <c r="O824" i="2"/>
  <c r="M824" i="2"/>
  <c r="I824" i="2"/>
  <c r="H824" i="2"/>
  <c r="F824" i="2"/>
  <c r="R823" i="2"/>
  <c r="T823" i="2" s="1"/>
  <c r="P823" i="2"/>
  <c r="O823" i="2"/>
  <c r="M823" i="2"/>
  <c r="I823" i="2"/>
  <c r="H823" i="2"/>
  <c r="F823" i="2"/>
  <c r="R822" i="2"/>
  <c r="W822" i="2" s="1"/>
  <c r="P822" i="2"/>
  <c r="O822" i="2"/>
  <c r="M822" i="2"/>
  <c r="I822" i="2"/>
  <c r="H822" i="2"/>
  <c r="F822" i="2"/>
  <c r="R821" i="2"/>
  <c r="P821" i="2"/>
  <c r="O821" i="2"/>
  <c r="M821" i="2"/>
  <c r="I821" i="2"/>
  <c r="H821" i="2"/>
  <c r="F821" i="2"/>
  <c r="R820" i="2"/>
  <c r="P820" i="2"/>
  <c r="O820" i="2"/>
  <c r="M820" i="2"/>
  <c r="I820" i="2"/>
  <c r="H820" i="2"/>
  <c r="F820" i="2"/>
  <c r="R819" i="2"/>
  <c r="W819" i="2" s="1"/>
  <c r="P819" i="2"/>
  <c r="O819" i="2"/>
  <c r="M819" i="2"/>
  <c r="I819" i="2"/>
  <c r="H819" i="2"/>
  <c r="F819" i="2"/>
  <c r="R818" i="2"/>
  <c r="P818" i="2"/>
  <c r="O818" i="2"/>
  <c r="M818" i="2"/>
  <c r="I818" i="2"/>
  <c r="H818" i="2"/>
  <c r="F818" i="2"/>
  <c r="R817" i="2"/>
  <c r="R816" i="2"/>
  <c r="W816" i="2" s="1"/>
  <c r="P816" i="2"/>
  <c r="O816" i="2"/>
  <c r="M816" i="2"/>
  <c r="I816" i="2"/>
  <c r="H816" i="2"/>
  <c r="F816" i="2"/>
  <c r="P815" i="2"/>
  <c r="O815" i="2"/>
  <c r="M815" i="2"/>
  <c r="D815" i="2"/>
  <c r="R814" i="2"/>
  <c r="W814" i="2" s="1"/>
  <c r="P814" i="2"/>
  <c r="O814" i="2"/>
  <c r="M814" i="2"/>
  <c r="I814" i="2"/>
  <c r="H814" i="2"/>
  <c r="F814" i="2"/>
  <c r="R813" i="2"/>
  <c r="P813" i="2"/>
  <c r="O813" i="2"/>
  <c r="M813" i="2"/>
  <c r="I813" i="2"/>
  <c r="H813" i="2"/>
  <c r="R812" i="2"/>
  <c r="P812" i="2"/>
  <c r="O812" i="2"/>
  <c r="M812" i="2"/>
  <c r="I812" i="2"/>
  <c r="H812" i="2"/>
  <c r="F812" i="2"/>
  <c r="R811" i="2"/>
  <c r="W810" i="2"/>
  <c r="V810" i="2"/>
  <c r="T810" i="2"/>
  <c r="P810" i="2"/>
  <c r="O810" i="2"/>
  <c r="M810" i="2"/>
  <c r="I810" i="2"/>
  <c r="H810" i="2"/>
  <c r="F810" i="2"/>
  <c r="R809" i="2"/>
  <c r="P809" i="2"/>
  <c r="O809" i="2"/>
  <c r="M809" i="2"/>
  <c r="I809" i="2"/>
  <c r="H809" i="2"/>
  <c r="F809" i="2"/>
  <c r="R808" i="2"/>
  <c r="W808" i="2" s="1"/>
  <c r="P808" i="2"/>
  <c r="O808" i="2"/>
  <c r="M808" i="2"/>
  <c r="I808" i="2"/>
  <c r="H808" i="2"/>
  <c r="F808" i="2"/>
  <c r="R807" i="2"/>
  <c r="P807" i="2"/>
  <c r="O807" i="2"/>
  <c r="M807" i="2"/>
  <c r="I807" i="2"/>
  <c r="H807" i="2"/>
  <c r="F807" i="2"/>
  <c r="R806" i="2"/>
  <c r="R805" i="2"/>
  <c r="R804" i="2"/>
  <c r="R803" i="2"/>
  <c r="R802" i="2"/>
  <c r="O802" i="2"/>
  <c r="M802" i="2"/>
  <c r="P802" i="2" s="1"/>
  <c r="H802" i="2"/>
  <c r="F802" i="2"/>
  <c r="R801" i="2"/>
  <c r="P801" i="2"/>
  <c r="O801" i="2"/>
  <c r="M801" i="2"/>
  <c r="I801" i="2"/>
  <c r="H801" i="2"/>
  <c r="F801" i="2"/>
  <c r="R800" i="2"/>
  <c r="W800" i="2" s="1"/>
  <c r="P800" i="2"/>
  <c r="O800" i="2"/>
  <c r="M800" i="2"/>
  <c r="I800" i="2"/>
  <c r="H800" i="2"/>
  <c r="F800" i="2"/>
  <c r="R799" i="2"/>
  <c r="P799" i="2"/>
  <c r="O799" i="2"/>
  <c r="M799" i="2"/>
  <c r="I799" i="2"/>
  <c r="H799" i="2"/>
  <c r="F799" i="2"/>
  <c r="R798" i="2"/>
  <c r="P798" i="2"/>
  <c r="O798" i="2"/>
  <c r="M798" i="2"/>
  <c r="I798" i="2"/>
  <c r="H798" i="2"/>
  <c r="F798" i="2"/>
  <c r="R797" i="2"/>
  <c r="P797" i="2"/>
  <c r="O797" i="2"/>
  <c r="M797" i="2"/>
  <c r="I797" i="2"/>
  <c r="H797" i="2"/>
  <c r="F797" i="2"/>
  <c r="R796" i="2"/>
  <c r="W796" i="2" s="1"/>
  <c r="P796" i="2"/>
  <c r="O796" i="2"/>
  <c r="M796" i="2"/>
  <c r="I796" i="2"/>
  <c r="H796" i="2"/>
  <c r="F796" i="2"/>
  <c r="R795" i="2"/>
  <c r="V795" i="2" s="1"/>
  <c r="O795" i="2"/>
  <c r="M795" i="2"/>
  <c r="H795" i="2"/>
  <c r="F795" i="2"/>
  <c r="R794" i="2"/>
  <c r="V794" i="2" s="1"/>
  <c r="O794" i="2"/>
  <c r="M794" i="2"/>
  <c r="H794" i="2"/>
  <c r="F794" i="2"/>
  <c r="R793" i="2"/>
  <c r="P793" i="2"/>
  <c r="O793" i="2"/>
  <c r="M793" i="2"/>
  <c r="I793" i="2"/>
  <c r="H793" i="2"/>
  <c r="F793" i="2"/>
  <c r="R792" i="2"/>
  <c r="P792" i="2"/>
  <c r="O792" i="2"/>
  <c r="M792" i="2"/>
  <c r="I792" i="2"/>
  <c r="H792" i="2"/>
  <c r="F792" i="2"/>
  <c r="R791" i="2"/>
  <c r="T791" i="2" s="1"/>
  <c r="P791" i="2"/>
  <c r="O791" i="2"/>
  <c r="M791" i="2"/>
  <c r="I791" i="2"/>
  <c r="H791" i="2"/>
  <c r="F791" i="2"/>
  <c r="R790" i="2"/>
  <c r="V790" i="2" s="1"/>
  <c r="P790" i="2"/>
  <c r="O790" i="2"/>
  <c r="M790" i="2"/>
  <c r="I790" i="2"/>
  <c r="H790" i="2"/>
  <c r="F790" i="2"/>
  <c r="R789" i="2"/>
  <c r="R788" i="2"/>
  <c r="R787" i="2"/>
  <c r="P787" i="2"/>
  <c r="O787" i="2"/>
  <c r="M787" i="2"/>
  <c r="I787" i="2"/>
  <c r="H787" i="2"/>
  <c r="F787" i="2"/>
  <c r="R786" i="2"/>
  <c r="P786" i="2"/>
  <c r="O786" i="2"/>
  <c r="M786" i="2"/>
  <c r="I786" i="2"/>
  <c r="H786" i="2"/>
  <c r="F786" i="2"/>
  <c r="R785" i="2"/>
  <c r="T785" i="2" s="1"/>
  <c r="P785" i="2"/>
  <c r="O785" i="2"/>
  <c r="M785" i="2"/>
  <c r="I785" i="2"/>
  <c r="H785" i="2"/>
  <c r="F785" i="2"/>
  <c r="R784" i="2"/>
  <c r="R783" i="2"/>
  <c r="O783" i="2"/>
  <c r="M783" i="2"/>
  <c r="H783" i="2"/>
  <c r="F783" i="2"/>
  <c r="R782" i="2"/>
  <c r="T782" i="2" s="1"/>
  <c r="O782" i="2"/>
  <c r="M782" i="2"/>
  <c r="H782" i="2"/>
  <c r="F782" i="2"/>
  <c r="R781" i="2"/>
  <c r="O781" i="2"/>
  <c r="M781" i="2"/>
  <c r="H781" i="2"/>
  <c r="F781" i="2"/>
  <c r="R780" i="2"/>
  <c r="T780" i="2" s="1"/>
  <c r="O780" i="2"/>
  <c r="M780" i="2"/>
  <c r="H780" i="2"/>
  <c r="F780" i="2"/>
  <c r="R779" i="2"/>
  <c r="R778" i="2"/>
  <c r="T778" i="2" s="1"/>
  <c r="O778" i="2"/>
  <c r="M778" i="2"/>
  <c r="H778" i="2"/>
  <c r="F778" i="2"/>
  <c r="R777" i="2"/>
  <c r="T777" i="2" s="1"/>
  <c r="O777" i="2"/>
  <c r="M777" i="2"/>
  <c r="H777" i="2"/>
  <c r="F777" i="2"/>
  <c r="R776" i="2"/>
  <c r="T776" i="2" s="1"/>
  <c r="O776" i="2"/>
  <c r="M776" i="2"/>
  <c r="H776" i="2"/>
  <c r="F776" i="2"/>
  <c r="R775" i="2"/>
  <c r="T775" i="2" s="1"/>
  <c r="O775" i="2"/>
  <c r="M775" i="2"/>
  <c r="H775" i="2"/>
  <c r="F775" i="2"/>
  <c r="R774" i="2"/>
  <c r="O774" i="2"/>
  <c r="M774" i="2"/>
  <c r="H774" i="2"/>
  <c r="F774" i="2"/>
  <c r="R773" i="2"/>
  <c r="O773" i="2"/>
  <c r="M773" i="2"/>
  <c r="H773" i="2"/>
  <c r="F773" i="2"/>
  <c r="R772" i="2"/>
  <c r="T772" i="2" s="1"/>
  <c r="O772" i="2"/>
  <c r="M772" i="2"/>
  <c r="H772" i="2"/>
  <c r="F772" i="2"/>
  <c r="R771" i="2"/>
  <c r="T771" i="2" s="1"/>
  <c r="O771" i="2"/>
  <c r="M771" i="2"/>
  <c r="H771" i="2"/>
  <c r="F771" i="2"/>
  <c r="R770" i="2"/>
  <c r="T770" i="2" s="1"/>
  <c r="O770" i="2"/>
  <c r="M770" i="2"/>
  <c r="H770" i="2"/>
  <c r="F770" i="2"/>
  <c r="R769" i="2"/>
  <c r="O769" i="2"/>
  <c r="M769" i="2"/>
  <c r="H769" i="2"/>
  <c r="F769" i="2"/>
  <c r="R768" i="2"/>
  <c r="R767" i="2"/>
  <c r="O767" i="2"/>
  <c r="M767" i="2"/>
  <c r="H767" i="2"/>
  <c r="F767" i="2"/>
  <c r="R766" i="2"/>
  <c r="T766" i="2" s="1"/>
  <c r="O766" i="2"/>
  <c r="M766" i="2"/>
  <c r="H766" i="2"/>
  <c r="F766" i="2"/>
  <c r="R765" i="2"/>
  <c r="T765" i="2" s="1"/>
  <c r="O765" i="2"/>
  <c r="M765" i="2"/>
  <c r="H765" i="2"/>
  <c r="F765" i="2"/>
  <c r="R764" i="2"/>
  <c r="O764" i="2"/>
  <c r="M764" i="2"/>
  <c r="H764" i="2"/>
  <c r="F764" i="2"/>
  <c r="R763" i="2"/>
  <c r="O763" i="2"/>
  <c r="M763" i="2"/>
  <c r="H763" i="2"/>
  <c r="F763" i="2"/>
  <c r="R762" i="2"/>
  <c r="O762" i="2"/>
  <c r="M762" i="2"/>
  <c r="H762" i="2"/>
  <c r="F762" i="2"/>
  <c r="R761" i="2"/>
  <c r="O761" i="2"/>
  <c r="M761" i="2"/>
  <c r="H761" i="2"/>
  <c r="F761" i="2"/>
  <c r="R760" i="2"/>
  <c r="V760" i="2" s="1"/>
  <c r="O760" i="2"/>
  <c r="M760" i="2"/>
  <c r="H760" i="2"/>
  <c r="F760" i="2"/>
  <c r="R759" i="2"/>
  <c r="O759" i="2"/>
  <c r="M759" i="2"/>
  <c r="H759" i="2"/>
  <c r="F759" i="2"/>
  <c r="R758" i="2"/>
  <c r="O758" i="2"/>
  <c r="M758" i="2"/>
  <c r="H758" i="2"/>
  <c r="F758" i="2"/>
  <c r="I758" i="2" s="1"/>
  <c r="R757" i="2"/>
  <c r="V757" i="2" s="1"/>
  <c r="O757" i="2"/>
  <c r="M757" i="2"/>
  <c r="H757" i="2"/>
  <c r="F757" i="2"/>
  <c r="R756" i="2"/>
  <c r="V756" i="2" s="1"/>
  <c r="O756" i="2"/>
  <c r="M756" i="2"/>
  <c r="H756" i="2"/>
  <c r="F756" i="2"/>
  <c r="R755" i="2"/>
  <c r="O755" i="2"/>
  <c r="M755" i="2"/>
  <c r="H755" i="2"/>
  <c r="F755" i="2"/>
  <c r="R754" i="2"/>
  <c r="O754" i="2"/>
  <c r="M754" i="2"/>
  <c r="H754" i="2"/>
  <c r="F754" i="2"/>
  <c r="R753" i="2"/>
  <c r="O753" i="2"/>
  <c r="M753" i="2"/>
  <c r="H753" i="2"/>
  <c r="F753" i="2"/>
  <c r="R752" i="2"/>
  <c r="V752" i="2" s="1"/>
  <c r="O752" i="2"/>
  <c r="M752" i="2"/>
  <c r="H752" i="2"/>
  <c r="I752" i="2" s="1"/>
  <c r="F752" i="2"/>
  <c r="R751" i="2"/>
  <c r="O751" i="2"/>
  <c r="M751" i="2"/>
  <c r="H751" i="2"/>
  <c r="F751" i="2"/>
  <c r="R750" i="2"/>
  <c r="V750" i="2" s="1"/>
  <c r="O750" i="2"/>
  <c r="M750" i="2"/>
  <c r="H750" i="2"/>
  <c r="F750" i="2"/>
  <c r="R749" i="2"/>
  <c r="O749" i="2"/>
  <c r="M749" i="2"/>
  <c r="H749" i="2"/>
  <c r="F749" i="2"/>
  <c r="R748" i="2"/>
  <c r="V748" i="2" s="1"/>
  <c r="O748" i="2"/>
  <c r="M748" i="2"/>
  <c r="H748" i="2"/>
  <c r="F748" i="2"/>
  <c r="R747" i="2"/>
  <c r="V747" i="2" s="1"/>
  <c r="O747" i="2"/>
  <c r="M747" i="2"/>
  <c r="H747" i="2"/>
  <c r="F747" i="2"/>
  <c r="R746" i="2"/>
  <c r="V746" i="2" s="1"/>
  <c r="O746" i="2"/>
  <c r="M746" i="2"/>
  <c r="H746" i="2"/>
  <c r="F746" i="2"/>
  <c r="R745" i="2"/>
  <c r="O745" i="2"/>
  <c r="M745" i="2"/>
  <c r="H745" i="2"/>
  <c r="F745" i="2"/>
  <c r="R744" i="2"/>
  <c r="O744" i="2"/>
  <c r="M744" i="2"/>
  <c r="H744" i="2"/>
  <c r="F744" i="2"/>
  <c r="R743" i="2"/>
  <c r="V743" i="2" s="1"/>
  <c r="O743" i="2"/>
  <c r="M743" i="2"/>
  <c r="H743" i="2"/>
  <c r="F743" i="2"/>
  <c r="R742" i="2"/>
  <c r="V742" i="2" s="1"/>
  <c r="O742" i="2"/>
  <c r="M742" i="2"/>
  <c r="H742" i="2"/>
  <c r="F742" i="2"/>
  <c r="R741" i="2"/>
  <c r="O741" i="2"/>
  <c r="M741" i="2"/>
  <c r="H741" i="2"/>
  <c r="F741" i="2"/>
  <c r="R740" i="2"/>
  <c r="O740" i="2"/>
  <c r="M740" i="2"/>
  <c r="H740" i="2"/>
  <c r="F740" i="2"/>
  <c r="R739" i="2"/>
  <c r="O739" i="2"/>
  <c r="M739" i="2"/>
  <c r="H739" i="2"/>
  <c r="F739" i="2"/>
  <c r="R738" i="2"/>
  <c r="V738" i="2" s="1"/>
  <c r="O738" i="2"/>
  <c r="M738" i="2"/>
  <c r="H738" i="2"/>
  <c r="F738" i="2"/>
  <c r="R737" i="2"/>
  <c r="O737" i="2"/>
  <c r="M737" i="2"/>
  <c r="H737" i="2"/>
  <c r="F737" i="2"/>
  <c r="R736" i="2"/>
  <c r="V736" i="2" s="1"/>
  <c r="O736" i="2"/>
  <c r="M736" i="2"/>
  <c r="H736" i="2"/>
  <c r="I736" i="2" s="1"/>
  <c r="F736" i="2"/>
  <c r="R735" i="2"/>
  <c r="O735" i="2"/>
  <c r="M735" i="2"/>
  <c r="H735" i="2"/>
  <c r="F735" i="2"/>
  <c r="R734" i="2"/>
  <c r="O734" i="2"/>
  <c r="M734" i="2"/>
  <c r="H734" i="2"/>
  <c r="F734" i="2"/>
  <c r="R733" i="2"/>
  <c r="V733" i="2" s="1"/>
  <c r="O733" i="2"/>
  <c r="M733" i="2"/>
  <c r="H733" i="2"/>
  <c r="F733" i="2"/>
  <c r="R732" i="2"/>
  <c r="V732" i="2" s="1"/>
  <c r="O732" i="2"/>
  <c r="M732" i="2"/>
  <c r="H732" i="2"/>
  <c r="F732" i="2"/>
  <c r="R731" i="2"/>
  <c r="O731" i="2"/>
  <c r="M731" i="2"/>
  <c r="H731" i="2"/>
  <c r="F731" i="2"/>
  <c r="R730" i="2"/>
  <c r="O730" i="2"/>
  <c r="M730" i="2"/>
  <c r="H730" i="2"/>
  <c r="F730" i="2"/>
  <c r="I730" i="2" s="1"/>
  <c r="R729" i="2"/>
  <c r="V729" i="2" s="1"/>
  <c r="O729" i="2"/>
  <c r="M729" i="2"/>
  <c r="H729" i="2"/>
  <c r="F729" i="2"/>
  <c r="R728" i="2"/>
  <c r="O728" i="2"/>
  <c r="M728" i="2"/>
  <c r="H728" i="2"/>
  <c r="F728" i="2"/>
  <c r="R727" i="2"/>
  <c r="O727" i="2"/>
  <c r="M727" i="2"/>
  <c r="H727" i="2"/>
  <c r="F727" i="2"/>
  <c r="R726" i="2"/>
  <c r="V726" i="2" s="1"/>
  <c r="O726" i="2"/>
  <c r="M726" i="2"/>
  <c r="H726" i="2"/>
  <c r="F726" i="2"/>
  <c r="R725" i="2"/>
  <c r="O725" i="2"/>
  <c r="M725" i="2"/>
  <c r="H725" i="2"/>
  <c r="F725" i="2"/>
  <c r="R724" i="2"/>
  <c r="V724" i="2" s="1"/>
  <c r="O724" i="2"/>
  <c r="M724" i="2"/>
  <c r="H724" i="2"/>
  <c r="F724" i="2"/>
  <c r="R723" i="2"/>
  <c r="V723" i="2" s="1"/>
  <c r="O723" i="2"/>
  <c r="M723" i="2"/>
  <c r="H723" i="2"/>
  <c r="F723" i="2"/>
  <c r="R722" i="2"/>
  <c r="O722" i="2"/>
  <c r="M722" i="2"/>
  <c r="H722" i="2"/>
  <c r="F722" i="2"/>
  <c r="R721" i="2"/>
  <c r="V721" i="2" s="1"/>
  <c r="O721" i="2"/>
  <c r="M721" i="2"/>
  <c r="H721" i="2"/>
  <c r="F721" i="2"/>
  <c r="R720" i="2"/>
  <c r="O720" i="2"/>
  <c r="M720" i="2"/>
  <c r="H720" i="2"/>
  <c r="F720" i="2"/>
  <c r="R719" i="2"/>
  <c r="V719" i="2" s="1"/>
  <c r="O719" i="2"/>
  <c r="M719" i="2"/>
  <c r="H719" i="2"/>
  <c r="F719" i="2"/>
  <c r="R718" i="2"/>
  <c r="T718" i="2" s="1"/>
  <c r="O718" i="2"/>
  <c r="M718" i="2"/>
  <c r="H718" i="2"/>
  <c r="F718" i="2"/>
  <c r="R717" i="2"/>
  <c r="V717" i="2" s="1"/>
  <c r="O717" i="2"/>
  <c r="M717" i="2"/>
  <c r="P717" i="2" s="1"/>
  <c r="H717" i="2"/>
  <c r="F717" i="2"/>
  <c r="R716" i="2"/>
  <c r="T716" i="2" s="1"/>
  <c r="O716" i="2"/>
  <c r="M716" i="2"/>
  <c r="H716" i="2"/>
  <c r="F716" i="2"/>
  <c r="R715" i="2"/>
  <c r="O715" i="2"/>
  <c r="M715" i="2"/>
  <c r="H715" i="2"/>
  <c r="F715" i="2"/>
  <c r="R714" i="2"/>
  <c r="V714" i="2" s="1"/>
  <c r="O714" i="2"/>
  <c r="P714" i="2" s="1"/>
  <c r="M714" i="2"/>
  <c r="H714" i="2"/>
  <c r="F714" i="2"/>
  <c r="R713" i="2"/>
  <c r="V713" i="2" s="1"/>
  <c r="O713" i="2"/>
  <c r="M713" i="2"/>
  <c r="H713" i="2"/>
  <c r="F713" i="2"/>
  <c r="R712" i="2"/>
  <c r="V712" i="2" s="1"/>
  <c r="O712" i="2"/>
  <c r="M712" i="2"/>
  <c r="H712" i="2"/>
  <c r="F712" i="2"/>
  <c r="R711" i="2"/>
  <c r="O711" i="2"/>
  <c r="M711" i="2"/>
  <c r="H711" i="2"/>
  <c r="F711" i="2"/>
  <c r="R710" i="2"/>
  <c r="T710" i="2" s="1"/>
  <c r="O710" i="2"/>
  <c r="M710" i="2"/>
  <c r="H710" i="2"/>
  <c r="F710" i="2"/>
  <c r="R709" i="2"/>
  <c r="V709" i="2" s="1"/>
  <c r="O709" i="2"/>
  <c r="M709" i="2"/>
  <c r="H709" i="2"/>
  <c r="F709" i="2"/>
  <c r="R708" i="2"/>
  <c r="T708" i="2" s="1"/>
  <c r="O708" i="2"/>
  <c r="M708" i="2"/>
  <c r="H708" i="2"/>
  <c r="F708" i="2"/>
  <c r="R707" i="2"/>
  <c r="T707" i="2" s="1"/>
  <c r="O707" i="2"/>
  <c r="M707" i="2"/>
  <c r="H707" i="2"/>
  <c r="F707" i="2"/>
  <c r="R706" i="2"/>
  <c r="O706" i="2"/>
  <c r="M706" i="2"/>
  <c r="H706" i="2"/>
  <c r="F706" i="2"/>
  <c r="R705" i="2"/>
  <c r="O705" i="2"/>
  <c r="M705" i="2"/>
  <c r="H705" i="2"/>
  <c r="F705" i="2"/>
  <c r="R704" i="2"/>
  <c r="O704" i="2"/>
  <c r="M704" i="2"/>
  <c r="H704" i="2"/>
  <c r="F704" i="2"/>
  <c r="R703" i="2"/>
  <c r="O703" i="2"/>
  <c r="M703" i="2"/>
  <c r="H703" i="2"/>
  <c r="F703" i="2"/>
  <c r="R702" i="2"/>
  <c r="O702" i="2"/>
  <c r="M702" i="2"/>
  <c r="H702" i="2"/>
  <c r="F702" i="2"/>
  <c r="R701" i="2"/>
  <c r="T701" i="2" s="1"/>
  <c r="O701" i="2"/>
  <c r="M701" i="2"/>
  <c r="H701" i="2"/>
  <c r="F701" i="2"/>
  <c r="R700" i="2"/>
  <c r="V700" i="2" s="1"/>
  <c r="O700" i="2"/>
  <c r="M700" i="2"/>
  <c r="H700" i="2"/>
  <c r="F700" i="2"/>
  <c r="R699" i="2"/>
  <c r="O699" i="2"/>
  <c r="M699" i="2"/>
  <c r="H699" i="2"/>
  <c r="F699" i="2"/>
  <c r="R698" i="2"/>
  <c r="V698" i="2" s="1"/>
  <c r="O698" i="2"/>
  <c r="M698" i="2"/>
  <c r="H698" i="2"/>
  <c r="F698" i="2"/>
  <c r="R697" i="2"/>
  <c r="O697" i="2"/>
  <c r="M697" i="2"/>
  <c r="H697" i="2"/>
  <c r="F697" i="2"/>
  <c r="R696" i="2"/>
  <c r="T696" i="2" s="1"/>
  <c r="O696" i="2"/>
  <c r="M696" i="2"/>
  <c r="H696" i="2"/>
  <c r="F696" i="2"/>
  <c r="R695" i="2"/>
  <c r="V695" i="2" s="1"/>
  <c r="O695" i="2"/>
  <c r="M695" i="2"/>
  <c r="H695" i="2"/>
  <c r="F695" i="2"/>
  <c r="R694" i="2"/>
  <c r="O694" i="2"/>
  <c r="P694" i="2" s="1"/>
  <c r="M694" i="2"/>
  <c r="H694" i="2"/>
  <c r="F694" i="2"/>
  <c r="R693" i="2"/>
  <c r="V693" i="2" s="1"/>
  <c r="O693" i="2"/>
  <c r="M693" i="2"/>
  <c r="H693" i="2"/>
  <c r="F693" i="2"/>
  <c r="R692" i="2"/>
  <c r="O692" i="2"/>
  <c r="M692" i="2"/>
  <c r="H692" i="2"/>
  <c r="F692" i="2"/>
  <c r="R691" i="2"/>
  <c r="V691" i="2" s="1"/>
  <c r="O691" i="2"/>
  <c r="M691" i="2"/>
  <c r="H691" i="2"/>
  <c r="F691" i="2"/>
  <c r="R690" i="2"/>
  <c r="T690" i="2" s="1"/>
  <c r="O690" i="2"/>
  <c r="M690" i="2"/>
  <c r="H690" i="2"/>
  <c r="F690" i="2"/>
  <c r="R689" i="2"/>
  <c r="O689" i="2"/>
  <c r="M689" i="2"/>
  <c r="H689" i="2"/>
  <c r="F689" i="2"/>
  <c r="R688" i="2"/>
  <c r="T688" i="2" s="1"/>
  <c r="O688" i="2"/>
  <c r="M688" i="2"/>
  <c r="H688" i="2"/>
  <c r="F688" i="2"/>
  <c r="R687" i="2"/>
  <c r="V687" i="2" s="1"/>
  <c r="O687" i="2"/>
  <c r="M687" i="2"/>
  <c r="H687" i="2"/>
  <c r="F687" i="2"/>
  <c r="R686" i="2"/>
  <c r="O686" i="2"/>
  <c r="M686" i="2"/>
  <c r="H686" i="2"/>
  <c r="F686" i="2"/>
  <c r="R685" i="2"/>
  <c r="O685" i="2"/>
  <c r="M685" i="2"/>
  <c r="H685" i="2"/>
  <c r="F685" i="2"/>
  <c r="R684" i="2"/>
  <c r="T684" i="2" s="1"/>
  <c r="O684" i="2"/>
  <c r="M684" i="2"/>
  <c r="H684" i="2"/>
  <c r="F684" i="2"/>
  <c r="R683" i="2"/>
  <c r="V683" i="2" s="1"/>
  <c r="O683" i="2"/>
  <c r="M683" i="2"/>
  <c r="H683" i="2"/>
  <c r="F683" i="2"/>
  <c r="R682" i="2"/>
  <c r="V682" i="2" s="1"/>
  <c r="O682" i="2"/>
  <c r="M682" i="2"/>
  <c r="H682" i="2"/>
  <c r="F682" i="2"/>
  <c r="R681" i="2"/>
  <c r="O681" i="2"/>
  <c r="M681" i="2"/>
  <c r="H681" i="2"/>
  <c r="F681" i="2"/>
  <c r="R680" i="2"/>
  <c r="V680" i="2" s="1"/>
  <c r="O680" i="2"/>
  <c r="M680" i="2"/>
  <c r="H680" i="2"/>
  <c r="F680" i="2"/>
  <c r="R679" i="2"/>
  <c r="V679" i="2" s="1"/>
  <c r="O679" i="2"/>
  <c r="M679" i="2"/>
  <c r="H679" i="2"/>
  <c r="F679" i="2"/>
  <c r="R678" i="2"/>
  <c r="T678" i="2" s="1"/>
  <c r="O678" i="2"/>
  <c r="M678" i="2"/>
  <c r="H678" i="2"/>
  <c r="F678" i="2"/>
  <c r="R677" i="2"/>
  <c r="T677" i="2" s="1"/>
  <c r="O677" i="2"/>
  <c r="M677" i="2"/>
  <c r="H677" i="2"/>
  <c r="F677" i="2"/>
  <c r="R676" i="2"/>
  <c r="V676" i="2" s="1"/>
  <c r="O676" i="2"/>
  <c r="M676" i="2"/>
  <c r="H676" i="2"/>
  <c r="F676" i="2"/>
  <c r="R675" i="2"/>
  <c r="T675" i="2" s="1"/>
  <c r="O675" i="2"/>
  <c r="M675" i="2"/>
  <c r="H675" i="2"/>
  <c r="F675" i="2"/>
  <c r="R674" i="2"/>
  <c r="V674" i="2" s="1"/>
  <c r="O674" i="2"/>
  <c r="M674" i="2"/>
  <c r="H674" i="2"/>
  <c r="F674" i="2"/>
  <c r="R673" i="2"/>
  <c r="T673" i="2" s="1"/>
  <c r="O673" i="2"/>
  <c r="M673" i="2"/>
  <c r="H673" i="2"/>
  <c r="F673" i="2"/>
  <c r="R672" i="2"/>
  <c r="T672" i="2" s="1"/>
  <c r="O672" i="2"/>
  <c r="M672" i="2"/>
  <c r="H672" i="2"/>
  <c r="F672" i="2"/>
  <c r="R671" i="2"/>
  <c r="O671" i="2"/>
  <c r="P671" i="2" s="1"/>
  <c r="M671" i="2"/>
  <c r="H671" i="2"/>
  <c r="F671" i="2"/>
  <c r="R670" i="2"/>
  <c r="T670" i="2" s="1"/>
  <c r="O670" i="2"/>
  <c r="M670" i="2"/>
  <c r="H670" i="2"/>
  <c r="F670" i="2"/>
  <c r="R669" i="2"/>
  <c r="O669" i="2"/>
  <c r="M669" i="2"/>
  <c r="H669" i="2"/>
  <c r="F669" i="2"/>
  <c r="R668" i="2"/>
  <c r="O668" i="2"/>
  <c r="M668" i="2"/>
  <c r="H668" i="2"/>
  <c r="F668" i="2"/>
  <c r="R667" i="2"/>
  <c r="V667" i="2" s="1"/>
  <c r="O667" i="2"/>
  <c r="M667" i="2"/>
  <c r="H667" i="2"/>
  <c r="F667" i="2"/>
  <c r="R666" i="2"/>
  <c r="V666" i="2" s="1"/>
  <c r="O666" i="2"/>
  <c r="M666" i="2"/>
  <c r="H666" i="2"/>
  <c r="F666" i="2"/>
  <c r="R665" i="2"/>
  <c r="V665" i="2" s="1"/>
  <c r="O665" i="2"/>
  <c r="M665" i="2"/>
  <c r="H665" i="2"/>
  <c r="F665" i="2"/>
  <c r="R664" i="2"/>
  <c r="O664" i="2"/>
  <c r="M664" i="2"/>
  <c r="H664" i="2"/>
  <c r="F664" i="2"/>
  <c r="I664" i="2" s="1"/>
  <c r="R663" i="2"/>
  <c r="V663" i="2" s="1"/>
  <c r="O663" i="2"/>
  <c r="M663" i="2"/>
  <c r="H663" i="2"/>
  <c r="F663" i="2"/>
  <c r="R662" i="2"/>
  <c r="O662" i="2"/>
  <c r="M662" i="2"/>
  <c r="H662" i="2"/>
  <c r="F662" i="2"/>
  <c r="R661" i="2"/>
  <c r="V661" i="2" s="1"/>
  <c r="O661" i="2"/>
  <c r="M661" i="2"/>
  <c r="H661" i="2"/>
  <c r="F661" i="2"/>
  <c r="R660" i="2"/>
  <c r="V660" i="2" s="1"/>
  <c r="O660" i="2"/>
  <c r="M660" i="2"/>
  <c r="H660" i="2"/>
  <c r="F660" i="2"/>
  <c r="R659" i="2"/>
  <c r="O659" i="2"/>
  <c r="M659" i="2"/>
  <c r="H659" i="2"/>
  <c r="F659" i="2"/>
  <c r="R658" i="2"/>
  <c r="V658" i="2" s="1"/>
  <c r="O658" i="2"/>
  <c r="M658" i="2"/>
  <c r="H658" i="2"/>
  <c r="F658" i="2"/>
  <c r="R657" i="2"/>
  <c r="V657" i="2" s="1"/>
  <c r="O657" i="2"/>
  <c r="M657" i="2"/>
  <c r="H657" i="2"/>
  <c r="F657" i="2"/>
  <c r="R656" i="2"/>
  <c r="O656" i="2"/>
  <c r="M656" i="2"/>
  <c r="H656" i="2"/>
  <c r="F656" i="2"/>
  <c r="R655" i="2"/>
  <c r="T655" i="2" s="1"/>
  <c r="O655" i="2"/>
  <c r="M655" i="2"/>
  <c r="H655" i="2"/>
  <c r="F655" i="2"/>
  <c r="R654" i="2"/>
  <c r="V654" i="2" s="1"/>
  <c r="O654" i="2"/>
  <c r="M654" i="2"/>
  <c r="H654" i="2"/>
  <c r="F654" i="2"/>
  <c r="R653" i="2"/>
  <c r="T653" i="2" s="1"/>
  <c r="O653" i="2"/>
  <c r="M653" i="2"/>
  <c r="H653" i="2"/>
  <c r="F653" i="2"/>
  <c r="R652" i="2"/>
  <c r="R651" i="2"/>
  <c r="T651" i="2" s="1"/>
  <c r="O651" i="2"/>
  <c r="M651" i="2"/>
  <c r="H651" i="2"/>
  <c r="F651" i="2"/>
  <c r="R650" i="2"/>
  <c r="O650" i="2"/>
  <c r="M650" i="2"/>
  <c r="H650" i="2"/>
  <c r="F650" i="2"/>
  <c r="R649" i="2"/>
  <c r="T649" i="2" s="1"/>
  <c r="O649" i="2"/>
  <c r="M649" i="2"/>
  <c r="H649" i="2"/>
  <c r="F649" i="2"/>
  <c r="R648" i="2"/>
  <c r="V648" i="2" s="1"/>
  <c r="O648" i="2"/>
  <c r="M648" i="2"/>
  <c r="H648" i="2"/>
  <c r="F648" i="2"/>
  <c r="R647" i="2"/>
  <c r="V647" i="2" s="1"/>
  <c r="O647" i="2"/>
  <c r="M647" i="2"/>
  <c r="H647" i="2"/>
  <c r="F647" i="2"/>
  <c r="R646" i="2"/>
  <c r="T646" i="2" s="1"/>
  <c r="O646" i="2"/>
  <c r="M646" i="2"/>
  <c r="H646" i="2"/>
  <c r="F646" i="2"/>
  <c r="R645" i="2"/>
  <c r="T645" i="2" s="1"/>
  <c r="O645" i="2"/>
  <c r="M645" i="2"/>
  <c r="H645" i="2"/>
  <c r="F645" i="2"/>
  <c r="R644" i="2"/>
  <c r="R643" i="2"/>
  <c r="O643" i="2"/>
  <c r="M643" i="2"/>
  <c r="H643" i="2"/>
  <c r="F643" i="2"/>
  <c r="R642" i="2"/>
  <c r="V642" i="2" s="1"/>
  <c r="O642" i="2"/>
  <c r="M642" i="2"/>
  <c r="H642" i="2"/>
  <c r="F642" i="2"/>
  <c r="R641" i="2"/>
  <c r="V641" i="2" s="1"/>
  <c r="O641" i="2"/>
  <c r="M641" i="2"/>
  <c r="H641" i="2"/>
  <c r="F641" i="2"/>
  <c r="R640" i="2"/>
  <c r="V640" i="2" s="1"/>
  <c r="O640" i="2"/>
  <c r="M640" i="2"/>
  <c r="H640" i="2"/>
  <c r="F640" i="2"/>
  <c r="R639" i="2"/>
  <c r="O639" i="2"/>
  <c r="M639" i="2"/>
  <c r="H639" i="2"/>
  <c r="F639" i="2"/>
  <c r="R638" i="2"/>
  <c r="R637" i="2"/>
  <c r="T637" i="2" s="1"/>
  <c r="O637" i="2"/>
  <c r="M637" i="2"/>
  <c r="H637" i="2"/>
  <c r="F637" i="2"/>
  <c r="R636" i="2"/>
  <c r="R635" i="2"/>
  <c r="R634" i="2"/>
  <c r="V634" i="2" s="1"/>
  <c r="O634" i="2"/>
  <c r="M634" i="2"/>
  <c r="H634" i="2"/>
  <c r="F634" i="2"/>
  <c r="R633" i="2"/>
  <c r="T633" i="2" s="1"/>
  <c r="O633" i="2"/>
  <c r="M633" i="2"/>
  <c r="H633" i="2"/>
  <c r="F633" i="2"/>
  <c r="R632" i="2"/>
  <c r="O632" i="2"/>
  <c r="M632" i="2"/>
  <c r="H632" i="2"/>
  <c r="F632" i="2"/>
  <c r="R631" i="2"/>
  <c r="O631" i="2"/>
  <c r="M631" i="2"/>
  <c r="H631" i="2"/>
  <c r="F631" i="2"/>
  <c r="R630" i="2"/>
  <c r="O630" i="2"/>
  <c r="M630" i="2"/>
  <c r="H630" i="2"/>
  <c r="F630" i="2"/>
  <c r="R629" i="2"/>
  <c r="O629" i="2"/>
  <c r="M629" i="2"/>
  <c r="H629" i="2"/>
  <c r="F629" i="2"/>
  <c r="R628" i="2"/>
  <c r="V628" i="2" s="1"/>
  <c r="O628" i="2"/>
  <c r="M628" i="2"/>
  <c r="H628" i="2"/>
  <c r="F628" i="2"/>
  <c r="R627" i="2"/>
  <c r="V627" i="2" s="1"/>
  <c r="O627" i="2"/>
  <c r="M627" i="2"/>
  <c r="H627" i="2"/>
  <c r="F627" i="2"/>
  <c r="R626" i="2"/>
  <c r="V626" i="2" s="1"/>
  <c r="O626" i="2"/>
  <c r="M626" i="2"/>
  <c r="H626" i="2"/>
  <c r="F626" i="2"/>
  <c r="R625" i="2"/>
  <c r="V625" i="2" s="1"/>
  <c r="O625" i="2"/>
  <c r="M625" i="2"/>
  <c r="H625" i="2"/>
  <c r="F625" i="2"/>
  <c r="R624" i="2"/>
  <c r="T624" i="2" s="1"/>
  <c r="O624" i="2"/>
  <c r="M624" i="2"/>
  <c r="H624" i="2"/>
  <c r="F624" i="2"/>
  <c r="R623" i="2"/>
  <c r="T623" i="2" s="1"/>
  <c r="O623" i="2"/>
  <c r="M623" i="2"/>
  <c r="H623" i="2"/>
  <c r="F623" i="2"/>
  <c r="R622" i="2"/>
  <c r="V622" i="2" s="1"/>
  <c r="O622" i="2"/>
  <c r="M622" i="2"/>
  <c r="H622" i="2"/>
  <c r="F622" i="2"/>
  <c r="R621" i="2"/>
  <c r="O621" i="2"/>
  <c r="M621" i="2"/>
  <c r="H621" i="2"/>
  <c r="F621" i="2"/>
  <c r="R620" i="2"/>
  <c r="O620" i="2"/>
  <c r="M620" i="2"/>
  <c r="H620" i="2"/>
  <c r="F620" i="2"/>
  <c r="R619" i="2"/>
  <c r="O619" i="2"/>
  <c r="M619" i="2"/>
  <c r="H619" i="2"/>
  <c r="F619" i="2"/>
  <c r="R618" i="2"/>
  <c r="O618" i="2"/>
  <c r="M618" i="2"/>
  <c r="H618" i="2"/>
  <c r="F618" i="2"/>
  <c r="R617" i="2"/>
  <c r="O617" i="2"/>
  <c r="M617" i="2"/>
  <c r="H617" i="2"/>
  <c r="F617" i="2"/>
  <c r="R616" i="2"/>
  <c r="O616" i="2"/>
  <c r="M616" i="2"/>
  <c r="H616" i="2"/>
  <c r="F616" i="2"/>
  <c r="R615" i="2"/>
  <c r="V615" i="2" s="1"/>
  <c r="O615" i="2"/>
  <c r="M615" i="2"/>
  <c r="H615" i="2"/>
  <c r="F615" i="2"/>
  <c r="R614" i="2"/>
  <c r="O614" i="2"/>
  <c r="M614" i="2"/>
  <c r="H614" i="2"/>
  <c r="F614" i="2"/>
  <c r="R613" i="2"/>
  <c r="V613" i="2" s="1"/>
  <c r="O613" i="2"/>
  <c r="M613" i="2"/>
  <c r="H613" i="2"/>
  <c r="F613" i="2"/>
  <c r="R612" i="2"/>
  <c r="T612" i="2" s="1"/>
  <c r="O612" i="2"/>
  <c r="M612" i="2"/>
  <c r="H612" i="2"/>
  <c r="F612" i="2"/>
  <c r="R611" i="2"/>
  <c r="V611" i="2" s="1"/>
  <c r="O611" i="2"/>
  <c r="M611" i="2"/>
  <c r="H611" i="2"/>
  <c r="F611" i="2"/>
  <c r="R610" i="2"/>
  <c r="O610" i="2"/>
  <c r="M610" i="2"/>
  <c r="H610" i="2"/>
  <c r="F610" i="2"/>
  <c r="W609" i="2"/>
  <c r="R609" i="2"/>
  <c r="P609" i="2"/>
  <c r="I609" i="2"/>
  <c r="R608" i="2"/>
  <c r="V608" i="2" s="1"/>
  <c r="O608" i="2"/>
  <c r="M608" i="2"/>
  <c r="H608" i="2"/>
  <c r="F608" i="2"/>
  <c r="R607" i="2"/>
  <c r="O607" i="2"/>
  <c r="M607" i="2"/>
  <c r="H607" i="2"/>
  <c r="F607" i="2"/>
  <c r="R606" i="2"/>
  <c r="T606" i="2" s="1"/>
  <c r="O606" i="2"/>
  <c r="M606" i="2"/>
  <c r="H606" i="2"/>
  <c r="F606" i="2"/>
  <c r="R605" i="2"/>
  <c r="V605" i="2" s="1"/>
  <c r="O605" i="2"/>
  <c r="M605" i="2"/>
  <c r="H605" i="2"/>
  <c r="F605" i="2"/>
  <c r="R604" i="2"/>
  <c r="O604" i="2"/>
  <c r="M604" i="2"/>
  <c r="H604" i="2"/>
  <c r="F604" i="2"/>
  <c r="R603" i="2"/>
  <c r="T603" i="2" s="1"/>
  <c r="O603" i="2"/>
  <c r="M603" i="2"/>
  <c r="H603" i="2"/>
  <c r="F603" i="2"/>
  <c r="R602" i="2"/>
  <c r="T602" i="2" s="1"/>
  <c r="O602" i="2"/>
  <c r="M602" i="2"/>
  <c r="H602" i="2"/>
  <c r="F602" i="2"/>
  <c r="I602" i="2" s="1"/>
  <c r="R601" i="2"/>
  <c r="V601" i="2" s="1"/>
  <c r="O601" i="2"/>
  <c r="M601" i="2"/>
  <c r="H601" i="2"/>
  <c r="F601" i="2"/>
  <c r="R600" i="2"/>
  <c r="T600" i="2" s="1"/>
  <c r="O600" i="2"/>
  <c r="M600" i="2"/>
  <c r="P600" i="2" s="1"/>
  <c r="H600" i="2"/>
  <c r="F600" i="2"/>
  <c r="R599" i="2"/>
  <c r="V599" i="2" s="1"/>
  <c r="O599" i="2"/>
  <c r="M599" i="2"/>
  <c r="H599" i="2"/>
  <c r="F599" i="2"/>
  <c r="R598" i="2"/>
  <c r="V598" i="2" s="1"/>
  <c r="O598" i="2"/>
  <c r="M598" i="2"/>
  <c r="H598" i="2"/>
  <c r="F598" i="2"/>
  <c r="R597" i="2"/>
  <c r="R596" i="2"/>
  <c r="V596" i="2" s="1"/>
  <c r="O596" i="2"/>
  <c r="M596" i="2"/>
  <c r="H596" i="2"/>
  <c r="F596" i="2"/>
  <c r="R595" i="2"/>
  <c r="V595" i="2" s="1"/>
  <c r="O595" i="2"/>
  <c r="M595" i="2"/>
  <c r="H595" i="2"/>
  <c r="F595" i="2"/>
  <c r="I595" i="2" s="1"/>
  <c r="R594" i="2"/>
  <c r="T594" i="2" s="1"/>
  <c r="O594" i="2"/>
  <c r="M594" i="2"/>
  <c r="H594" i="2"/>
  <c r="F594" i="2"/>
  <c r="R593" i="2"/>
  <c r="V593" i="2" s="1"/>
  <c r="O593" i="2"/>
  <c r="M593" i="2"/>
  <c r="H593" i="2"/>
  <c r="F593" i="2"/>
  <c r="R592" i="2"/>
  <c r="V592" i="2" s="1"/>
  <c r="O592" i="2"/>
  <c r="M592" i="2"/>
  <c r="H592" i="2"/>
  <c r="F592" i="2"/>
  <c r="R591" i="2"/>
  <c r="V591" i="2" s="1"/>
  <c r="O591" i="2"/>
  <c r="M591" i="2"/>
  <c r="H591" i="2"/>
  <c r="F591" i="2"/>
  <c r="R590" i="2"/>
  <c r="V590" i="2" s="1"/>
  <c r="O590" i="2"/>
  <c r="M590" i="2"/>
  <c r="H590" i="2"/>
  <c r="F590" i="2"/>
  <c r="R589" i="2"/>
  <c r="V589" i="2" s="1"/>
  <c r="O589" i="2"/>
  <c r="M589" i="2"/>
  <c r="H589" i="2"/>
  <c r="F589" i="2"/>
  <c r="R588" i="2"/>
  <c r="O588" i="2"/>
  <c r="M588" i="2"/>
  <c r="P588" i="2" s="1"/>
  <c r="H588" i="2"/>
  <c r="F588" i="2"/>
  <c r="R587" i="2"/>
  <c r="O587" i="2"/>
  <c r="M587" i="2"/>
  <c r="H587" i="2"/>
  <c r="F587" i="2"/>
  <c r="R586" i="2"/>
  <c r="V586" i="2" s="1"/>
  <c r="O586" i="2"/>
  <c r="M586" i="2"/>
  <c r="H586" i="2"/>
  <c r="F586" i="2"/>
  <c r="R585" i="2"/>
  <c r="O585" i="2"/>
  <c r="M585" i="2"/>
  <c r="H585" i="2"/>
  <c r="F585" i="2"/>
  <c r="R584" i="2"/>
  <c r="V584" i="2" s="1"/>
  <c r="O584" i="2"/>
  <c r="M584" i="2"/>
  <c r="H584" i="2"/>
  <c r="F584" i="2"/>
  <c r="R583" i="2"/>
  <c r="O583" i="2"/>
  <c r="M583" i="2"/>
  <c r="H583" i="2"/>
  <c r="F583" i="2"/>
  <c r="R582" i="2"/>
  <c r="V582" i="2" s="1"/>
  <c r="O582" i="2"/>
  <c r="M582" i="2"/>
  <c r="H582" i="2"/>
  <c r="F582" i="2"/>
  <c r="R581" i="2"/>
  <c r="T581" i="2" s="1"/>
  <c r="O581" i="2"/>
  <c r="M581" i="2"/>
  <c r="H581" i="2"/>
  <c r="F581" i="2"/>
  <c r="R580" i="2"/>
  <c r="V580" i="2" s="1"/>
  <c r="W580" i="2" s="1"/>
  <c r="O580" i="2"/>
  <c r="P580" i="2" s="1"/>
  <c r="H580" i="2"/>
  <c r="R579" i="2"/>
  <c r="V579" i="2" s="1"/>
  <c r="O579" i="2"/>
  <c r="M579" i="2"/>
  <c r="H579" i="2"/>
  <c r="F579" i="2"/>
  <c r="R578" i="2"/>
  <c r="O578" i="2"/>
  <c r="M578" i="2"/>
  <c r="H578" i="2"/>
  <c r="F578" i="2"/>
  <c r="R577" i="2"/>
  <c r="O577" i="2"/>
  <c r="M577" i="2"/>
  <c r="H577" i="2"/>
  <c r="F577" i="2"/>
  <c r="R576" i="2"/>
  <c r="O576" i="2"/>
  <c r="M576" i="2"/>
  <c r="H576" i="2"/>
  <c r="F576" i="2"/>
  <c r="R575" i="2"/>
  <c r="O575" i="2"/>
  <c r="M575" i="2"/>
  <c r="H575" i="2"/>
  <c r="F575" i="2"/>
  <c r="R574" i="2"/>
  <c r="O574" i="2"/>
  <c r="M574" i="2"/>
  <c r="P574" i="2" s="1"/>
  <c r="H574" i="2"/>
  <c r="F574" i="2"/>
  <c r="R573" i="2"/>
  <c r="V573" i="2" s="1"/>
  <c r="O573" i="2"/>
  <c r="M573" i="2"/>
  <c r="P573" i="2" s="1"/>
  <c r="H573" i="2"/>
  <c r="F573" i="2"/>
  <c r="R572" i="2"/>
  <c r="O572" i="2"/>
  <c r="M572" i="2"/>
  <c r="H572" i="2"/>
  <c r="F572" i="2"/>
  <c r="R571" i="2"/>
  <c r="V571" i="2" s="1"/>
  <c r="O571" i="2"/>
  <c r="M571" i="2"/>
  <c r="H571" i="2"/>
  <c r="F571" i="2"/>
  <c r="R570" i="2"/>
  <c r="O570" i="2"/>
  <c r="M570" i="2"/>
  <c r="H570" i="2"/>
  <c r="F570" i="2"/>
  <c r="R569" i="2"/>
  <c r="O569" i="2"/>
  <c r="M569" i="2"/>
  <c r="H569" i="2"/>
  <c r="F569" i="2"/>
  <c r="R568" i="2"/>
  <c r="O568" i="2"/>
  <c r="M568" i="2"/>
  <c r="H568" i="2"/>
  <c r="F568" i="2"/>
  <c r="I568" i="2" s="1"/>
  <c r="R567" i="2"/>
  <c r="V567" i="2" s="1"/>
  <c r="O567" i="2"/>
  <c r="M567" i="2"/>
  <c r="H567" i="2"/>
  <c r="F567" i="2"/>
  <c r="R566" i="2"/>
  <c r="V566" i="2" s="1"/>
  <c r="O566" i="2"/>
  <c r="M566" i="2"/>
  <c r="H566" i="2"/>
  <c r="F566" i="2"/>
  <c r="I566" i="2" s="1"/>
  <c r="R565" i="2"/>
  <c r="O565" i="2"/>
  <c r="M565" i="2"/>
  <c r="H565" i="2"/>
  <c r="F565" i="2"/>
  <c r="R564" i="2"/>
  <c r="V564" i="2" s="1"/>
  <c r="O564" i="2"/>
  <c r="M564" i="2"/>
  <c r="P564" i="2" s="1"/>
  <c r="H564" i="2"/>
  <c r="F564" i="2"/>
  <c r="R563" i="2"/>
  <c r="V563" i="2" s="1"/>
  <c r="O563" i="2"/>
  <c r="M563" i="2"/>
  <c r="H563" i="2"/>
  <c r="F563" i="2"/>
  <c r="R562" i="2"/>
  <c r="V562" i="2" s="1"/>
  <c r="O562" i="2"/>
  <c r="M562" i="2"/>
  <c r="H562" i="2"/>
  <c r="F562" i="2"/>
  <c r="R561" i="2"/>
  <c r="O561" i="2"/>
  <c r="M561" i="2"/>
  <c r="H561" i="2"/>
  <c r="F561" i="2"/>
  <c r="R560" i="2"/>
  <c r="V560" i="2" s="1"/>
  <c r="O560" i="2"/>
  <c r="M560" i="2"/>
  <c r="H560" i="2"/>
  <c r="F560" i="2"/>
  <c r="R559" i="2"/>
  <c r="O559" i="2"/>
  <c r="M559" i="2"/>
  <c r="H559" i="2"/>
  <c r="F559" i="2"/>
  <c r="I559" i="2" s="1"/>
  <c r="R558" i="2"/>
  <c r="R557" i="2"/>
  <c r="T557" i="2" s="1"/>
  <c r="O557" i="2"/>
  <c r="M557" i="2"/>
  <c r="H557" i="2"/>
  <c r="F557" i="2"/>
  <c r="R556" i="2"/>
  <c r="T556" i="2" s="1"/>
  <c r="O556" i="2"/>
  <c r="M556" i="2"/>
  <c r="H556" i="2"/>
  <c r="F556" i="2"/>
  <c r="R555" i="2"/>
  <c r="T555" i="2" s="1"/>
  <c r="O555" i="2"/>
  <c r="M555" i="2"/>
  <c r="H555" i="2"/>
  <c r="F555" i="2"/>
  <c r="R554" i="2"/>
  <c r="O554" i="2"/>
  <c r="M554" i="2"/>
  <c r="H554" i="2"/>
  <c r="F554" i="2"/>
  <c r="R553" i="2"/>
  <c r="T553" i="2" s="1"/>
  <c r="O553" i="2"/>
  <c r="M553" i="2"/>
  <c r="H553" i="2"/>
  <c r="F553" i="2"/>
  <c r="R552" i="2"/>
  <c r="O552" i="2"/>
  <c r="M552" i="2"/>
  <c r="H552" i="2"/>
  <c r="F552" i="2"/>
  <c r="R551" i="2"/>
  <c r="T551" i="2" s="1"/>
  <c r="O551" i="2"/>
  <c r="M551" i="2"/>
  <c r="H551" i="2"/>
  <c r="F551" i="2"/>
  <c r="R550" i="2"/>
  <c r="T550" i="2" s="1"/>
  <c r="O550" i="2"/>
  <c r="M550" i="2"/>
  <c r="H550" i="2"/>
  <c r="F550" i="2"/>
  <c r="R549" i="2"/>
  <c r="O549" i="2"/>
  <c r="M549" i="2"/>
  <c r="H549" i="2"/>
  <c r="F549" i="2"/>
  <c r="R548" i="2"/>
  <c r="O548" i="2"/>
  <c r="M548" i="2"/>
  <c r="H548" i="2"/>
  <c r="F548" i="2"/>
  <c r="R547" i="2"/>
  <c r="O547" i="2"/>
  <c r="M547" i="2"/>
  <c r="H547" i="2"/>
  <c r="F547" i="2"/>
  <c r="R546" i="2"/>
  <c r="O546" i="2"/>
  <c r="M546" i="2"/>
  <c r="H546" i="2"/>
  <c r="F546" i="2"/>
  <c r="R545" i="2"/>
  <c r="T545" i="2" s="1"/>
  <c r="O545" i="2"/>
  <c r="M545" i="2"/>
  <c r="H545" i="2"/>
  <c r="F545" i="2"/>
  <c r="R544" i="2"/>
  <c r="T544" i="2" s="1"/>
  <c r="O544" i="2"/>
  <c r="M544" i="2"/>
  <c r="H544" i="2"/>
  <c r="F544" i="2"/>
  <c r="R543" i="2"/>
  <c r="T543" i="2" s="1"/>
  <c r="O543" i="2"/>
  <c r="M543" i="2"/>
  <c r="H543" i="2"/>
  <c r="F543" i="2"/>
  <c r="R542" i="2"/>
  <c r="T542" i="2" s="1"/>
  <c r="O542" i="2"/>
  <c r="M542" i="2"/>
  <c r="H542" i="2"/>
  <c r="F542" i="2"/>
  <c r="R541" i="2"/>
  <c r="O541" i="2"/>
  <c r="M541" i="2"/>
  <c r="H541" i="2"/>
  <c r="F541" i="2"/>
  <c r="R540" i="2"/>
  <c r="R539" i="2"/>
  <c r="T539" i="2" s="1"/>
  <c r="O539" i="2"/>
  <c r="M539" i="2"/>
  <c r="H539" i="2"/>
  <c r="F539" i="2"/>
  <c r="R538" i="2"/>
  <c r="O538" i="2"/>
  <c r="M538" i="2"/>
  <c r="H538" i="2"/>
  <c r="F538" i="2"/>
  <c r="R537" i="2"/>
  <c r="T537" i="2" s="1"/>
  <c r="O537" i="2"/>
  <c r="M537" i="2"/>
  <c r="H537" i="2"/>
  <c r="F537" i="2"/>
  <c r="R536" i="2"/>
  <c r="R535" i="2"/>
  <c r="O535" i="2"/>
  <c r="M535" i="2"/>
  <c r="H535" i="2"/>
  <c r="F535" i="2"/>
  <c r="R534" i="2"/>
  <c r="T534" i="2" s="1"/>
  <c r="O534" i="2"/>
  <c r="M534" i="2"/>
  <c r="H534" i="2"/>
  <c r="F534" i="2"/>
  <c r="R533" i="2"/>
  <c r="T533" i="2" s="1"/>
  <c r="O533" i="2"/>
  <c r="M533" i="2"/>
  <c r="P533" i="2" s="1"/>
  <c r="H533" i="2"/>
  <c r="F533" i="2"/>
  <c r="R532" i="2"/>
  <c r="T532" i="2" s="1"/>
  <c r="O532" i="2"/>
  <c r="M532" i="2"/>
  <c r="H532" i="2"/>
  <c r="F532" i="2"/>
  <c r="R531" i="2"/>
  <c r="O531" i="2"/>
  <c r="M531" i="2"/>
  <c r="H531" i="2"/>
  <c r="F531" i="2"/>
  <c r="R530" i="2"/>
  <c r="O530" i="2"/>
  <c r="M530" i="2"/>
  <c r="H530" i="2"/>
  <c r="F530" i="2"/>
  <c r="R529" i="2"/>
  <c r="T529" i="2" s="1"/>
  <c r="O529" i="2"/>
  <c r="M529" i="2"/>
  <c r="H529" i="2"/>
  <c r="F529" i="2"/>
  <c r="R528" i="2"/>
  <c r="T528" i="2" s="1"/>
  <c r="O528" i="2"/>
  <c r="M528" i="2"/>
  <c r="H528" i="2"/>
  <c r="F528" i="2"/>
  <c r="R527" i="2"/>
  <c r="O527" i="2"/>
  <c r="M527" i="2"/>
  <c r="H527" i="2"/>
  <c r="F527" i="2"/>
  <c r="R526" i="2"/>
  <c r="T526" i="2" s="1"/>
  <c r="O526" i="2"/>
  <c r="M526" i="2"/>
  <c r="H526" i="2"/>
  <c r="F526" i="2"/>
  <c r="R525" i="2"/>
  <c r="T525" i="2" s="1"/>
  <c r="O525" i="2"/>
  <c r="M525" i="2"/>
  <c r="H525" i="2"/>
  <c r="F525" i="2"/>
  <c r="R524" i="2"/>
  <c r="T524" i="2" s="1"/>
  <c r="O524" i="2"/>
  <c r="M524" i="2"/>
  <c r="H524" i="2"/>
  <c r="F524" i="2"/>
  <c r="R523" i="2"/>
  <c r="O523" i="2"/>
  <c r="M523" i="2"/>
  <c r="H523" i="2"/>
  <c r="I523" i="2" s="1"/>
  <c r="F523" i="2"/>
  <c r="R522" i="2"/>
  <c r="T522" i="2" s="1"/>
  <c r="O522" i="2"/>
  <c r="M522" i="2"/>
  <c r="H522" i="2"/>
  <c r="F522" i="2"/>
  <c r="R521" i="2"/>
  <c r="R520" i="2"/>
  <c r="O520" i="2"/>
  <c r="M520" i="2"/>
  <c r="H520" i="2"/>
  <c r="F520" i="2"/>
  <c r="R519" i="2"/>
  <c r="T519" i="2" s="1"/>
  <c r="O519" i="2"/>
  <c r="M519" i="2"/>
  <c r="H519" i="2"/>
  <c r="F519" i="2"/>
  <c r="R518" i="2"/>
  <c r="T518" i="2" s="1"/>
  <c r="O518" i="2"/>
  <c r="M518" i="2"/>
  <c r="H518" i="2"/>
  <c r="F518" i="2"/>
  <c r="R517" i="2"/>
  <c r="T517" i="2" s="1"/>
  <c r="O517" i="2"/>
  <c r="M517" i="2"/>
  <c r="H517" i="2"/>
  <c r="F517" i="2"/>
  <c r="R516" i="2"/>
  <c r="O516" i="2"/>
  <c r="M516" i="2"/>
  <c r="H516" i="2"/>
  <c r="F516" i="2"/>
  <c r="R515" i="2"/>
  <c r="R514" i="2"/>
  <c r="T514" i="2" s="1"/>
  <c r="O514" i="2"/>
  <c r="M514" i="2"/>
  <c r="H514" i="2"/>
  <c r="F514" i="2"/>
  <c r="R513" i="2"/>
  <c r="T513" i="2" s="1"/>
  <c r="O513" i="2"/>
  <c r="M513" i="2"/>
  <c r="H513" i="2"/>
  <c r="F513" i="2"/>
  <c r="R512" i="2"/>
  <c r="T512" i="2" s="1"/>
  <c r="O512" i="2"/>
  <c r="M512" i="2"/>
  <c r="H512" i="2"/>
  <c r="F512" i="2"/>
  <c r="R511" i="2"/>
  <c r="O511" i="2"/>
  <c r="M511" i="2"/>
  <c r="H511" i="2"/>
  <c r="F511" i="2"/>
  <c r="R510" i="2"/>
  <c r="T510" i="2" s="1"/>
  <c r="O510" i="2"/>
  <c r="M510" i="2"/>
  <c r="H510" i="2"/>
  <c r="F510" i="2"/>
  <c r="R509" i="2"/>
  <c r="R508" i="2"/>
  <c r="V508" i="2" s="1"/>
  <c r="P508" i="2"/>
  <c r="O508" i="2"/>
  <c r="M508" i="2"/>
  <c r="I508" i="2"/>
  <c r="H508" i="2"/>
  <c r="F508" i="2"/>
  <c r="P507" i="2"/>
  <c r="O507" i="2"/>
  <c r="M507" i="2"/>
  <c r="D507" i="2"/>
  <c r="R506" i="2"/>
  <c r="P506" i="2"/>
  <c r="O506" i="2"/>
  <c r="M506" i="2"/>
  <c r="I506" i="2"/>
  <c r="H506" i="2"/>
  <c r="F506" i="2"/>
  <c r="R505" i="2"/>
  <c r="T505" i="2" s="1"/>
  <c r="P505" i="2"/>
  <c r="O505" i="2"/>
  <c r="M505" i="2"/>
  <c r="I505" i="2"/>
  <c r="H505" i="2"/>
  <c r="F505" i="2"/>
  <c r="R504" i="2"/>
  <c r="T504" i="2" s="1"/>
  <c r="P504" i="2"/>
  <c r="O504" i="2"/>
  <c r="M504" i="2"/>
  <c r="I504" i="2"/>
  <c r="H504" i="2"/>
  <c r="F504" i="2"/>
  <c r="R503" i="2"/>
  <c r="R502" i="2"/>
  <c r="P502" i="2"/>
  <c r="P501" i="2" s="1"/>
  <c r="O502" i="2"/>
  <c r="O501" i="2" s="1"/>
  <c r="M502" i="2"/>
  <c r="M501" i="2" s="1"/>
  <c r="I502" i="2"/>
  <c r="I501" i="2" s="1"/>
  <c r="H502" i="2"/>
  <c r="H501" i="2" s="1"/>
  <c r="F502" i="2"/>
  <c r="F501" i="2" s="1"/>
  <c r="R501" i="2"/>
  <c r="R500" i="2"/>
  <c r="P500" i="2"/>
  <c r="O500" i="2"/>
  <c r="M500" i="2"/>
  <c r="I500" i="2"/>
  <c r="H500" i="2"/>
  <c r="F500" i="2"/>
  <c r="R499" i="2"/>
  <c r="W499" i="2" s="1"/>
  <c r="P499" i="2"/>
  <c r="O499" i="2"/>
  <c r="M499" i="2"/>
  <c r="I499" i="2"/>
  <c r="H499" i="2"/>
  <c r="F499" i="2"/>
  <c r="R498" i="2"/>
  <c r="V498" i="2" s="1"/>
  <c r="P498" i="2"/>
  <c r="O498" i="2"/>
  <c r="M498" i="2"/>
  <c r="I498" i="2"/>
  <c r="H498" i="2"/>
  <c r="F498" i="2"/>
  <c r="R497" i="2"/>
  <c r="T497" i="2" s="1"/>
  <c r="P497" i="2"/>
  <c r="O497" i="2"/>
  <c r="M497" i="2"/>
  <c r="I497" i="2"/>
  <c r="H497" i="2"/>
  <c r="F497" i="2"/>
  <c r="R496" i="2"/>
  <c r="P495" i="2"/>
  <c r="O495" i="2"/>
  <c r="M495" i="2"/>
  <c r="D495" i="2"/>
  <c r="P494" i="2"/>
  <c r="O494" i="2"/>
  <c r="M494" i="2"/>
  <c r="D494" i="2"/>
  <c r="R493" i="2"/>
  <c r="V493" i="2" s="1"/>
  <c r="P493" i="2"/>
  <c r="O493" i="2"/>
  <c r="M493" i="2"/>
  <c r="I493" i="2"/>
  <c r="H493" i="2"/>
  <c r="F493" i="2"/>
  <c r="R492" i="2"/>
  <c r="V492" i="2" s="1"/>
  <c r="P492" i="2"/>
  <c r="O492" i="2"/>
  <c r="M492" i="2"/>
  <c r="I492" i="2"/>
  <c r="H492" i="2"/>
  <c r="F492" i="2"/>
  <c r="R491" i="2"/>
  <c r="V491" i="2" s="1"/>
  <c r="P491" i="2"/>
  <c r="O491" i="2"/>
  <c r="M491" i="2"/>
  <c r="I491" i="2"/>
  <c r="H491" i="2"/>
  <c r="F491" i="2"/>
  <c r="R490" i="2"/>
  <c r="P490" i="2"/>
  <c r="O490" i="2"/>
  <c r="M490" i="2"/>
  <c r="I490" i="2"/>
  <c r="H490" i="2"/>
  <c r="F490" i="2"/>
  <c r="R489" i="2"/>
  <c r="R488" i="2"/>
  <c r="V488" i="2" s="1"/>
  <c r="P488" i="2"/>
  <c r="O488" i="2"/>
  <c r="M488" i="2"/>
  <c r="I488" i="2"/>
  <c r="H488" i="2"/>
  <c r="F488" i="2"/>
  <c r="R487" i="2"/>
  <c r="P487" i="2"/>
  <c r="O487" i="2"/>
  <c r="M487" i="2"/>
  <c r="I487" i="2"/>
  <c r="H487" i="2"/>
  <c r="F487" i="2"/>
  <c r="R486" i="2"/>
  <c r="R485" i="2"/>
  <c r="T485" i="2" s="1"/>
  <c r="P485" i="2"/>
  <c r="O485" i="2"/>
  <c r="M485" i="2"/>
  <c r="I485" i="2"/>
  <c r="H485" i="2"/>
  <c r="F485" i="2"/>
  <c r="R484" i="2"/>
  <c r="P484" i="2"/>
  <c r="O484" i="2"/>
  <c r="M484" i="2"/>
  <c r="I484" i="2"/>
  <c r="H484" i="2"/>
  <c r="F484" i="2"/>
  <c r="R483" i="2"/>
  <c r="T483" i="2" s="1"/>
  <c r="P483" i="2"/>
  <c r="O483" i="2"/>
  <c r="M483" i="2"/>
  <c r="I483" i="2"/>
  <c r="H483" i="2"/>
  <c r="F483" i="2"/>
  <c r="R482" i="2"/>
  <c r="T482" i="2" s="1"/>
  <c r="P482" i="2"/>
  <c r="O482" i="2"/>
  <c r="M482" i="2"/>
  <c r="I482" i="2"/>
  <c r="H482" i="2"/>
  <c r="F482" i="2"/>
  <c r="R481" i="2"/>
  <c r="R480" i="2"/>
  <c r="R479" i="2"/>
  <c r="W479" i="2" s="1"/>
  <c r="P479" i="2"/>
  <c r="M479" i="2"/>
  <c r="I479" i="2"/>
  <c r="F479" i="2"/>
  <c r="R478" i="2"/>
  <c r="T478" i="2" s="1"/>
  <c r="P478" i="2"/>
  <c r="O478" i="2"/>
  <c r="M478" i="2"/>
  <c r="I478" i="2"/>
  <c r="H478" i="2"/>
  <c r="F478" i="2"/>
  <c r="R477" i="2"/>
  <c r="T477" i="2" s="1"/>
  <c r="P477" i="2"/>
  <c r="O477" i="2"/>
  <c r="M477" i="2"/>
  <c r="I477" i="2"/>
  <c r="H477" i="2"/>
  <c r="F477" i="2"/>
  <c r="R476" i="2"/>
  <c r="P476" i="2"/>
  <c r="O476" i="2"/>
  <c r="M476" i="2"/>
  <c r="I476" i="2"/>
  <c r="H476" i="2"/>
  <c r="F476" i="2"/>
  <c r="R475" i="2"/>
  <c r="P475" i="2"/>
  <c r="O475" i="2"/>
  <c r="M475" i="2"/>
  <c r="I475" i="2"/>
  <c r="H475" i="2"/>
  <c r="F475" i="2"/>
  <c r="R474" i="2"/>
  <c r="P474" i="2"/>
  <c r="O474" i="2"/>
  <c r="M474" i="2"/>
  <c r="I474" i="2"/>
  <c r="H474" i="2"/>
  <c r="F474" i="2"/>
  <c r="R473" i="2"/>
  <c r="T473" i="2" s="1"/>
  <c r="P473" i="2"/>
  <c r="O473" i="2"/>
  <c r="M473" i="2"/>
  <c r="I473" i="2"/>
  <c r="H473" i="2"/>
  <c r="F473" i="2"/>
  <c r="R472" i="2"/>
  <c r="W472" i="2" s="1"/>
  <c r="P472" i="2"/>
  <c r="O472" i="2"/>
  <c r="M472" i="2"/>
  <c r="I472" i="2"/>
  <c r="H472" i="2"/>
  <c r="F472" i="2"/>
  <c r="R471" i="2"/>
  <c r="T471" i="2" s="1"/>
  <c r="P471" i="2"/>
  <c r="O471" i="2"/>
  <c r="M471" i="2"/>
  <c r="I471" i="2"/>
  <c r="H471" i="2"/>
  <c r="F471" i="2"/>
  <c r="R470" i="2"/>
  <c r="P470" i="2"/>
  <c r="O470" i="2"/>
  <c r="M470" i="2"/>
  <c r="I470" i="2"/>
  <c r="H470" i="2"/>
  <c r="F470" i="2"/>
  <c r="R469" i="2"/>
  <c r="P469" i="2"/>
  <c r="O469" i="2"/>
  <c r="M469" i="2"/>
  <c r="I469" i="2"/>
  <c r="H469" i="2"/>
  <c r="F469" i="2"/>
  <c r="R468" i="2"/>
  <c r="R467" i="2"/>
  <c r="T467" i="2" s="1"/>
  <c r="P467" i="2"/>
  <c r="O467" i="2"/>
  <c r="M467" i="2"/>
  <c r="I467" i="2"/>
  <c r="H467" i="2"/>
  <c r="F467" i="2"/>
  <c r="R466" i="2"/>
  <c r="V466" i="2" s="1"/>
  <c r="P466" i="2"/>
  <c r="O466" i="2"/>
  <c r="M466" i="2"/>
  <c r="I466" i="2"/>
  <c r="H466" i="2"/>
  <c r="F466" i="2"/>
  <c r="R465" i="2"/>
  <c r="P465" i="2"/>
  <c r="O465" i="2"/>
  <c r="M465" i="2"/>
  <c r="I465" i="2"/>
  <c r="H465" i="2"/>
  <c r="F465" i="2"/>
  <c r="R464" i="2"/>
  <c r="P464" i="2"/>
  <c r="O464" i="2"/>
  <c r="M464" i="2"/>
  <c r="I464" i="2"/>
  <c r="H464" i="2"/>
  <c r="F464" i="2"/>
  <c r="R463" i="2"/>
  <c r="V463" i="2" s="1"/>
  <c r="P463" i="2"/>
  <c r="O463" i="2"/>
  <c r="M463" i="2"/>
  <c r="I463" i="2"/>
  <c r="H463" i="2"/>
  <c r="F463" i="2"/>
  <c r="R462" i="2"/>
  <c r="R461" i="2"/>
  <c r="T461" i="2" s="1"/>
  <c r="P461" i="2"/>
  <c r="O461" i="2"/>
  <c r="M461" i="2"/>
  <c r="I461" i="2"/>
  <c r="H461" i="2"/>
  <c r="F461" i="2"/>
  <c r="R460" i="2"/>
  <c r="T460" i="2" s="1"/>
  <c r="P460" i="2"/>
  <c r="O460" i="2"/>
  <c r="M460" i="2"/>
  <c r="I460" i="2"/>
  <c r="H460" i="2"/>
  <c r="F460" i="2"/>
  <c r="R459" i="2"/>
  <c r="T459" i="2" s="1"/>
  <c r="P459" i="2"/>
  <c r="O459" i="2"/>
  <c r="M459" i="2"/>
  <c r="I459" i="2"/>
  <c r="H459" i="2"/>
  <c r="F459" i="2"/>
  <c r="R458" i="2"/>
  <c r="T458" i="2" s="1"/>
  <c r="P458" i="2"/>
  <c r="O458" i="2"/>
  <c r="M458" i="2"/>
  <c r="I458" i="2"/>
  <c r="H458" i="2"/>
  <c r="F458" i="2"/>
  <c r="R457" i="2"/>
  <c r="W457" i="2" s="1"/>
  <c r="P457" i="2"/>
  <c r="O457" i="2"/>
  <c r="M457" i="2"/>
  <c r="I457" i="2"/>
  <c r="H457" i="2"/>
  <c r="F457" i="2"/>
  <c r="R456" i="2"/>
  <c r="R455" i="2"/>
  <c r="T455" i="2" s="1"/>
  <c r="P455" i="2"/>
  <c r="O455" i="2"/>
  <c r="M455" i="2"/>
  <c r="I455" i="2"/>
  <c r="H455" i="2"/>
  <c r="F455" i="2"/>
  <c r="R454" i="2"/>
  <c r="P454" i="2"/>
  <c r="O454" i="2"/>
  <c r="M454" i="2"/>
  <c r="I454" i="2"/>
  <c r="H454" i="2"/>
  <c r="F454" i="2"/>
  <c r="R453" i="2"/>
  <c r="R452" i="2"/>
  <c r="P452" i="2"/>
  <c r="O452" i="2"/>
  <c r="M452" i="2"/>
  <c r="I452" i="2"/>
  <c r="H452" i="2"/>
  <c r="F452" i="2"/>
  <c r="R451" i="2"/>
  <c r="P451" i="2"/>
  <c r="O451" i="2"/>
  <c r="M451" i="2"/>
  <c r="I451" i="2"/>
  <c r="H451" i="2"/>
  <c r="F451" i="2"/>
  <c r="R450" i="2"/>
  <c r="P450" i="2"/>
  <c r="O450" i="2"/>
  <c r="M450" i="2"/>
  <c r="I450" i="2"/>
  <c r="H450" i="2"/>
  <c r="F450" i="2"/>
  <c r="R449" i="2"/>
  <c r="R448" i="2"/>
  <c r="T448" i="2" s="1"/>
  <c r="P448" i="2"/>
  <c r="O448" i="2"/>
  <c r="M448" i="2"/>
  <c r="I448" i="2"/>
  <c r="H448" i="2"/>
  <c r="F448" i="2"/>
  <c r="R447" i="2"/>
  <c r="P447" i="2"/>
  <c r="O447" i="2"/>
  <c r="M447" i="2"/>
  <c r="I447" i="2"/>
  <c r="H447" i="2"/>
  <c r="F447" i="2"/>
  <c r="R446" i="2"/>
  <c r="T446" i="2" s="1"/>
  <c r="P446" i="2"/>
  <c r="O446" i="2"/>
  <c r="M446" i="2"/>
  <c r="I446" i="2"/>
  <c r="H446" i="2"/>
  <c r="F446" i="2"/>
  <c r="R445" i="2"/>
  <c r="W445" i="2" s="1"/>
  <c r="P445" i="2"/>
  <c r="O445" i="2"/>
  <c r="M445" i="2"/>
  <c r="I445" i="2"/>
  <c r="H445" i="2"/>
  <c r="F445" i="2"/>
  <c r="R444" i="2"/>
  <c r="T444" i="2" s="1"/>
  <c r="P444" i="2"/>
  <c r="O444" i="2"/>
  <c r="M444" i="2"/>
  <c r="I444" i="2"/>
  <c r="H444" i="2"/>
  <c r="F444" i="2"/>
  <c r="R443" i="2"/>
  <c r="T443" i="2" s="1"/>
  <c r="P443" i="2"/>
  <c r="O443" i="2"/>
  <c r="M443" i="2"/>
  <c r="I443" i="2"/>
  <c r="H443" i="2"/>
  <c r="F443" i="2"/>
  <c r="R442" i="2"/>
  <c r="R441" i="2"/>
  <c r="T441" i="2" s="1"/>
  <c r="P441" i="2"/>
  <c r="O441" i="2"/>
  <c r="M441" i="2"/>
  <c r="I441" i="2"/>
  <c r="H441" i="2"/>
  <c r="F441" i="2"/>
  <c r="R440" i="2"/>
  <c r="P440" i="2"/>
  <c r="O440" i="2"/>
  <c r="M440" i="2"/>
  <c r="I440" i="2"/>
  <c r="H440" i="2"/>
  <c r="F440" i="2"/>
  <c r="R439" i="2"/>
  <c r="T439" i="2" s="1"/>
  <c r="P439" i="2"/>
  <c r="O439" i="2"/>
  <c r="M439" i="2"/>
  <c r="I439" i="2"/>
  <c r="H439" i="2"/>
  <c r="F439" i="2"/>
  <c r="R438" i="2"/>
  <c r="T438" i="2" s="1"/>
  <c r="P438" i="2"/>
  <c r="O438" i="2"/>
  <c r="M438" i="2"/>
  <c r="I438" i="2"/>
  <c r="H438" i="2"/>
  <c r="F438" i="2"/>
  <c r="P437" i="2"/>
  <c r="O437" i="2"/>
  <c r="M437" i="2"/>
  <c r="D437" i="2"/>
  <c r="R436" i="2"/>
  <c r="P436" i="2"/>
  <c r="O436" i="2"/>
  <c r="M436" i="2"/>
  <c r="I436" i="2"/>
  <c r="H436" i="2"/>
  <c r="F436" i="2"/>
  <c r="R435" i="2"/>
  <c r="P435" i="2"/>
  <c r="O435" i="2"/>
  <c r="M435" i="2"/>
  <c r="I435" i="2"/>
  <c r="H435" i="2"/>
  <c r="F435" i="2"/>
  <c r="R434" i="2"/>
  <c r="P434" i="2"/>
  <c r="O434" i="2"/>
  <c r="M434" i="2"/>
  <c r="I434" i="2"/>
  <c r="H434" i="2"/>
  <c r="F434" i="2"/>
  <c r="P433" i="2"/>
  <c r="O433" i="2"/>
  <c r="M433" i="2"/>
  <c r="D433" i="2"/>
  <c r="R432" i="2"/>
  <c r="P432" i="2"/>
  <c r="O432" i="2"/>
  <c r="M432" i="2"/>
  <c r="I432" i="2"/>
  <c r="H432" i="2"/>
  <c r="F432" i="2"/>
  <c r="R431" i="2"/>
  <c r="W431" i="2" s="1"/>
  <c r="P431" i="2"/>
  <c r="O431" i="2"/>
  <c r="M431" i="2"/>
  <c r="H431" i="2"/>
  <c r="R430" i="2"/>
  <c r="V430" i="2" s="1"/>
  <c r="P430" i="2"/>
  <c r="O430" i="2"/>
  <c r="M430" i="2"/>
  <c r="I430" i="2"/>
  <c r="H430" i="2"/>
  <c r="F430" i="2"/>
  <c r="R429" i="2"/>
  <c r="R428" i="2"/>
  <c r="V428" i="2" s="1"/>
  <c r="P428" i="2"/>
  <c r="O428" i="2"/>
  <c r="M428" i="2"/>
  <c r="I428" i="2"/>
  <c r="H428" i="2"/>
  <c r="F428" i="2"/>
  <c r="P427" i="2"/>
  <c r="O427" i="2"/>
  <c r="M427" i="2"/>
  <c r="D427" i="2"/>
  <c r="F427" i="2" s="1"/>
  <c r="R426" i="2"/>
  <c r="P426" i="2"/>
  <c r="O426" i="2"/>
  <c r="M426" i="2"/>
  <c r="I426" i="2"/>
  <c r="H426" i="2"/>
  <c r="F426" i="2"/>
  <c r="R425" i="2"/>
  <c r="P425" i="2"/>
  <c r="O425" i="2"/>
  <c r="M425" i="2"/>
  <c r="I425" i="2"/>
  <c r="H425" i="2"/>
  <c r="F425" i="2"/>
  <c r="R424" i="2"/>
  <c r="P424" i="2"/>
  <c r="O424" i="2"/>
  <c r="M424" i="2"/>
  <c r="I424" i="2"/>
  <c r="H424" i="2"/>
  <c r="F424" i="2"/>
  <c r="R423" i="2"/>
  <c r="R422" i="2"/>
  <c r="P422" i="2"/>
  <c r="O422" i="2"/>
  <c r="M422" i="2"/>
  <c r="I422" i="2"/>
  <c r="H422" i="2"/>
  <c r="F422" i="2"/>
  <c r="R421" i="2"/>
  <c r="T421" i="2" s="1"/>
  <c r="P421" i="2"/>
  <c r="O421" i="2"/>
  <c r="M421" i="2"/>
  <c r="I421" i="2"/>
  <c r="H421" i="2"/>
  <c r="F421" i="2"/>
  <c r="R420" i="2"/>
  <c r="R419" i="2"/>
  <c r="V419" i="2" s="1"/>
  <c r="P419" i="2"/>
  <c r="O419" i="2"/>
  <c r="M419" i="2"/>
  <c r="I419" i="2"/>
  <c r="H419" i="2"/>
  <c r="F419" i="2"/>
  <c r="R418" i="2"/>
  <c r="V418" i="2" s="1"/>
  <c r="P418" i="2"/>
  <c r="O418" i="2"/>
  <c r="M418" i="2"/>
  <c r="I418" i="2"/>
  <c r="H418" i="2"/>
  <c r="F418" i="2"/>
  <c r="R417" i="2"/>
  <c r="W417" i="2" s="1"/>
  <c r="P417" i="2"/>
  <c r="O417" i="2"/>
  <c r="M417" i="2"/>
  <c r="I417" i="2"/>
  <c r="H417" i="2"/>
  <c r="F417" i="2"/>
  <c r="R416" i="2"/>
  <c r="W416" i="2" s="1"/>
  <c r="P416" i="2"/>
  <c r="O416" i="2"/>
  <c r="M416" i="2"/>
  <c r="I416" i="2"/>
  <c r="H416" i="2"/>
  <c r="F416" i="2"/>
  <c r="R415" i="2"/>
  <c r="V415" i="2" s="1"/>
  <c r="P415" i="2"/>
  <c r="O415" i="2"/>
  <c r="M415" i="2"/>
  <c r="I415" i="2"/>
  <c r="H415" i="2"/>
  <c r="F415" i="2"/>
  <c r="R414" i="2"/>
  <c r="V414" i="2" s="1"/>
  <c r="P414" i="2"/>
  <c r="O414" i="2"/>
  <c r="M414" i="2"/>
  <c r="I414" i="2"/>
  <c r="H414" i="2"/>
  <c r="F414" i="2"/>
  <c r="R413" i="2"/>
  <c r="T413" i="2" s="1"/>
  <c r="P413" i="2"/>
  <c r="O413" i="2"/>
  <c r="M413" i="2"/>
  <c r="I413" i="2"/>
  <c r="H413" i="2"/>
  <c r="F413" i="2"/>
  <c r="R412" i="2"/>
  <c r="W412" i="2" s="1"/>
  <c r="P412" i="2"/>
  <c r="O412" i="2"/>
  <c r="M412" i="2"/>
  <c r="I412" i="2"/>
  <c r="H412" i="2"/>
  <c r="F412" i="2"/>
  <c r="R411" i="2"/>
  <c r="V411" i="2" s="1"/>
  <c r="P411" i="2"/>
  <c r="O411" i="2"/>
  <c r="M411" i="2"/>
  <c r="I411" i="2"/>
  <c r="H411" i="2"/>
  <c r="F411" i="2"/>
  <c r="R410" i="2"/>
  <c r="P410" i="2"/>
  <c r="O410" i="2"/>
  <c r="M410" i="2"/>
  <c r="I410" i="2"/>
  <c r="H410" i="2"/>
  <c r="F410" i="2"/>
  <c r="R409" i="2"/>
  <c r="P409" i="2"/>
  <c r="O409" i="2"/>
  <c r="M409" i="2"/>
  <c r="I409" i="2"/>
  <c r="H409" i="2"/>
  <c r="F409" i="2"/>
  <c r="R408" i="2"/>
  <c r="T408" i="2" s="1"/>
  <c r="P408" i="2"/>
  <c r="O408" i="2"/>
  <c r="M408" i="2"/>
  <c r="I408" i="2"/>
  <c r="H408" i="2"/>
  <c r="F408" i="2"/>
  <c r="R407" i="2"/>
  <c r="W407" i="2" s="1"/>
  <c r="P407" i="2"/>
  <c r="O407" i="2"/>
  <c r="M407" i="2"/>
  <c r="I407" i="2"/>
  <c r="H407" i="2"/>
  <c r="F407" i="2"/>
  <c r="R406" i="2"/>
  <c r="V406" i="2" s="1"/>
  <c r="P406" i="2"/>
  <c r="O406" i="2"/>
  <c r="M406" i="2"/>
  <c r="I406" i="2"/>
  <c r="H406" i="2"/>
  <c r="F406" i="2"/>
  <c r="R405" i="2"/>
  <c r="T405" i="2" s="1"/>
  <c r="P405" i="2"/>
  <c r="O405" i="2"/>
  <c r="M405" i="2"/>
  <c r="I405" i="2"/>
  <c r="H405" i="2"/>
  <c r="F405" i="2"/>
  <c r="R404" i="2"/>
  <c r="T404" i="2" s="1"/>
  <c r="P404" i="2"/>
  <c r="O404" i="2"/>
  <c r="M404" i="2"/>
  <c r="I404" i="2"/>
  <c r="H404" i="2"/>
  <c r="F404" i="2"/>
  <c r="R403" i="2"/>
  <c r="W403" i="2" s="1"/>
  <c r="P403" i="2"/>
  <c r="O403" i="2"/>
  <c r="M403" i="2"/>
  <c r="I403" i="2"/>
  <c r="H403" i="2"/>
  <c r="F403" i="2"/>
  <c r="R402" i="2"/>
  <c r="R401" i="2"/>
  <c r="W401" i="2" s="1"/>
  <c r="P401" i="2"/>
  <c r="O401" i="2"/>
  <c r="M401" i="2"/>
  <c r="I401" i="2"/>
  <c r="H401" i="2"/>
  <c r="F401" i="2"/>
  <c r="R400" i="2"/>
  <c r="T400" i="2" s="1"/>
  <c r="P400" i="2"/>
  <c r="O400" i="2"/>
  <c r="M400" i="2"/>
  <c r="I400" i="2"/>
  <c r="H400" i="2"/>
  <c r="F400" i="2"/>
  <c r="R399" i="2"/>
  <c r="W399" i="2" s="1"/>
  <c r="P399" i="2"/>
  <c r="O399" i="2"/>
  <c r="M399" i="2"/>
  <c r="I399" i="2"/>
  <c r="H399" i="2"/>
  <c r="F399" i="2"/>
  <c r="R398" i="2"/>
  <c r="T398" i="2" s="1"/>
  <c r="P398" i="2"/>
  <c r="O398" i="2"/>
  <c r="M398" i="2"/>
  <c r="I398" i="2"/>
  <c r="H398" i="2"/>
  <c r="F398" i="2"/>
  <c r="R397" i="2"/>
  <c r="R396" i="2"/>
  <c r="T396" i="2" s="1"/>
  <c r="P396" i="2"/>
  <c r="O396" i="2"/>
  <c r="M396" i="2"/>
  <c r="I396" i="2"/>
  <c r="H396" i="2"/>
  <c r="F396" i="2"/>
  <c r="R395" i="2"/>
  <c r="T395" i="2" s="1"/>
  <c r="P395" i="2"/>
  <c r="O395" i="2"/>
  <c r="M395" i="2"/>
  <c r="I395" i="2"/>
  <c r="H395" i="2"/>
  <c r="F395" i="2"/>
  <c r="R394" i="2"/>
  <c r="W394" i="2" s="1"/>
  <c r="P394" i="2"/>
  <c r="O394" i="2"/>
  <c r="M394" i="2"/>
  <c r="I394" i="2"/>
  <c r="H394" i="2"/>
  <c r="F394" i="2"/>
  <c r="R393" i="2"/>
  <c r="T393" i="2" s="1"/>
  <c r="P393" i="2"/>
  <c r="O393" i="2"/>
  <c r="M393" i="2"/>
  <c r="I393" i="2"/>
  <c r="H393" i="2"/>
  <c r="F393" i="2"/>
  <c r="R392" i="2"/>
  <c r="W392" i="2" s="1"/>
  <c r="P392" i="2"/>
  <c r="O392" i="2"/>
  <c r="M392" i="2"/>
  <c r="I392" i="2"/>
  <c r="H392" i="2"/>
  <c r="F392" i="2"/>
  <c r="R391" i="2"/>
  <c r="T391" i="2" s="1"/>
  <c r="P391" i="2"/>
  <c r="O391" i="2"/>
  <c r="M391" i="2"/>
  <c r="I391" i="2"/>
  <c r="H391" i="2"/>
  <c r="F391" i="2"/>
  <c r="R390" i="2"/>
  <c r="W390" i="2" s="1"/>
  <c r="P390" i="2"/>
  <c r="O390" i="2"/>
  <c r="M390" i="2"/>
  <c r="I390" i="2"/>
  <c r="H390" i="2"/>
  <c r="F390" i="2"/>
  <c r="R389" i="2"/>
  <c r="W389" i="2" s="1"/>
  <c r="P389" i="2"/>
  <c r="O389" i="2"/>
  <c r="M389" i="2"/>
  <c r="I389" i="2"/>
  <c r="H389" i="2"/>
  <c r="F389" i="2"/>
  <c r="R388" i="2"/>
  <c r="T388" i="2" s="1"/>
  <c r="P388" i="2"/>
  <c r="O388" i="2"/>
  <c r="M388" i="2"/>
  <c r="I388" i="2"/>
  <c r="H388" i="2"/>
  <c r="F388" i="2"/>
  <c r="R387" i="2"/>
  <c r="W387" i="2" s="1"/>
  <c r="P387" i="2"/>
  <c r="O387" i="2"/>
  <c r="M387" i="2"/>
  <c r="I387" i="2"/>
  <c r="H387" i="2"/>
  <c r="F387" i="2"/>
  <c r="R386" i="2"/>
  <c r="T386" i="2" s="1"/>
  <c r="P386" i="2"/>
  <c r="O386" i="2"/>
  <c r="M386" i="2"/>
  <c r="I386" i="2"/>
  <c r="H386" i="2"/>
  <c r="F386" i="2"/>
  <c r="R385" i="2"/>
  <c r="T385" i="2" s="1"/>
  <c r="P385" i="2"/>
  <c r="O385" i="2"/>
  <c r="M385" i="2"/>
  <c r="I385" i="2"/>
  <c r="H385" i="2"/>
  <c r="F385" i="2"/>
  <c r="R384" i="2"/>
  <c r="W384" i="2" s="1"/>
  <c r="P384" i="2"/>
  <c r="O384" i="2"/>
  <c r="M384" i="2"/>
  <c r="I384" i="2"/>
  <c r="H384" i="2"/>
  <c r="F384" i="2"/>
  <c r="R383" i="2"/>
  <c r="T383" i="2" s="1"/>
  <c r="P383" i="2"/>
  <c r="O383" i="2"/>
  <c r="M383" i="2"/>
  <c r="I383" i="2"/>
  <c r="H383" i="2"/>
  <c r="F383" i="2"/>
  <c r="R382" i="2"/>
  <c r="W382" i="2" s="1"/>
  <c r="P382" i="2"/>
  <c r="O382" i="2"/>
  <c r="M382" i="2"/>
  <c r="I382" i="2"/>
  <c r="H382" i="2"/>
  <c r="F382" i="2"/>
  <c r="R381" i="2"/>
  <c r="W381" i="2" s="1"/>
  <c r="P381" i="2"/>
  <c r="O381" i="2"/>
  <c r="M381" i="2"/>
  <c r="I381" i="2"/>
  <c r="H381" i="2"/>
  <c r="F381" i="2"/>
  <c r="R380" i="2"/>
  <c r="V380" i="2" s="1"/>
  <c r="P380" i="2"/>
  <c r="O380" i="2"/>
  <c r="M380" i="2"/>
  <c r="I380" i="2"/>
  <c r="H380" i="2"/>
  <c r="F380" i="2"/>
  <c r="R379" i="2"/>
  <c r="R378" i="2"/>
  <c r="T378" i="2" s="1"/>
  <c r="P378" i="2"/>
  <c r="O378" i="2"/>
  <c r="M378" i="2"/>
  <c r="I378" i="2"/>
  <c r="H378" i="2"/>
  <c r="F378" i="2"/>
  <c r="R377" i="2"/>
  <c r="T377" i="2" s="1"/>
  <c r="P377" i="2"/>
  <c r="O377" i="2"/>
  <c r="M377" i="2"/>
  <c r="I377" i="2"/>
  <c r="H377" i="2"/>
  <c r="F377" i="2"/>
  <c r="R376" i="2"/>
  <c r="W376" i="2" s="1"/>
  <c r="P376" i="2"/>
  <c r="O376" i="2"/>
  <c r="M376" i="2"/>
  <c r="I376" i="2"/>
  <c r="H376" i="2"/>
  <c r="F376" i="2"/>
  <c r="R375" i="2"/>
  <c r="T375" i="2" s="1"/>
  <c r="P375" i="2"/>
  <c r="O375" i="2"/>
  <c r="M375" i="2"/>
  <c r="I375" i="2"/>
  <c r="H375" i="2"/>
  <c r="F375" i="2"/>
  <c r="R374" i="2"/>
  <c r="R373" i="2"/>
  <c r="T373" i="2" s="1"/>
  <c r="P373" i="2"/>
  <c r="O373" i="2"/>
  <c r="M373" i="2"/>
  <c r="I373" i="2"/>
  <c r="H373" i="2"/>
  <c r="F373" i="2"/>
  <c r="R372" i="2"/>
  <c r="W372" i="2" s="1"/>
  <c r="P372" i="2"/>
  <c r="O372" i="2"/>
  <c r="M372" i="2"/>
  <c r="I372" i="2"/>
  <c r="H372" i="2"/>
  <c r="H371" i="2" s="1"/>
  <c r="F372" i="2"/>
  <c r="R371" i="2"/>
  <c r="R370" i="2"/>
  <c r="R369" i="2"/>
  <c r="W369" i="2" s="1"/>
  <c r="P369" i="2"/>
  <c r="O369" i="2"/>
  <c r="M369" i="2"/>
  <c r="I369" i="2"/>
  <c r="H369" i="2"/>
  <c r="F369" i="2"/>
  <c r="R368" i="2"/>
  <c r="W368" i="2" s="1"/>
  <c r="P368" i="2"/>
  <c r="O368" i="2"/>
  <c r="M368" i="2"/>
  <c r="I368" i="2"/>
  <c r="H368" i="2"/>
  <c r="F368" i="2"/>
  <c r="R367" i="2"/>
  <c r="V367" i="2" s="1"/>
  <c r="O367" i="2"/>
  <c r="M367" i="2"/>
  <c r="H367" i="2"/>
  <c r="F367" i="2"/>
  <c r="R366" i="2"/>
  <c r="V366" i="2" s="1"/>
  <c r="O366" i="2"/>
  <c r="M366" i="2"/>
  <c r="H366" i="2"/>
  <c r="F366" i="2"/>
  <c r="R365" i="2"/>
  <c r="W365" i="2" s="1"/>
  <c r="P365" i="2"/>
  <c r="O365" i="2"/>
  <c r="M365" i="2"/>
  <c r="I365" i="2"/>
  <c r="H365" i="2"/>
  <c r="F365" i="2"/>
  <c r="R364" i="2"/>
  <c r="P364" i="2"/>
  <c r="O364" i="2"/>
  <c r="M364" i="2"/>
  <c r="I364" i="2"/>
  <c r="H364" i="2"/>
  <c r="F364" i="2"/>
  <c r="R363" i="2"/>
  <c r="W363" i="2" s="1"/>
  <c r="P363" i="2"/>
  <c r="O363" i="2"/>
  <c r="M363" i="2"/>
  <c r="I363" i="2"/>
  <c r="H363" i="2"/>
  <c r="F363" i="2"/>
  <c r="R362" i="2"/>
  <c r="W362" i="2" s="1"/>
  <c r="P362" i="2"/>
  <c r="O362" i="2"/>
  <c r="M362" i="2"/>
  <c r="I362" i="2"/>
  <c r="H362" i="2"/>
  <c r="F362" i="2"/>
  <c r="R361" i="2"/>
  <c r="P361" i="2"/>
  <c r="O361" i="2"/>
  <c r="M361" i="2"/>
  <c r="I361" i="2"/>
  <c r="H361" i="2"/>
  <c r="F361" i="2"/>
  <c r="R360" i="2"/>
  <c r="P360" i="2"/>
  <c r="O360" i="2"/>
  <c r="M360" i="2"/>
  <c r="I360" i="2"/>
  <c r="H360" i="2"/>
  <c r="F360" i="2"/>
  <c r="R359" i="2"/>
  <c r="P359" i="2"/>
  <c r="O359" i="2"/>
  <c r="M359" i="2"/>
  <c r="I359" i="2"/>
  <c r="H359" i="2"/>
  <c r="F359" i="2"/>
  <c r="R358" i="2"/>
  <c r="W358" i="2" s="1"/>
  <c r="P358" i="2"/>
  <c r="O358" i="2"/>
  <c r="M358" i="2"/>
  <c r="I358" i="2"/>
  <c r="H358" i="2"/>
  <c r="F358" i="2"/>
  <c r="R357" i="2"/>
  <c r="P357" i="2"/>
  <c r="O357" i="2"/>
  <c r="M357" i="2"/>
  <c r="I357" i="2"/>
  <c r="H357" i="2"/>
  <c r="F357" i="2"/>
  <c r="R356" i="2"/>
  <c r="W356" i="2" s="1"/>
  <c r="P356" i="2"/>
  <c r="O356" i="2"/>
  <c r="M356" i="2"/>
  <c r="I356" i="2"/>
  <c r="H356" i="2"/>
  <c r="F356" i="2"/>
  <c r="R355" i="2"/>
  <c r="P355" i="2"/>
  <c r="O355" i="2"/>
  <c r="M355" i="2"/>
  <c r="I355" i="2"/>
  <c r="H355" i="2"/>
  <c r="F355" i="2"/>
  <c r="R354" i="2"/>
  <c r="P354" i="2"/>
  <c r="O354" i="2"/>
  <c r="M354" i="2"/>
  <c r="I354" i="2"/>
  <c r="H354" i="2"/>
  <c r="F354" i="2"/>
  <c r="R353" i="2"/>
  <c r="W353" i="2" s="1"/>
  <c r="P353" i="2"/>
  <c r="O353" i="2"/>
  <c r="M353" i="2"/>
  <c r="I353" i="2"/>
  <c r="H353" i="2"/>
  <c r="F353" i="2"/>
  <c r="R352" i="2"/>
  <c r="W352" i="2" s="1"/>
  <c r="P352" i="2"/>
  <c r="O352" i="2"/>
  <c r="M352" i="2"/>
  <c r="I352" i="2"/>
  <c r="H352" i="2"/>
  <c r="F352" i="2"/>
  <c r="R351" i="2"/>
  <c r="W351" i="2" s="1"/>
  <c r="P351" i="2"/>
  <c r="O351" i="2"/>
  <c r="M351" i="2"/>
  <c r="I351" i="2"/>
  <c r="H351" i="2"/>
  <c r="F351" i="2"/>
  <c r="R350" i="2"/>
  <c r="W350" i="2" s="1"/>
  <c r="P350" i="2"/>
  <c r="O350" i="2"/>
  <c r="M350" i="2"/>
  <c r="I350" i="2"/>
  <c r="H350" i="2"/>
  <c r="F350" i="2"/>
  <c r="R349" i="2"/>
  <c r="P349" i="2"/>
  <c r="O349" i="2"/>
  <c r="M349" i="2"/>
  <c r="I349" i="2"/>
  <c r="H349" i="2"/>
  <c r="F349" i="2"/>
  <c r="R348" i="2"/>
  <c r="W348" i="2" s="1"/>
  <c r="P348" i="2"/>
  <c r="O348" i="2"/>
  <c r="M348" i="2"/>
  <c r="I348" i="2"/>
  <c r="H348" i="2"/>
  <c r="F348" i="2"/>
  <c r="R347" i="2"/>
  <c r="W347" i="2" s="1"/>
  <c r="P347" i="2"/>
  <c r="O347" i="2"/>
  <c r="M347" i="2"/>
  <c r="I347" i="2"/>
  <c r="H347" i="2"/>
  <c r="F347" i="2"/>
  <c r="R346" i="2"/>
  <c r="T346" i="2" s="1"/>
  <c r="O346" i="2"/>
  <c r="M346" i="2"/>
  <c r="H346" i="2"/>
  <c r="F346" i="2"/>
  <c r="I346" i="2" s="1"/>
  <c r="R345" i="2"/>
  <c r="V345" i="2" s="1"/>
  <c r="O345" i="2"/>
  <c r="M345" i="2"/>
  <c r="H345" i="2"/>
  <c r="F345" i="2"/>
  <c r="R344" i="2"/>
  <c r="P344" i="2"/>
  <c r="O344" i="2"/>
  <c r="M344" i="2"/>
  <c r="I344" i="2"/>
  <c r="H344" i="2"/>
  <c r="F344" i="2"/>
  <c r="R343" i="2"/>
  <c r="P343" i="2"/>
  <c r="O343" i="2"/>
  <c r="M343" i="2"/>
  <c r="I343" i="2"/>
  <c r="H343" i="2"/>
  <c r="F343" i="2"/>
  <c r="R342" i="2"/>
  <c r="P342" i="2"/>
  <c r="O342" i="2"/>
  <c r="M342" i="2"/>
  <c r="I342" i="2"/>
  <c r="H342" i="2"/>
  <c r="F342" i="2"/>
  <c r="R341" i="2"/>
  <c r="P341" i="2"/>
  <c r="O341" i="2"/>
  <c r="M341" i="2"/>
  <c r="I341" i="2"/>
  <c r="H341" i="2"/>
  <c r="F341" i="2"/>
  <c r="R340" i="2"/>
  <c r="P340" i="2"/>
  <c r="O340" i="2"/>
  <c r="M340" i="2"/>
  <c r="I340" i="2"/>
  <c r="H340" i="2"/>
  <c r="F340" i="2"/>
  <c r="R339" i="2"/>
  <c r="W339" i="2" s="1"/>
  <c r="P339" i="2"/>
  <c r="O339" i="2"/>
  <c r="M339" i="2"/>
  <c r="I339" i="2"/>
  <c r="H339" i="2"/>
  <c r="F339" i="2"/>
  <c r="R338" i="2"/>
  <c r="P338" i="2"/>
  <c r="O338" i="2"/>
  <c r="M338" i="2"/>
  <c r="I338" i="2"/>
  <c r="H338" i="2"/>
  <c r="F338" i="2"/>
  <c r="R337" i="2"/>
  <c r="P337" i="2"/>
  <c r="O337" i="2"/>
  <c r="M337" i="2"/>
  <c r="I337" i="2"/>
  <c r="H337" i="2"/>
  <c r="F337" i="2"/>
  <c r="R336" i="2"/>
  <c r="R335" i="2"/>
  <c r="O335" i="2"/>
  <c r="M335" i="2"/>
  <c r="H335" i="2"/>
  <c r="F335" i="2"/>
  <c r="R334" i="2"/>
  <c r="V334" i="2" s="1"/>
  <c r="P334" i="2"/>
  <c r="O334" i="2"/>
  <c r="M334" i="2"/>
  <c r="I334" i="2"/>
  <c r="H334" i="2"/>
  <c r="F334" i="2"/>
  <c r="R333" i="2"/>
  <c r="W333" i="2" s="1"/>
  <c r="P333" i="2"/>
  <c r="O333" i="2"/>
  <c r="M333" i="2"/>
  <c r="I333" i="2"/>
  <c r="H333" i="2"/>
  <c r="F333" i="2"/>
  <c r="R332" i="2"/>
  <c r="W332" i="2" s="1"/>
  <c r="P332" i="2"/>
  <c r="O332" i="2"/>
  <c r="M332" i="2"/>
  <c r="I332" i="2"/>
  <c r="H332" i="2"/>
  <c r="F332" i="2"/>
  <c r="R331" i="2"/>
  <c r="V331" i="2" s="1"/>
  <c r="P331" i="2"/>
  <c r="O331" i="2"/>
  <c r="M331" i="2"/>
  <c r="I331" i="2"/>
  <c r="H331" i="2"/>
  <c r="F331" i="2"/>
  <c r="R330" i="2"/>
  <c r="P330" i="2"/>
  <c r="O330" i="2"/>
  <c r="M330" i="2"/>
  <c r="I330" i="2"/>
  <c r="H330" i="2"/>
  <c r="F330" i="2"/>
  <c r="R329" i="2"/>
  <c r="W329" i="2" s="1"/>
  <c r="P329" i="2"/>
  <c r="O329" i="2"/>
  <c r="M329" i="2"/>
  <c r="I329" i="2"/>
  <c r="H329" i="2"/>
  <c r="F329" i="2"/>
  <c r="R328" i="2"/>
  <c r="R327" i="2"/>
  <c r="P327" i="2"/>
  <c r="O327" i="2"/>
  <c r="M327" i="2"/>
  <c r="I327" i="2"/>
  <c r="H327" i="2"/>
  <c r="F327" i="2"/>
  <c r="R326" i="2"/>
  <c r="W326" i="2" s="1"/>
  <c r="P326" i="2"/>
  <c r="O326" i="2"/>
  <c r="M326" i="2"/>
  <c r="I326" i="2"/>
  <c r="H326" i="2"/>
  <c r="F326" i="2"/>
  <c r="R325" i="2"/>
  <c r="W325" i="2" s="1"/>
  <c r="P325" i="2"/>
  <c r="O325" i="2"/>
  <c r="M325" i="2"/>
  <c r="I325" i="2"/>
  <c r="H325" i="2"/>
  <c r="F325" i="2"/>
  <c r="R324" i="2"/>
  <c r="V324" i="2" s="1"/>
  <c r="P324" i="2"/>
  <c r="O324" i="2"/>
  <c r="M324" i="2"/>
  <c r="I324" i="2"/>
  <c r="H324" i="2"/>
  <c r="F324" i="2"/>
  <c r="R323" i="2"/>
  <c r="W323" i="2" s="1"/>
  <c r="P323" i="2"/>
  <c r="O323" i="2"/>
  <c r="M323" i="2"/>
  <c r="I323" i="2"/>
  <c r="H323" i="2"/>
  <c r="F323" i="2"/>
  <c r="R322" i="2"/>
  <c r="P322" i="2"/>
  <c r="O322" i="2"/>
  <c r="M322" i="2"/>
  <c r="I322" i="2"/>
  <c r="H322" i="2"/>
  <c r="F322" i="2"/>
  <c r="R321" i="2"/>
  <c r="W321" i="2" s="1"/>
  <c r="P321" i="2"/>
  <c r="O321" i="2"/>
  <c r="M321" i="2"/>
  <c r="I321" i="2"/>
  <c r="H321" i="2"/>
  <c r="F321" i="2"/>
  <c r="R320" i="2"/>
  <c r="T320" i="2" s="1"/>
  <c r="P320" i="2"/>
  <c r="O320" i="2"/>
  <c r="M320" i="2"/>
  <c r="I320" i="2"/>
  <c r="H320" i="2"/>
  <c r="F320" i="2"/>
  <c r="R319" i="2"/>
  <c r="W319" i="2" s="1"/>
  <c r="P319" i="2"/>
  <c r="O319" i="2"/>
  <c r="M319" i="2"/>
  <c r="I319" i="2"/>
  <c r="H319" i="2"/>
  <c r="F319" i="2"/>
  <c r="R318" i="2"/>
  <c r="V318" i="2" s="1"/>
  <c r="P318" i="2"/>
  <c r="O318" i="2"/>
  <c r="M318" i="2"/>
  <c r="I318" i="2"/>
  <c r="H318" i="2"/>
  <c r="F318" i="2"/>
  <c r="R317" i="2"/>
  <c r="W317" i="2" s="1"/>
  <c r="P317" i="2"/>
  <c r="O317" i="2"/>
  <c r="M317" i="2"/>
  <c r="I317" i="2"/>
  <c r="H317" i="2"/>
  <c r="F317" i="2"/>
  <c r="R316" i="2"/>
  <c r="T316" i="2" s="1"/>
  <c r="P316" i="2"/>
  <c r="O316" i="2"/>
  <c r="M316" i="2"/>
  <c r="I316" i="2"/>
  <c r="H316" i="2"/>
  <c r="F316" i="2"/>
  <c r="R315" i="2"/>
  <c r="P315" i="2"/>
  <c r="O315" i="2"/>
  <c r="M315" i="2"/>
  <c r="I315" i="2"/>
  <c r="H315" i="2"/>
  <c r="F315" i="2"/>
  <c r="R314" i="2"/>
  <c r="W314" i="2" s="1"/>
  <c r="P314" i="2"/>
  <c r="O314" i="2"/>
  <c r="M314" i="2"/>
  <c r="I314" i="2"/>
  <c r="H314" i="2"/>
  <c r="F314" i="2"/>
  <c r="R313" i="2"/>
  <c r="W313" i="2" s="1"/>
  <c r="P313" i="2"/>
  <c r="O313" i="2"/>
  <c r="M313" i="2"/>
  <c r="I313" i="2"/>
  <c r="H313" i="2"/>
  <c r="F313" i="2"/>
  <c r="R312" i="2"/>
  <c r="R311" i="2"/>
  <c r="T311" i="2" s="1"/>
  <c r="P311" i="2"/>
  <c r="O311" i="2"/>
  <c r="M311" i="2"/>
  <c r="I311" i="2"/>
  <c r="I309" i="2" s="1"/>
  <c r="H311" i="2"/>
  <c r="F311" i="2"/>
  <c r="R310" i="2"/>
  <c r="V310" i="2" s="1"/>
  <c r="P310" i="2"/>
  <c r="O310" i="2"/>
  <c r="M310" i="2"/>
  <c r="I310" i="2"/>
  <c r="H310" i="2"/>
  <c r="F310" i="2"/>
  <c r="R309" i="2"/>
  <c r="R308" i="2"/>
  <c r="T308" i="2" s="1"/>
  <c r="P308" i="2"/>
  <c r="O308" i="2"/>
  <c r="M308" i="2"/>
  <c r="I308" i="2"/>
  <c r="H308" i="2"/>
  <c r="F308" i="2"/>
  <c r="R307" i="2"/>
  <c r="W307" i="2" s="1"/>
  <c r="P307" i="2"/>
  <c r="O307" i="2"/>
  <c r="M307" i="2"/>
  <c r="I307" i="2"/>
  <c r="H307" i="2"/>
  <c r="F307" i="2"/>
  <c r="R306" i="2"/>
  <c r="V306" i="2" s="1"/>
  <c r="P306" i="2"/>
  <c r="O306" i="2"/>
  <c r="M306" i="2"/>
  <c r="I306" i="2"/>
  <c r="H306" i="2"/>
  <c r="F306" i="2"/>
  <c r="R305" i="2"/>
  <c r="W305" i="2" s="1"/>
  <c r="P305" i="2"/>
  <c r="O305" i="2"/>
  <c r="M305" i="2"/>
  <c r="I305" i="2"/>
  <c r="H305" i="2"/>
  <c r="F305" i="2"/>
  <c r="R304" i="2"/>
  <c r="P304" i="2"/>
  <c r="O304" i="2"/>
  <c r="M304" i="2"/>
  <c r="I304" i="2"/>
  <c r="H304" i="2"/>
  <c r="F304" i="2"/>
  <c r="R303" i="2"/>
  <c r="P303" i="2"/>
  <c r="O303" i="2"/>
  <c r="M303" i="2"/>
  <c r="I303" i="2"/>
  <c r="H303" i="2"/>
  <c r="F303" i="2"/>
  <c r="R302" i="2"/>
  <c r="T302" i="2" s="1"/>
  <c r="P302" i="2"/>
  <c r="O302" i="2"/>
  <c r="M302" i="2"/>
  <c r="I302" i="2"/>
  <c r="H302" i="2"/>
  <c r="F302" i="2"/>
  <c r="R301" i="2"/>
  <c r="W301" i="2" s="1"/>
  <c r="P301" i="2"/>
  <c r="O301" i="2"/>
  <c r="M301" i="2"/>
  <c r="I301" i="2"/>
  <c r="H301" i="2"/>
  <c r="F301" i="2"/>
  <c r="R300" i="2"/>
  <c r="V300" i="2" s="1"/>
  <c r="P300" i="2"/>
  <c r="O300" i="2"/>
  <c r="M300" i="2"/>
  <c r="I300" i="2"/>
  <c r="H300" i="2"/>
  <c r="F300" i="2"/>
  <c r="R299" i="2"/>
  <c r="P299" i="2"/>
  <c r="O299" i="2"/>
  <c r="M299" i="2"/>
  <c r="I299" i="2"/>
  <c r="H299" i="2"/>
  <c r="F299" i="2"/>
  <c r="R298" i="2"/>
  <c r="P298" i="2"/>
  <c r="O298" i="2"/>
  <c r="M298" i="2"/>
  <c r="I298" i="2"/>
  <c r="H298" i="2"/>
  <c r="F298" i="2"/>
  <c r="R297" i="2"/>
  <c r="W297" i="2" s="1"/>
  <c r="P297" i="2"/>
  <c r="O297" i="2"/>
  <c r="M297" i="2"/>
  <c r="I297" i="2"/>
  <c r="H297" i="2"/>
  <c r="F297" i="2"/>
  <c r="R296" i="2"/>
  <c r="V296" i="2" s="1"/>
  <c r="P296" i="2"/>
  <c r="O296" i="2"/>
  <c r="M296" i="2"/>
  <c r="I296" i="2"/>
  <c r="H296" i="2"/>
  <c r="F296" i="2"/>
  <c r="R295" i="2"/>
  <c r="P295" i="2"/>
  <c r="O295" i="2"/>
  <c r="M295" i="2"/>
  <c r="I295" i="2"/>
  <c r="H295" i="2"/>
  <c r="F295" i="2"/>
  <c r="R294" i="2"/>
  <c r="P294" i="2"/>
  <c r="O294" i="2"/>
  <c r="M294" i="2"/>
  <c r="I294" i="2"/>
  <c r="H294" i="2"/>
  <c r="F294" i="2"/>
  <c r="R293" i="2"/>
  <c r="W293" i="2" s="1"/>
  <c r="P293" i="2"/>
  <c r="O293" i="2"/>
  <c r="M293" i="2"/>
  <c r="I293" i="2"/>
  <c r="H293" i="2"/>
  <c r="F293" i="2"/>
  <c r="R292" i="2"/>
  <c r="P292" i="2"/>
  <c r="O292" i="2"/>
  <c r="M292" i="2"/>
  <c r="I292" i="2"/>
  <c r="H292" i="2"/>
  <c r="F292" i="2"/>
  <c r="R291" i="2"/>
  <c r="R290" i="2"/>
  <c r="W290" i="2" s="1"/>
  <c r="P290" i="2"/>
  <c r="O290" i="2"/>
  <c r="M290" i="2"/>
  <c r="I290" i="2"/>
  <c r="H290" i="2"/>
  <c r="F290" i="2"/>
  <c r="R289" i="2"/>
  <c r="V289" i="2" s="1"/>
  <c r="O289" i="2"/>
  <c r="M289" i="2"/>
  <c r="H289" i="2"/>
  <c r="F289" i="2"/>
  <c r="R288" i="2"/>
  <c r="V288" i="2" s="1"/>
  <c r="O288" i="2"/>
  <c r="M288" i="2"/>
  <c r="H288" i="2"/>
  <c r="F288" i="2"/>
  <c r="R287" i="2"/>
  <c r="O287" i="2"/>
  <c r="M287" i="2"/>
  <c r="H287" i="2"/>
  <c r="F287" i="2"/>
  <c r="R286" i="2"/>
  <c r="V286" i="2" s="1"/>
  <c r="O286" i="2"/>
  <c r="M286" i="2"/>
  <c r="H286" i="2"/>
  <c r="F286" i="2"/>
  <c r="R285" i="2"/>
  <c r="T285" i="2" s="1"/>
  <c r="O285" i="2"/>
  <c r="M285" i="2"/>
  <c r="H285" i="2"/>
  <c r="F285" i="2"/>
  <c r="R284" i="2"/>
  <c r="W284" i="2" s="1"/>
  <c r="P284" i="2"/>
  <c r="O284" i="2"/>
  <c r="M284" i="2"/>
  <c r="I284" i="2"/>
  <c r="H284" i="2"/>
  <c r="F284" i="2"/>
  <c r="R283" i="2"/>
  <c r="W283" i="2" s="1"/>
  <c r="P283" i="2"/>
  <c r="O283" i="2"/>
  <c r="M283" i="2"/>
  <c r="I283" i="2"/>
  <c r="H283" i="2"/>
  <c r="F283" i="2"/>
  <c r="R282" i="2"/>
  <c r="T282" i="2" s="1"/>
  <c r="P282" i="2"/>
  <c r="O282" i="2"/>
  <c r="M282" i="2"/>
  <c r="I282" i="2"/>
  <c r="H282" i="2"/>
  <c r="F282" i="2"/>
  <c r="R281" i="2"/>
  <c r="V281" i="2" s="1"/>
  <c r="P281" i="2"/>
  <c r="O281" i="2"/>
  <c r="M281" i="2"/>
  <c r="I281" i="2"/>
  <c r="H281" i="2"/>
  <c r="F281" i="2"/>
  <c r="R280" i="2"/>
  <c r="W280" i="2" s="1"/>
  <c r="P280" i="2"/>
  <c r="O280" i="2"/>
  <c r="M280" i="2"/>
  <c r="I280" i="2"/>
  <c r="H280" i="2"/>
  <c r="F280" i="2"/>
  <c r="R279" i="2"/>
  <c r="P279" i="2"/>
  <c r="O279" i="2"/>
  <c r="M279" i="2"/>
  <c r="I279" i="2"/>
  <c r="H279" i="2"/>
  <c r="F279" i="2"/>
  <c r="R278" i="2"/>
  <c r="W278" i="2" s="1"/>
  <c r="P278" i="2"/>
  <c r="O278" i="2"/>
  <c r="M278" i="2"/>
  <c r="I278" i="2"/>
  <c r="H278" i="2"/>
  <c r="F278" i="2"/>
  <c r="R277" i="2"/>
  <c r="W277" i="2" s="1"/>
  <c r="P277" i="2"/>
  <c r="O277" i="2"/>
  <c r="M277" i="2"/>
  <c r="I277" i="2"/>
  <c r="H277" i="2"/>
  <c r="F277" i="2"/>
  <c r="R276" i="2"/>
  <c r="P276" i="2"/>
  <c r="O276" i="2"/>
  <c r="M276" i="2"/>
  <c r="I276" i="2"/>
  <c r="H276" i="2"/>
  <c r="F276" i="2"/>
  <c r="R275" i="2"/>
  <c r="V275" i="2" s="1"/>
  <c r="P275" i="2"/>
  <c r="O275" i="2"/>
  <c r="M275" i="2"/>
  <c r="I275" i="2"/>
  <c r="H275" i="2"/>
  <c r="F275" i="2"/>
  <c r="R274" i="2"/>
  <c r="W274" i="2" s="1"/>
  <c r="P274" i="2"/>
  <c r="O274" i="2"/>
  <c r="M274" i="2"/>
  <c r="I274" i="2"/>
  <c r="H274" i="2"/>
  <c r="F274" i="2"/>
  <c r="R273" i="2"/>
  <c r="V273" i="2" s="1"/>
  <c r="P273" i="2"/>
  <c r="O273" i="2"/>
  <c r="M273" i="2"/>
  <c r="I273" i="2"/>
  <c r="H273" i="2"/>
  <c r="F273" i="2"/>
  <c r="R272" i="2"/>
  <c r="W272" i="2" s="1"/>
  <c r="P272" i="2"/>
  <c r="O272" i="2"/>
  <c r="M272" i="2"/>
  <c r="I272" i="2"/>
  <c r="H272" i="2"/>
  <c r="F272" i="2"/>
  <c r="R271" i="2"/>
  <c r="W271" i="2" s="1"/>
  <c r="P271" i="2"/>
  <c r="O271" i="2"/>
  <c r="M271" i="2"/>
  <c r="I271" i="2"/>
  <c r="H271" i="2"/>
  <c r="F271" i="2"/>
  <c r="R270" i="2"/>
  <c r="T270" i="2" s="1"/>
  <c r="O270" i="2"/>
  <c r="M270" i="2"/>
  <c r="H270" i="2"/>
  <c r="F270" i="2"/>
  <c r="R269" i="2"/>
  <c r="W269" i="2" s="1"/>
  <c r="P269" i="2"/>
  <c r="O269" i="2"/>
  <c r="M269" i="2"/>
  <c r="I269" i="2"/>
  <c r="H269" i="2"/>
  <c r="F269" i="2"/>
  <c r="R268" i="2"/>
  <c r="P268" i="2"/>
  <c r="O268" i="2"/>
  <c r="M268" i="2"/>
  <c r="I268" i="2"/>
  <c r="H268" i="2"/>
  <c r="F268" i="2"/>
  <c r="R267" i="2"/>
  <c r="P267" i="2"/>
  <c r="O267" i="2"/>
  <c r="M267" i="2"/>
  <c r="I267" i="2"/>
  <c r="H267" i="2"/>
  <c r="F267" i="2"/>
  <c r="R266" i="2"/>
  <c r="W266" i="2" s="1"/>
  <c r="P266" i="2"/>
  <c r="O266" i="2"/>
  <c r="M266" i="2"/>
  <c r="I266" i="2"/>
  <c r="H266" i="2"/>
  <c r="F266" i="2"/>
  <c r="R265" i="2"/>
  <c r="V265" i="2" s="1"/>
  <c r="P265" i="2"/>
  <c r="O265" i="2"/>
  <c r="M265" i="2"/>
  <c r="I265" i="2"/>
  <c r="H265" i="2"/>
  <c r="F265" i="2"/>
  <c r="R264" i="2"/>
  <c r="W264" i="2" s="1"/>
  <c r="P264" i="2"/>
  <c r="O264" i="2"/>
  <c r="M264" i="2"/>
  <c r="I264" i="2"/>
  <c r="H264" i="2"/>
  <c r="F264" i="2"/>
  <c r="R263" i="2"/>
  <c r="W263" i="2" s="1"/>
  <c r="P263" i="2"/>
  <c r="O263" i="2"/>
  <c r="M263" i="2"/>
  <c r="I263" i="2"/>
  <c r="H263" i="2"/>
  <c r="F263" i="2"/>
  <c r="R262" i="2"/>
  <c r="P262" i="2"/>
  <c r="O262" i="2"/>
  <c r="M262" i="2"/>
  <c r="I262" i="2"/>
  <c r="H262" i="2"/>
  <c r="F262" i="2"/>
  <c r="R261" i="2"/>
  <c r="W261" i="2" s="1"/>
  <c r="P261" i="2"/>
  <c r="O261" i="2"/>
  <c r="M261" i="2"/>
  <c r="I261" i="2"/>
  <c r="H261" i="2"/>
  <c r="F261" i="2"/>
  <c r="R260" i="2"/>
  <c r="W260" i="2" s="1"/>
  <c r="P260" i="2"/>
  <c r="O260" i="2"/>
  <c r="M260" i="2"/>
  <c r="I260" i="2"/>
  <c r="H260" i="2"/>
  <c r="F260" i="2"/>
  <c r="R259" i="2"/>
  <c r="W259" i="2" s="1"/>
  <c r="P259" i="2"/>
  <c r="O259" i="2"/>
  <c r="M259" i="2"/>
  <c r="I259" i="2"/>
  <c r="H259" i="2"/>
  <c r="F259" i="2"/>
  <c r="R258" i="2"/>
  <c r="P258" i="2"/>
  <c r="O258" i="2"/>
  <c r="M258" i="2"/>
  <c r="I258" i="2"/>
  <c r="H258" i="2"/>
  <c r="F258" i="2"/>
  <c r="R257" i="2"/>
  <c r="W257" i="2" s="1"/>
  <c r="P257" i="2"/>
  <c r="O257" i="2"/>
  <c r="M257" i="2"/>
  <c r="I257" i="2"/>
  <c r="H257" i="2"/>
  <c r="F257" i="2"/>
  <c r="R256" i="2"/>
  <c r="P256" i="2"/>
  <c r="O256" i="2"/>
  <c r="M256" i="2"/>
  <c r="I256" i="2"/>
  <c r="H256" i="2"/>
  <c r="F256" i="2"/>
  <c r="R255" i="2"/>
  <c r="W255" i="2" s="1"/>
  <c r="P255" i="2"/>
  <c r="O255" i="2"/>
  <c r="M255" i="2"/>
  <c r="I255" i="2"/>
  <c r="H255" i="2"/>
  <c r="F255" i="2"/>
  <c r="R254" i="2"/>
  <c r="P254" i="2"/>
  <c r="O254" i="2"/>
  <c r="M254" i="2"/>
  <c r="I254" i="2"/>
  <c r="H254" i="2"/>
  <c r="F254" i="2"/>
  <c r="R253" i="2"/>
  <c r="W253" i="2" s="1"/>
  <c r="P253" i="2"/>
  <c r="O253" i="2"/>
  <c r="M253" i="2"/>
  <c r="I253" i="2"/>
  <c r="H253" i="2"/>
  <c r="F253" i="2"/>
  <c r="R252" i="2"/>
  <c r="W252" i="2" s="1"/>
  <c r="P252" i="2"/>
  <c r="O252" i="2"/>
  <c r="M252" i="2"/>
  <c r="I252" i="2"/>
  <c r="H252" i="2"/>
  <c r="F252" i="2"/>
  <c r="R251" i="2"/>
  <c r="W251" i="2" s="1"/>
  <c r="P251" i="2"/>
  <c r="O251" i="2"/>
  <c r="M251" i="2"/>
  <c r="I251" i="2"/>
  <c r="H251" i="2"/>
  <c r="F251" i="2"/>
  <c r="R250" i="2"/>
  <c r="P250" i="2"/>
  <c r="O250" i="2"/>
  <c r="M250" i="2"/>
  <c r="I250" i="2"/>
  <c r="H250" i="2"/>
  <c r="F250" i="2"/>
  <c r="R249" i="2"/>
  <c r="W249" i="2" s="1"/>
  <c r="P249" i="2"/>
  <c r="O249" i="2"/>
  <c r="M249" i="2"/>
  <c r="I249" i="2"/>
  <c r="H249" i="2"/>
  <c r="F249" i="2"/>
  <c r="R248" i="2"/>
  <c r="W248" i="2" s="1"/>
  <c r="P248" i="2"/>
  <c r="O248" i="2"/>
  <c r="M248" i="2"/>
  <c r="I248" i="2"/>
  <c r="H248" i="2"/>
  <c r="F248" i="2"/>
  <c r="R247" i="2"/>
  <c r="W247" i="2" s="1"/>
  <c r="P247" i="2"/>
  <c r="O247" i="2"/>
  <c r="M247" i="2"/>
  <c r="I247" i="2"/>
  <c r="H247" i="2"/>
  <c r="F247" i="2"/>
  <c r="R246" i="2"/>
  <c r="P246" i="2"/>
  <c r="O246" i="2"/>
  <c r="M246" i="2"/>
  <c r="I246" i="2"/>
  <c r="H246" i="2"/>
  <c r="F246" i="2"/>
  <c r="R245" i="2"/>
  <c r="W245" i="2" s="1"/>
  <c r="P245" i="2"/>
  <c r="O245" i="2"/>
  <c r="M245" i="2"/>
  <c r="I245" i="2"/>
  <c r="H245" i="2"/>
  <c r="F245" i="2"/>
  <c r="R244" i="2"/>
  <c r="T244" i="2" s="1"/>
  <c r="P244" i="2"/>
  <c r="O244" i="2"/>
  <c r="M244" i="2"/>
  <c r="I244" i="2"/>
  <c r="H244" i="2"/>
  <c r="F244" i="2"/>
  <c r="R243" i="2"/>
  <c r="W243" i="2" s="1"/>
  <c r="P243" i="2"/>
  <c r="O243" i="2"/>
  <c r="M243" i="2"/>
  <c r="I243" i="2"/>
  <c r="H243" i="2"/>
  <c r="F243" i="2"/>
  <c r="R242" i="2"/>
  <c r="P242" i="2"/>
  <c r="O242" i="2"/>
  <c r="M242" i="2"/>
  <c r="I242" i="2"/>
  <c r="H242" i="2"/>
  <c r="F242" i="2"/>
  <c r="R241" i="2"/>
  <c r="W241" i="2" s="1"/>
  <c r="P241" i="2"/>
  <c r="O241" i="2"/>
  <c r="M241" i="2"/>
  <c r="I241" i="2"/>
  <c r="H241" i="2"/>
  <c r="F241" i="2"/>
  <c r="R240" i="2"/>
  <c r="W240" i="2" s="1"/>
  <c r="P240" i="2"/>
  <c r="O240" i="2"/>
  <c r="M240" i="2"/>
  <c r="I240" i="2"/>
  <c r="H240" i="2"/>
  <c r="F240" i="2"/>
  <c r="R239" i="2"/>
  <c r="W239" i="2" s="1"/>
  <c r="P239" i="2"/>
  <c r="O239" i="2"/>
  <c r="M239" i="2"/>
  <c r="I239" i="2"/>
  <c r="H239" i="2"/>
  <c r="F239" i="2"/>
  <c r="R238" i="2"/>
  <c r="P238" i="2"/>
  <c r="O238" i="2"/>
  <c r="M238" i="2"/>
  <c r="I238" i="2"/>
  <c r="H238" i="2"/>
  <c r="F238" i="2"/>
  <c r="R237" i="2"/>
  <c r="W237" i="2" s="1"/>
  <c r="P237" i="2"/>
  <c r="O237" i="2"/>
  <c r="M237" i="2"/>
  <c r="I237" i="2"/>
  <c r="H237" i="2"/>
  <c r="F237" i="2"/>
  <c r="R236" i="2"/>
  <c r="W236" i="2" s="1"/>
  <c r="P236" i="2"/>
  <c r="O236" i="2"/>
  <c r="M236" i="2"/>
  <c r="I236" i="2"/>
  <c r="H236" i="2"/>
  <c r="F236" i="2"/>
  <c r="R235" i="2"/>
  <c r="W235" i="2" s="1"/>
  <c r="P235" i="2"/>
  <c r="O235" i="2"/>
  <c r="M235" i="2"/>
  <c r="I235" i="2"/>
  <c r="H235" i="2"/>
  <c r="F235" i="2"/>
  <c r="R234" i="2"/>
  <c r="P234" i="2"/>
  <c r="O234" i="2"/>
  <c r="M234" i="2"/>
  <c r="I234" i="2"/>
  <c r="H234" i="2"/>
  <c r="F234" i="2"/>
  <c r="R233" i="2"/>
  <c r="W233" i="2" s="1"/>
  <c r="P233" i="2"/>
  <c r="O233" i="2"/>
  <c r="M233" i="2"/>
  <c r="I233" i="2"/>
  <c r="H233" i="2"/>
  <c r="F233" i="2"/>
  <c r="R232" i="2"/>
  <c r="W232" i="2" s="1"/>
  <c r="P232" i="2"/>
  <c r="O232" i="2"/>
  <c r="M232" i="2"/>
  <c r="I232" i="2"/>
  <c r="H232" i="2"/>
  <c r="F232" i="2"/>
  <c r="R231" i="2"/>
  <c r="R230" i="2"/>
  <c r="P230" i="2"/>
  <c r="O230" i="2"/>
  <c r="M230" i="2"/>
  <c r="I230" i="2"/>
  <c r="H230" i="2"/>
  <c r="F230" i="2"/>
  <c r="R229" i="2"/>
  <c r="T229" i="2" s="1"/>
  <c r="P229" i="2"/>
  <c r="O229" i="2"/>
  <c r="M229" i="2"/>
  <c r="I229" i="2"/>
  <c r="H229" i="2"/>
  <c r="F229" i="2"/>
  <c r="R228" i="2"/>
  <c r="P228" i="2"/>
  <c r="O228" i="2"/>
  <c r="M228" i="2"/>
  <c r="I228" i="2"/>
  <c r="H228" i="2"/>
  <c r="F228" i="2"/>
  <c r="R227" i="2"/>
  <c r="P227" i="2"/>
  <c r="O227" i="2"/>
  <c r="M227" i="2"/>
  <c r="I227" i="2"/>
  <c r="H227" i="2"/>
  <c r="F227" i="2"/>
  <c r="R226" i="2"/>
  <c r="P226" i="2"/>
  <c r="O226" i="2"/>
  <c r="M226" i="2"/>
  <c r="I226" i="2"/>
  <c r="H226" i="2"/>
  <c r="F226" i="2"/>
  <c r="R225" i="2"/>
  <c r="T225" i="2" s="1"/>
  <c r="P225" i="2"/>
  <c r="O225" i="2"/>
  <c r="M225" i="2"/>
  <c r="I225" i="2"/>
  <c r="H225" i="2"/>
  <c r="F225" i="2"/>
  <c r="R224" i="2"/>
  <c r="R223" i="2"/>
  <c r="W223" i="2" s="1"/>
  <c r="P223" i="2"/>
  <c r="O223" i="2"/>
  <c r="M223" i="2"/>
  <c r="I223" i="2"/>
  <c r="H223" i="2"/>
  <c r="F223" i="2"/>
  <c r="R222" i="2"/>
  <c r="P222" i="2"/>
  <c r="O222" i="2"/>
  <c r="M222" i="2"/>
  <c r="I222" i="2"/>
  <c r="H222" i="2"/>
  <c r="F222" i="2"/>
  <c r="R221" i="2"/>
  <c r="W221" i="2" s="1"/>
  <c r="P221" i="2"/>
  <c r="O221" i="2"/>
  <c r="M221" i="2"/>
  <c r="I221" i="2"/>
  <c r="H221" i="2"/>
  <c r="F221" i="2"/>
  <c r="R220" i="2"/>
  <c r="T220" i="2" s="1"/>
  <c r="P220" i="2"/>
  <c r="O220" i="2"/>
  <c r="M220" i="2"/>
  <c r="I220" i="2"/>
  <c r="H220" i="2"/>
  <c r="F220" i="2"/>
  <c r="R219" i="2"/>
  <c r="P219" i="2"/>
  <c r="O219" i="2"/>
  <c r="M219" i="2"/>
  <c r="I219" i="2"/>
  <c r="H219" i="2"/>
  <c r="F219" i="2"/>
  <c r="R218" i="2"/>
  <c r="P218" i="2"/>
  <c r="O218" i="2"/>
  <c r="M218" i="2"/>
  <c r="I218" i="2"/>
  <c r="H218" i="2"/>
  <c r="F218" i="2"/>
  <c r="R217" i="2"/>
  <c r="W217" i="2" s="1"/>
  <c r="P217" i="2"/>
  <c r="O217" i="2"/>
  <c r="M217" i="2"/>
  <c r="I217" i="2"/>
  <c r="H217" i="2"/>
  <c r="F217" i="2"/>
  <c r="R216" i="2"/>
  <c r="W216" i="2" s="1"/>
  <c r="P216" i="2"/>
  <c r="O216" i="2"/>
  <c r="M216" i="2"/>
  <c r="I216" i="2"/>
  <c r="H216" i="2"/>
  <c r="F216" i="2"/>
  <c r="R215" i="2"/>
  <c r="R214" i="2"/>
  <c r="V214" i="2" s="1"/>
  <c r="P214" i="2"/>
  <c r="O214" i="2"/>
  <c r="M214" i="2"/>
  <c r="I214" i="2"/>
  <c r="H214" i="2"/>
  <c r="F214" i="2"/>
  <c r="R213" i="2"/>
  <c r="R212" i="2"/>
  <c r="T212" i="2" s="1"/>
  <c r="P212" i="2"/>
  <c r="O212" i="2"/>
  <c r="M212" i="2"/>
  <c r="I212" i="2"/>
  <c r="H212" i="2"/>
  <c r="F212" i="2"/>
  <c r="R211" i="2"/>
  <c r="T211" i="2" s="1"/>
  <c r="P211" i="2"/>
  <c r="O211" i="2"/>
  <c r="M211" i="2"/>
  <c r="I211" i="2"/>
  <c r="H211" i="2"/>
  <c r="F211" i="2"/>
  <c r="R210" i="2"/>
  <c r="W210" i="2" s="1"/>
  <c r="P210" i="2"/>
  <c r="O210" i="2"/>
  <c r="M210" i="2"/>
  <c r="I210" i="2"/>
  <c r="H210" i="2"/>
  <c r="F210" i="2"/>
  <c r="R209" i="2"/>
  <c r="R208" i="2"/>
  <c r="O208" i="2"/>
  <c r="M208" i="2"/>
  <c r="H208" i="2"/>
  <c r="F208" i="2"/>
  <c r="R207" i="2"/>
  <c r="P207" i="2"/>
  <c r="O207" i="2"/>
  <c r="M207" i="2"/>
  <c r="I207" i="2"/>
  <c r="H207" i="2"/>
  <c r="F207" i="2"/>
  <c r="R206" i="2"/>
  <c r="V206" i="2" s="1"/>
  <c r="P206" i="2"/>
  <c r="O206" i="2"/>
  <c r="M206" i="2"/>
  <c r="I206" i="2"/>
  <c r="H206" i="2"/>
  <c r="F206" i="2"/>
  <c r="R205" i="2"/>
  <c r="T205" i="2" s="1"/>
  <c r="P205" i="2"/>
  <c r="O205" i="2"/>
  <c r="M205" i="2"/>
  <c r="I205" i="2"/>
  <c r="H205" i="2"/>
  <c r="F205" i="2"/>
  <c r="R204" i="2"/>
  <c r="R203" i="2"/>
  <c r="P203" i="2"/>
  <c r="O203" i="2"/>
  <c r="M203" i="2"/>
  <c r="I203" i="2"/>
  <c r="H203" i="2"/>
  <c r="F203" i="2"/>
  <c r="R202" i="2"/>
  <c r="T202" i="2" s="1"/>
  <c r="P202" i="2"/>
  <c r="O202" i="2"/>
  <c r="M202" i="2"/>
  <c r="I202" i="2"/>
  <c r="H202" i="2"/>
  <c r="F202" i="2"/>
  <c r="R201" i="2"/>
  <c r="P201" i="2"/>
  <c r="O201" i="2"/>
  <c r="M201" i="2"/>
  <c r="I201" i="2"/>
  <c r="H201" i="2"/>
  <c r="F201" i="2"/>
  <c r="R200" i="2"/>
  <c r="P200" i="2"/>
  <c r="O200" i="2"/>
  <c r="M200" i="2"/>
  <c r="I200" i="2"/>
  <c r="H200" i="2"/>
  <c r="F200" i="2"/>
  <c r="R199" i="2"/>
  <c r="T199" i="2" s="1"/>
  <c r="P199" i="2"/>
  <c r="O199" i="2"/>
  <c r="M199" i="2"/>
  <c r="I199" i="2"/>
  <c r="H199" i="2"/>
  <c r="F199" i="2"/>
  <c r="R198" i="2"/>
  <c r="T198" i="2" s="1"/>
  <c r="P198" i="2"/>
  <c r="O198" i="2"/>
  <c r="M198" i="2"/>
  <c r="I198" i="2"/>
  <c r="H198" i="2"/>
  <c r="F198" i="2"/>
  <c r="R197" i="2"/>
  <c r="P197" i="2"/>
  <c r="O197" i="2"/>
  <c r="M197" i="2"/>
  <c r="I197" i="2"/>
  <c r="H197" i="2"/>
  <c r="F197" i="2"/>
  <c r="R196" i="2"/>
  <c r="P196" i="2"/>
  <c r="O196" i="2"/>
  <c r="M196" i="2"/>
  <c r="I196" i="2"/>
  <c r="H196" i="2"/>
  <c r="F196" i="2"/>
  <c r="R195" i="2"/>
  <c r="T195" i="2" s="1"/>
  <c r="P195" i="2"/>
  <c r="O195" i="2"/>
  <c r="M195" i="2"/>
  <c r="I195" i="2"/>
  <c r="H195" i="2"/>
  <c r="F195" i="2"/>
  <c r="R194" i="2"/>
  <c r="R193" i="2"/>
  <c r="T193" i="2" s="1"/>
  <c r="P193" i="2"/>
  <c r="O193" i="2"/>
  <c r="M193" i="2"/>
  <c r="I193" i="2"/>
  <c r="H193" i="2"/>
  <c r="F193" i="2"/>
  <c r="R192" i="2"/>
  <c r="P192" i="2"/>
  <c r="O192" i="2"/>
  <c r="M192" i="2"/>
  <c r="I192" i="2"/>
  <c r="H192" i="2"/>
  <c r="R191" i="2"/>
  <c r="P191" i="2"/>
  <c r="O191" i="2"/>
  <c r="M191" i="2"/>
  <c r="I191" i="2"/>
  <c r="H191" i="2"/>
  <c r="F191" i="2"/>
  <c r="R190" i="2"/>
  <c r="P190" i="2"/>
  <c r="O190" i="2"/>
  <c r="M190" i="2"/>
  <c r="I190" i="2"/>
  <c r="H190" i="2"/>
  <c r="F190" i="2"/>
  <c r="R189" i="2"/>
  <c r="P189" i="2"/>
  <c r="O189" i="2"/>
  <c r="M189" i="2"/>
  <c r="I189" i="2"/>
  <c r="H189" i="2"/>
  <c r="F189" i="2"/>
  <c r="R188" i="2"/>
  <c r="P188" i="2"/>
  <c r="O188" i="2"/>
  <c r="M188" i="2"/>
  <c r="I188" i="2"/>
  <c r="H188" i="2"/>
  <c r="F188" i="2"/>
  <c r="R187" i="2"/>
  <c r="P187" i="2"/>
  <c r="O187" i="2"/>
  <c r="M187" i="2"/>
  <c r="I187" i="2"/>
  <c r="H187" i="2"/>
  <c r="F187" i="2"/>
  <c r="R186" i="2"/>
  <c r="P186" i="2"/>
  <c r="O186" i="2"/>
  <c r="M186" i="2"/>
  <c r="I186" i="2"/>
  <c r="H186" i="2"/>
  <c r="F186" i="2"/>
  <c r="R185" i="2"/>
  <c r="P185" i="2"/>
  <c r="O185" i="2"/>
  <c r="M185" i="2"/>
  <c r="I185" i="2"/>
  <c r="H185" i="2"/>
  <c r="F185" i="2"/>
  <c r="R184" i="2"/>
  <c r="P184" i="2"/>
  <c r="O184" i="2"/>
  <c r="M184" i="2"/>
  <c r="I184" i="2"/>
  <c r="H184" i="2"/>
  <c r="F184" i="2"/>
  <c r="R183" i="2"/>
  <c r="P183" i="2"/>
  <c r="O183" i="2"/>
  <c r="M183" i="2"/>
  <c r="I183" i="2"/>
  <c r="H183" i="2"/>
  <c r="F183" i="2"/>
  <c r="R182" i="2"/>
  <c r="P182" i="2"/>
  <c r="O182" i="2"/>
  <c r="M182" i="2"/>
  <c r="I182" i="2"/>
  <c r="H182" i="2"/>
  <c r="F182" i="2"/>
  <c r="R181" i="2"/>
  <c r="P181" i="2"/>
  <c r="O181" i="2"/>
  <c r="M181" i="2"/>
  <c r="I181" i="2"/>
  <c r="H181" i="2"/>
  <c r="F181" i="2"/>
  <c r="R180" i="2"/>
  <c r="P180" i="2"/>
  <c r="O180" i="2"/>
  <c r="M180" i="2"/>
  <c r="I180" i="2"/>
  <c r="H180" i="2"/>
  <c r="F180" i="2"/>
  <c r="R179" i="2"/>
  <c r="P179" i="2"/>
  <c r="O179" i="2"/>
  <c r="M179" i="2"/>
  <c r="I179" i="2"/>
  <c r="H179" i="2"/>
  <c r="F179" i="2"/>
  <c r="R178" i="2"/>
  <c r="R177" i="2"/>
  <c r="W177" i="2" s="1"/>
  <c r="P177" i="2"/>
  <c r="O177" i="2"/>
  <c r="M177" i="2"/>
  <c r="I177" i="2"/>
  <c r="H177" i="2"/>
  <c r="F177" i="2"/>
  <c r="R176" i="2"/>
  <c r="W176" i="2" s="1"/>
  <c r="P176" i="2"/>
  <c r="O176" i="2"/>
  <c r="M176" i="2"/>
  <c r="I176" i="2"/>
  <c r="H176" i="2"/>
  <c r="F176" i="2"/>
  <c r="R175" i="2"/>
  <c r="W175" i="2" s="1"/>
  <c r="P175" i="2"/>
  <c r="O175" i="2"/>
  <c r="M175" i="2"/>
  <c r="I175" i="2"/>
  <c r="H175" i="2"/>
  <c r="F175" i="2"/>
  <c r="R174" i="2"/>
  <c r="W174" i="2" s="1"/>
  <c r="P174" i="2"/>
  <c r="O174" i="2"/>
  <c r="M174" i="2"/>
  <c r="I174" i="2"/>
  <c r="H174" i="2"/>
  <c r="F174" i="2"/>
  <c r="R173" i="2"/>
  <c r="W173" i="2" s="1"/>
  <c r="P173" i="2"/>
  <c r="O173" i="2"/>
  <c r="M173" i="2"/>
  <c r="I173" i="2"/>
  <c r="H173" i="2"/>
  <c r="F173" i="2"/>
  <c r="R172" i="2"/>
  <c r="P172" i="2"/>
  <c r="O172" i="2"/>
  <c r="M172" i="2"/>
  <c r="I172" i="2"/>
  <c r="H172" i="2"/>
  <c r="F172" i="2"/>
  <c r="R171" i="2"/>
  <c r="W171" i="2" s="1"/>
  <c r="P171" i="2"/>
  <c r="O171" i="2"/>
  <c r="M171" i="2"/>
  <c r="I171" i="2"/>
  <c r="H171" i="2"/>
  <c r="F171" i="2"/>
  <c r="V170" i="2"/>
  <c r="R170" i="2"/>
  <c r="T170" i="2" s="1"/>
  <c r="P170" i="2"/>
  <c r="O170" i="2"/>
  <c r="M170" i="2"/>
  <c r="I170" i="2"/>
  <c r="H170" i="2"/>
  <c r="F170" i="2"/>
  <c r="R169" i="2"/>
  <c r="T169" i="2" s="1"/>
  <c r="P169" i="2"/>
  <c r="O169" i="2"/>
  <c r="M169" i="2"/>
  <c r="I169" i="2"/>
  <c r="H169" i="2"/>
  <c r="F169" i="2"/>
  <c r="R168" i="2"/>
  <c r="W168" i="2" s="1"/>
  <c r="P168" i="2"/>
  <c r="O168" i="2"/>
  <c r="M168" i="2"/>
  <c r="I168" i="2"/>
  <c r="H168" i="2"/>
  <c r="F168" i="2"/>
  <c r="R167" i="2"/>
  <c r="W167" i="2" s="1"/>
  <c r="P167" i="2"/>
  <c r="O167" i="2"/>
  <c r="M167" i="2"/>
  <c r="I167" i="2"/>
  <c r="H167" i="2"/>
  <c r="F167" i="2"/>
  <c r="R166" i="2"/>
  <c r="P166" i="2"/>
  <c r="O166" i="2"/>
  <c r="M166" i="2"/>
  <c r="I166" i="2"/>
  <c r="H166" i="2"/>
  <c r="F166" i="2"/>
  <c r="R165" i="2"/>
  <c r="W165" i="2" s="1"/>
  <c r="P165" i="2"/>
  <c r="O165" i="2"/>
  <c r="M165" i="2"/>
  <c r="I165" i="2"/>
  <c r="H165" i="2"/>
  <c r="F165" i="2"/>
  <c r="R164" i="2"/>
  <c r="W164" i="2" s="1"/>
  <c r="P164" i="2"/>
  <c r="O164" i="2"/>
  <c r="M164" i="2"/>
  <c r="I164" i="2"/>
  <c r="H164" i="2"/>
  <c r="F164" i="2"/>
  <c r="R163" i="2"/>
  <c r="W163" i="2" s="1"/>
  <c r="P163" i="2"/>
  <c r="O163" i="2"/>
  <c r="M163" i="2"/>
  <c r="I163" i="2"/>
  <c r="H163" i="2"/>
  <c r="F163" i="2"/>
  <c r="R162" i="2"/>
  <c r="T162" i="2" s="1"/>
  <c r="P162" i="2"/>
  <c r="O162" i="2"/>
  <c r="M162" i="2"/>
  <c r="I162" i="2"/>
  <c r="H162" i="2"/>
  <c r="F162" i="2"/>
  <c r="R161" i="2"/>
  <c r="W161" i="2" s="1"/>
  <c r="P161" i="2"/>
  <c r="O161" i="2"/>
  <c r="M161" i="2"/>
  <c r="I161" i="2"/>
  <c r="H161" i="2"/>
  <c r="F161" i="2"/>
  <c r="R160" i="2"/>
  <c r="P160" i="2"/>
  <c r="O160" i="2"/>
  <c r="M160" i="2"/>
  <c r="I160" i="2"/>
  <c r="H160" i="2"/>
  <c r="F160" i="2"/>
  <c r="R159" i="2"/>
  <c r="W159" i="2" s="1"/>
  <c r="P159" i="2"/>
  <c r="O159" i="2"/>
  <c r="M159" i="2"/>
  <c r="I159" i="2"/>
  <c r="H159" i="2"/>
  <c r="F159" i="2"/>
  <c r="R158" i="2"/>
  <c r="W158" i="2" s="1"/>
  <c r="P158" i="2"/>
  <c r="O158" i="2"/>
  <c r="M158" i="2"/>
  <c r="I158" i="2"/>
  <c r="H158" i="2"/>
  <c r="F158" i="2"/>
  <c r="R157" i="2"/>
  <c r="V157" i="2" s="1"/>
  <c r="P157" i="2"/>
  <c r="O157" i="2"/>
  <c r="M157" i="2"/>
  <c r="I157" i="2"/>
  <c r="H157" i="2"/>
  <c r="F157" i="2"/>
  <c r="R156" i="2"/>
  <c r="W156" i="2" s="1"/>
  <c r="P156" i="2"/>
  <c r="O156" i="2"/>
  <c r="M156" i="2"/>
  <c r="I156" i="2"/>
  <c r="H156" i="2"/>
  <c r="F156" i="2"/>
  <c r="R155" i="2"/>
  <c r="W155" i="2" s="1"/>
  <c r="P155" i="2"/>
  <c r="O155" i="2"/>
  <c r="M155" i="2"/>
  <c r="I155" i="2"/>
  <c r="H155" i="2"/>
  <c r="F155" i="2"/>
  <c r="R154" i="2"/>
  <c r="P154" i="2"/>
  <c r="O154" i="2"/>
  <c r="M154" i="2"/>
  <c r="I154" i="2"/>
  <c r="H154" i="2"/>
  <c r="F154" i="2"/>
  <c r="R153" i="2"/>
  <c r="W153" i="2" s="1"/>
  <c r="P153" i="2"/>
  <c r="O153" i="2"/>
  <c r="M153" i="2"/>
  <c r="I153" i="2"/>
  <c r="H153" i="2"/>
  <c r="F153" i="2"/>
  <c r="R152" i="2"/>
  <c r="P152" i="2"/>
  <c r="O152" i="2"/>
  <c r="M152" i="2"/>
  <c r="I152" i="2"/>
  <c r="H152" i="2"/>
  <c r="F152" i="2"/>
  <c r="R151" i="2"/>
  <c r="V151" i="2" s="1"/>
  <c r="P151" i="2"/>
  <c r="O151" i="2"/>
  <c r="M151" i="2"/>
  <c r="I151" i="2"/>
  <c r="H151" i="2"/>
  <c r="F151" i="2"/>
  <c r="R150" i="2"/>
  <c r="P150" i="2"/>
  <c r="O150" i="2"/>
  <c r="M150" i="2"/>
  <c r="I150" i="2"/>
  <c r="H150" i="2"/>
  <c r="F150" i="2"/>
  <c r="R149" i="2"/>
  <c r="W149" i="2" s="1"/>
  <c r="P149" i="2"/>
  <c r="O149" i="2"/>
  <c r="M149" i="2"/>
  <c r="I149" i="2"/>
  <c r="H149" i="2"/>
  <c r="F149" i="2"/>
  <c r="R148" i="2"/>
  <c r="P148" i="2"/>
  <c r="O148" i="2"/>
  <c r="M148" i="2"/>
  <c r="I148" i="2"/>
  <c r="H148" i="2"/>
  <c r="F148" i="2"/>
  <c r="R147" i="2"/>
  <c r="W147" i="2" s="1"/>
  <c r="P147" i="2"/>
  <c r="O147" i="2"/>
  <c r="M147" i="2"/>
  <c r="I147" i="2"/>
  <c r="H147" i="2"/>
  <c r="F147" i="2"/>
  <c r="R146" i="2"/>
  <c r="V146" i="2" s="1"/>
  <c r="O146" i="2"/>
  <c r="M146" i="2"/>
  <c r="H146" i="2"/>
  <c r="F146" i="2"/>
  <c r="R145" i="2"/>
  <c r="T145" i="2" s="1"/>
  <c r="O145" i="2"/>
  <c r="M145" i="2"/>
  <c r="H145" i="2"/>
  <c r="F145" i="2"/>
  <c r="R144" i="2"/>
  <c r="V144" i="2" s="1"/>
  <c r="O144" i="2"/>
  <c r="M144" i="2"/>
  <c r="H144" i="2"/>
  <c r="F144" i="2"/>
  <c r="R143" i="2"/>
  <c r="W143" i="2" s="1"/>
  <c r="P143" i="2"/>
  <c r="O143" i="2"/>
  <c r="M143" i="2"/>
  <c r="I143" i="2"/>
  <c r="H143" i="2"/>
  <c r="F143" i="2"/>
  <c r="R142" i="2"/>
  <c r="P142" i="2"/>
  <c r="O142" i="2"/>
  <c r="M142" i="2"/>
  <c r="I142" i="2"/>
  <c r="H142" i="2"/>
  <c r="F142" i="2"/>
  <c r="R141" i="2"/>
  <c r="W141" i="2" s="1"/>
  <c r="P141" i="2"/>
  <c r="O141" i="2"/>
  <c r="M141" i="2"/>
  <c r="I141" i="2"/>
  <c r="H141" i="2"/>
  <c r="F141" i="2"/>
  <c r="R140" i="2"/>
  <c r="P140" i="2"/>
  <c r="O140" i="2"/>
  <c r="M140" i="2"/>
  <c r="I140" i="2"/>
  <c r="H140" i="2"/>
  <c r="F140" i="2"/>
  <c r="R139" i="2"/>
  <c r="W139" i="2" s="1"/>
  <c r="P139" i="2"/>
  <c r="O139" i="2"/>
  <c r="M139" i="2"/>
  <c r="I139" i="2"/>
  <c r="H139" i="2"/>
  <c r="F139" i="2"/>
  <c r="R138" i="2"/>
  <c r="W138" i="2" s="1"/>
  <c r="P138" i="2"/>
  <c r="O138" i="2"/>
  <c r="M138" i="2"/>
  <c r="I138" i="2"/>
  <c r="H138" i="2"/>
  <c r="F138" i="2"/>
  <c r="R137" i="2"/>
  <c r="W137" i="2" s="1"/>
  <c r="P137" i="2"/>
  <c r="O137" i="2"/>
  <c r="M137" i="2"/>
  <c r="I137" i="2"/>
  <c r="H137" i="2"/>
  <c r="F137" i="2"/>
  <c r="R136" i="2"/>
  <c r="P136" i="2"/>
  <c r="O136" i="2"/>
  <c r="M136" i="2"/>
  <c r="I136" i="2"/>
  <c r="H136" i="2"/>
  <c r="F136" i="2"/>
  <c r="R135" i="2"/>
  <c r="W135" i="2" s="1"/>
  <c r="P135" i="2"/>
  <c r="O135" i="2"/>
  <c r="M135" i="2"/>
  <c r="I135" i="2"/>
  <c r="H135" i="2"/>
  <c r="F135" i="2"/>
  <c r="R134" i="2"/>
  <c r="P134" i="2"/>
  <c r="O134" i="2"/>
  <c r="M134" i="2"/>
  <c r="I134" i="2"/>
  <c r="H134" i="2"/>
  <c r="F134" i="2"/>
  <c r="R133" i="2"/>
  <c r="W133" i="2" s="1"/>
  <c r="P133" i="2"/>
  <c r="O133" i="2"/>
  <c r="M133" i="2"/>
  <c r="I133" i="2"/>
  <c r="H133" i="2"/>
  <c r="F133" i="2"/>
  <c r="R132" i="2"/>
  <c r="T132" i="2" s="1"/>
  <c r="P132" i="2"/>
  <c r="O132" i="2"/>
  <c r="M132" i="2"/>
  <c r="I132" i="2"/>
  <c r="H132" i="2"/>
  <c r="F132" i="2"/>
  <c r="R131" i="2"/>
  <c r="W131" i="2" s="1"/>
  <c r="P131" i="2"/>
  <c r="O131" i="2"/>
  <c r="M131" i="2"/>
  <c r="I131" i="2"/>
  <c r="H131" i="2"/>
  <c r="F131" i="2"/>
  <c r="R130" i="2"/>
  <c r="P130" i="2"/>
  <c r="O130" i="2"/>
  <c r="M130" i="2"/>
  <c r="I130" i="2"/>
  <c r="H130" i="2"/>
  <c r="F130" i="2"/>
  <c r="R129" i="2"/>
  <c r="W129" i="2" s="1"/>
  <c r="P129" i="2"/>
  <c r="O129" i="2"/>
  <c r="M129" i="2"/>
  <c r="I129" i="2"/>
  <c r="H129" i="2"/>
  <c r="F129" i="2"/>
  <c r="R128" i="2"/>
  <c r="P128" i="2"/>
  <c r="O128" i="2"/>
  <c r="M128" i="2"/>
  <c r="I128" i="2"/>
  <c r="H128" i="2"/>
  <c r="F128" i="2"/>
  <c r="R127" i="2"/>
  <c r="W127" i="2" s="1"/>
  <c r="P127" i="2"/>
  <c r="O127" i="2"/>
  <c r="M127" i="2"/>
  <c r="I127" i="2"/>
  <c r="H127" i="2"/>
  <c r="F127" i="2"/>
  <c r="R126" i="2"/>
  <c r="W126" i="2" s="1"/>
  <c r="P126" i="2"/>
  <c r="O126" i="2"/>
  <c r="M126" i="2"/>
  <c r="I126" i="2"/>
  <c r="H126" i="2"/>
  <c r="F126" i="2"/>
  <c r="R125" i="2"/>
  <c r="W125" i="2" s="1"/>
  <c r="P125" i="2"/>
  <c r="O125" i="2"/>
  <c r="M125" i="2"/>
  <c r="I125" i="2"/>
  <c r="H125" i="2"/>
  <c r="F125" i="2"/>
  <c r="R124" i="2"/>
  <c r="P124" i="2"/>
  <c r="O124" i="2"/>
  <c r="M124" i="2"/>
  <c r="I124" i="2"/>
  <c r="H124" i="2"/>
  <c r="F124" i="2"/>
  <c r="R123" i="2"/>
  <c r="W123" i="2" s="1"/>
  <c r="P123" i="2"/>
  <c r="O123" i="2"/>
  <c r="M123" i="2"/>
  <c r="I123" i="2"/>
  <c r="H123" i="2"/>
  <c r="F123" i="2"/>
  <c r="R122" i="2"/>
  <c r="V122" i="2" s="1"/>
  <c r="P122" i="2"/>
  <c r="O122" i="2"/>
  <c r="M122" i="2"/>
  <c r="I122" i="2"/>
  <c r="H122" i="2"/>
  <c r="F122" i="2"/>
  <c r="R121" i="2"/>
  <c r="T121" i="2" s="1"/>
  <c r="O121" i="2"/>
  <c r="M121" i="2"/>
  <c r="H121" i="2"/>
  <c r="F121" i="2"/>
  <c r="R120" i="2"/>
  <c r="V120" i="2" s="1"/>
  <c r="O120" i="2"/>
  <c r="M120" i="2"/>
  <c r="H120" i="2"/>
  <c r="F120" i="2"/>
  <c r="R119" i="2"/>
  <c r="W119" i="2" s="1"/>
  <c r="P119" i="2"/>
  <c r="O119" i="2"/>
  <c r="M119" i="2"/>
  <c r="I119" i="2"/>
  <c r="H119" i="2"/>
  <c r="F119" i="2"/>
  <c r="R118" i="2"/>
  <c r="P118" i="2"/>
  <c r="O118" i="2"/>
  <c r="M118" i="2"/>
  <c r="I118" i="2"/>
  <c r="H118" i="2"/>
  <c r="F118" i="2"/>
  <c r="R117" i="2"/>
  <c r="W117" i="2" s="1"/>
  <c r="P117" i="2"/>
  <c r="O117" i="2"/>
  <c r="M117" i="2"/>
  <c r="I117" i="2"/>
  <c r="H117" i="2"/>
  <c r="F117" i="2"/>
  <c r="R116" i="2"/>
  <c r="P116" i="2"/>
  <c r="O116" i="2"/>
  <c r="M116" i="2"/>
  <c r="I116" i="2"/>
  <c r="H116" i="2"/>
  <c r="F116" i="2"/>
  <c r="R115" i="2"/>
  <c r="W115" i="2" s="1"/>
  <c r="P115" i="2"/>
  <c r="O115" i="2"/>
  <c r="M115" i="2"/>
  <c r="I115" i="2"/>
  <c r="H115" i="2"/>
  <c r="F115" i="2"/>
  <c r="R114" i="2"/>
  <c r="T114" i="2" s="1"/>
  <c r="P114" i="2"/>
  <c r="O114" i="2"/>
  <c r="M114" i="2"/>
  <c r="I114" i="2"/>
  <c r="H114" i="2"/>
  <c r="F114" i="2"/>
  <c r="R113" i="2"/>
  <c r="W113" i="2" s="1"/>
  <c r="P113" i="2"/>
  <c r="O113" i="2"/>
  <c r="M113" i="2"/>
  <c r="I113" i="2"/>
  <c r="H113" i="2"/>
  <c r="F113" i="2"/>
  <c r="R112" i="2"/>
  <c r="P112" i="2"/>
  <c r="O112" i="2"/>
  <c r="M112" i="2"/>
  <c r="I112" i="2"/>
  <c r="H112" i="2"/>
  <c r="F112" i="2"/>
  <c r="R111" i="2"/>
  <c r="W111" i="2" s="1"/>
  <c r="P111" i="2"/>
  <c r="O111" i="2"/>
  <c r="M111" i="2"/>
  <c r="I111" i="2"/>
  <c r="H111" i="2"/>
  <c r="F111" i="2"/>
  <c r="R110" i="2"/>
  <c r="P110" i="2"/>
  <c r="O110" i="2"/>
  <c r="M110" i="2"/>
  <c r="I110" i="2"/>
  <c r="H110" i="2"/>
  <c r="F110" i="2"/>
  <c r="R109" i="2"/>
  <c r="R108" i="2"/>
  <c r="W108" i="2" s="1"/>
  <c r="P108" i="2"/>
  <c r="O108" i="2"/>
  <c r="M108" i="2"/>
  <c r="I108" i="2"/>
  <c r="H108" i="2"/>
  <c r="F108" i="2"/>
  <c r="R107" i="2"/>
  <c r="P107" i="2"/>
  <c r="O107" i="2"/>
  <c r="M107" i="2"/>
  <c r="I107" i="2"/>
  <c r="H107" i="2"/>
  <c r="F107" i="2"/>
  <c r="R106" i="2"/>
  <c r="W106" i="2" s="1"/>
  <c r="P106" i="2"/>
  <c r="O106" i="2"/>
  <c r="M106" i="2"/>
  <c r="I106" i="2"/>
  <c r="H106" i="2"/>
  <c r="F106" i="2"/>
  <c r="R105" i="2"/>
  <c r="V105" i="2" s="1"/>
  <c r="P105" i="2"/>
  <c r="O105" i="2"/>
  <c r="M105" i="2"/>
  <c r="I105" i="2"/>
  <c r="H105" i="2"/>
  <c r="F105" i="2"/>
  <c r="R104" i="2"/>
  <c r="R103" i="2"/>
  <c r="W103" i="2" s="1"/>
  <c r="P103" i="2"/>
  <c r="O103" i="2"/>
  <c r="M103" i="2"/>
  <c r="I103" i="2"/>
  <c r="H103" i="2"/>
  <c r="F103" i="2"/>
  <c r="R102" i="2"/>
  <c r="R101" i="2"/>
  <c r="T101" i="2" s="1"/>
  <c r="P101" i="2"/>
  <c r="O101" i="2"/>
  <c r="M101" i="2"/>
  <c r="I101" i="2"/>
  <c r="H101" i="2"/>
  <c r="F101" i="2"/>
  <c r="R100" i="2"/>
  <c r="R99" i="2"/>
  <c r="T99" i="2" s="1"/>
  <c r="P99" i="2"/>
  <c r="O99" i="2"/>
  <c r="M99" i="2"/>
  <c r="I99" i="2"/>
  <c r="H99" i="2"/>
  <c r="F99" i="2"/>
  <c r="R98" i="2"/>
  <c r="T98" i="2" s="1"/>
  <c r="P98" i="2"/>
  <c r="O98" i="2"/>
  <c r="M98" i="2"/>
  <c r="I98" i="2"/>
  <c r="H98" i="2"/>
  <c r="F98" i="2"/>
  <c r="R97" i="2"/>
  <c r="R96" i="2"/>
  <c r="P96" i="2"/>
  <c r="O96" i="2"/>
  <c r="M96" i="2"/>
  <c r="I96" i="2"/>
  <c r="H96" i="2"/>
  <c r="F96" i="2"/>
  <c r="R95" i="2"/>
  <c r="R94" i="2"/>
  <c r="V94" i="2" s="1"/>
  <c r="P94" i="2"/>
  <c r="O94" i="2"/>
  <c r="M94" i="2"/>
  <c r="I94" i="2"/>
  <c r="H94" i="2"/>
  <c r="F94" i="2"/>
  <c r="R93" i="2"/>
  <c r="V93" i="2" s="1"/>
  <c r="P93" i="2"/>
  <c r="O93" i="2"/>
  <c r="M93" i="2"/>
  <c r="I93" i="2"/>
  <c r="H93" i="2"/>
  <c r="F93" i="2"/>
  <c r="R92" i="2"/>
  <c r="R91" i="2"/>
  <c r="R90" i="2"/>
  <c r="T90" i="2" s="1"/>
  <c r="P90" i="2"/>
  <c r="O90" i="2"/>
  <c r="M90" i="2"/>
  <c r="I90" i="2"/>
  <c r="H90" i="2"/>
  <c r="F90" i="2"/>
  <c r="R89" i="2"/>
  <c r="W89" i="2" s="1"/>
  <c r="P89" i="2"/>
  <c r="O89" i="2"/>
  <c r="M89" i="2"/>
  <c r="I89" i="2"/>
  <c r="H89" i="2"/>
  <c r="F89" i="2"/>
  <c r="R88" i="2"/>
  <c r="P88" i="2"/>
  <c r="O88" i="2"/>
  <c r="M88" i="2"/>
  <c r="I88" i="2"/>
  <c r="H88" i="2"/>
  <c r="F88" i="2"/>
  <c r="R87" i="2"/>
  <c r="P87" i="2"/>
  <c r="O87" i="2"/>
  <c r="M87" i="2"/>
  <c r="I87" i="2"/>
  <c r="H87" i="2"/>
  <c r="F87" i="2"/>
  <c r="R86" i="2"/>
  <c r="P86" i="2"/>
  <c r="O86" i="2"/>
  <c r="M86" i="2"/>
  <c r="I86" i="2"/>
  <c r="H86" i="2"/>
  <c r="F86" i="2"/>
  <c r="R85" i="2"/>
  <c r="T85" i="2" s="1"/>
  <c r="P85" i="2"/>
  <c r="O85" i="2"/>
  <c r="M85" i="2"/>
  <c r="I85" i="2"/>
  <c r="H85" i="2"/>
  <c r="F85" i="2"/>
  <c r="R84" i="2"/>
  <c r="P84" i="2"/>
  <c r="O84" i="2"/>
  <c r="M84" i="2"/>
  <c r="I84" i="2"/>
  <c r="H84" i="2"/>
  <c r="F84" i="2"/>
  <c r="R83" i="2"/>
  <c r="W83" i="2" s="1"/>
  <c r="P83" i="2"/>
  <c r="O83" i="2"/>
  <c r="M83" i="2"/>
  <c r="I83" i="2"/>
  <c r="H83" i="2"/>
  <c r="F83" i="2"/>
  <c r="R82" i="2"/>
  <c r="P82" i="2"/>
  <c r="O82" i="2"/>
  <c r="M82" i="2"/>
  <c r="I82" i="2"/>
  <c r="H82" i="2"/>
  <c r="F82" i="2"/>
  <c r="R81" i="2"/>
  <c r="P81" i="2"/>
  <c r="O81" i="2"/>
  <c r="M81" i="2"/>
  <c r="I81" i="2"/>
  <c r="H81" i="2"/>
  <c r="F81" i="2"/>
  <c r="R80" i="2"/>
  <c r="V80" i="2" s="1"/>
  <c r="P80" i="2"/>
  <c r="O80" i="2"/>
  <c r="M80" i="2"/>
  <c r="I80" i="2"/>
  <c r="H80" i="2"/>
  <c r="F80" i="2"/>
  <c r="R79" i="2"/>
  <c r="T79" i="2" s="1"/>
  <c r="P79" i="2"/>
  <c r="O79" i="2"/>
  <c r="M79" i="2"/>
  <c r="I79" i="2"/>
  <c r="H79" i="2"/>
  <c r="F79" i="2"/>
  <c r="R78" i="2"/>
  <c r="P78" i="2"/>
  <c r="O78" i="2"/>
  <c r="M78" i="2"/>
  <c r="I78" i="2"/>
  <c r="H78" i="2"/>
  <c r="F78" i="2"/>
  <c r="R77" i="2"/>
  <c r="P77" i="2"/>
  <c r="O77" i="2"/>
  <c r="M77" i="2"/>
  <c r="I77" i="2"/>
  <c r="H77" i="2"/>
  <c r="F77" i="2"/>
  <c r="R76" i="2"/>
  <c r="W76" i="2" s="1"/>
  <c r="P76" i="2"/>
  <c r="O76" i="2"/>
  <c r="M76" i="2"/>
  <c r="I76" i="2"/>
  <c r="H76" i="2"/>
  <c r="F76" i="2"/>
  <c r="R75" i="2"/>
  <c r="P75" i="2"/>
  <c r="O75" i="2"/>
  <c r="M75" i="2"/>
  <c r="I75" i="2"/>
  <c r="H75" i="2"/>
  <c r="F75" i="2"/>
  <c r="R74" i="2"/>
  <c r="P74" i="2"/>
  <c r="O74" i="2"/>
  <c r="M74" i="2"/>
  <c r="I74" i="2"/>
  <c r="H74" i="2"/>
  <c r="F74" i="2"/>
  <c r="R73" i="2"/>
  <c r="T73" i="2" s="1"/>
  <c r="P73" i="2"/>
  <c r="O73" i="2"/>
  <c r="M73" i="2"/>
  <c r="I73" i="2"/>
  <c r="H73" i="2"/>
  <c r="F73" i="2"/>
  <c r="R72" i="2"/>
  <c r="W72" i="2" s="1"/>
  <c r="P72" i="2"/>
  <c r="O72" i="2"/>
  <c r="M72" i="2"/>
  <c r="I72" i="2"/>
  <c r="H72" i="2"/>
  <c r="F72" i="2"/>
  <c r="R71" i="2"/>
  <c r="W71" i="2" s="1"/>
  <c r="P71" i="2"/>
  <c r="O71" i="2"/>
  <c r="M71" i="2"/>
  <c r="I71" i="2"/>
  <c r="H71" i="2"/>
  <c r="F71" i="2"/>
  <c r="R70" i="2"/>
  <c r="P70" i="2"/>
  <c r="O70" i="2"/>
  <c r="M70" i="2"/>
  <c r="I70" i="2"/>
  <c r="H70" i="2"/>
  <c r="F70" i="2"/>
  <c r="R69" i="2"/>
  <c r="P69" i="2"/>
  <c r="O69" i="2"/>
  <c r="M69" i="2"/>
  <c r="I69" i="2"/>
  <c r="H69" i="2"/>
  <c r="F69" i="2"/>
  <c r="R68" i="2"/>
  <c r="T68" i="2" s="1"/>
  <c r="P68" i="2"/>
  <c r="O68" i="2"/>
  <c r="M68" i="2"/>
  <c r="I68" i="2"/>
  <c r="H68" i="2"/>
  <c r="F68" i="2"/>
  <c r="R67" i="2"/>
  <c r="T67" i="2" s="1"/>
  <c r="P67" i="2"/>
  <c r="O67" i="2"/>
  <c r="M67" i="2"/>
  <c r="I67" i="2"/>
  <c r="H67" i="2"/>
  <c r="F67" i="2"/>
  <c r="R66" i="2"/>
  <c r="P66" i="2"/>
  <c r="O66" i="2"/>
  <c r="M66" i="2"/>
  <c r="I66" i="2"/>
  <c r="H66" i="2"/>
  <c r="F66" i="2"/>
  <c r="R65" i="2"/>
  <c r="T65" i="2" s="1"/>
  <c r="P65" i="2"/>
  <c r="O65" i="2"/>
  <c r="M65" i="2"/>
  <c r="I65" i="2"/>
  <c r="H65" i="2"/>
  <c r="F65" i="2"/>
  <c r="R64" i="2"/>
  <c r="T64" i="2" s="1"/>
  <c r="P64" i="2"/>
  <c r="O64" i="2"/>
  <c r="M64" i="2"/>
  <c r="I64" i="2"/>
  <c r="H64" i="2"/>
  <c r="F64" i="2"/>
  <c r="R63" i="2"/>
  <c r="R62" i="2"/>
  <c r="P62" i="2"/>
  <c r="O62" i="2"/>
  <c r="M62" i="2"/>
  <c r="I62" i="2"/>
  <c r="H62" i="2"/>
  <c r="F62" i="2"/>
  <c r="R61" i="2"/>
  <c r="W61" i="2" s="1"/>
  <c r="P61" i="2"/>
  <c r="O61" i="2"/>
  <c r="M61" i="2"/>
  <c r="I61" i="2"/>
  <c r="H61" i="2"/>
  <c r="F61" i="2"/>
  <c r="R60" i="2"/>
  <c r="V60" i="2" s="1"/>
  <c r="P60" i="2"/>
  <c r="O60" i="2"/>
  <c r="M60" i="2"/>
  <c r="I60" i="2"/>
  <c r="H60" i="2"/>
  <c r="F60" i="2"/>
  <c r="R59" i="2"/>
  <c r="P59" i="2"/>
  <c r="O59" i="2"/>
  <c r="M59" i="2"/>
  <c r="I59" i="2"/>
  <c r="H59" i="2"/>
  <c r="F59" i="2"/>
  <c r="R58" i="2"/>
  <c r="W58" i="2" s="1"/>
  <c r="P58" i="2"/>
  <c r="O58" i="2"/>
  <c r="M58" i="2"/>
  <c r="I58" i="2"/>
  <c r="H58" i="2"/>
  <c r="F58" i="2"/>
  <c r="R57" i="2"/>
  <c r="T57" i="2" s="1"/>
  <c r="P57" i="2"/>
  <c r="O57" i="2"/>
  <c r="M57" i="2"/>
  <c r="I57" i="2"/>
  <c r="H57" i="2"/>
  <c r="F57" i="2"/>
  <c r="R56" i="2"/>
  <c r="P56" i="2"/>
  <c r="O56" i="2"/>
  <c r="M56" i="2"/>
  <c r="I56" i="2"/>
  <c r="H56" i="2"/>
  <c r="F56" i="2"/>
  <c r="R55" i="2"/>
  <c r="W55" i="2" s="1"/>
  <c r="P55" i="2"/>
  <c r="O55" i="2"/>
  <c r="M55" i="2"/>
  <c r="I55" i="2"/>
  <c r="H55" i="2"/>
  <c r="F55" i="2"/>
  <c r="R54" i="2"/>
  <c r="P54" i="2"/>
  <c r="O54" i="2"/>
  <c r="M54" i="2"/>
  <c r="I54" i="2"/>
  <c r="H54" i="2"/>
  <c r="F54" i="2"/>
  <c r="R53" i="2"/>
  <c r="T53" i="2" s="1"/>
  <c r="P53" i="2"/>
  <c r="O53" i="2"/>
  <c r="M53" i="2"/>
  <c r="I53" i="2"/>
  <c r="H53" i="2"/>
  <c r="F53" i="2"/>
  <c r="R52" i="2"/>
  <c r="W52" i="2" s="1"/>
  <c r="P52" i="2"/>
  <c r="O52" i="2"/>
  <c r="M52" i="2"/>
  <c r="I52" i="2"/>
  <c r="H52" i="2"/>
  <c r="F52" i="2"/>
  <c r="R51" i="2"/>
  <c r="P51" i="2"/>
  <c r="O51" i="2"/>
  <c r="M51" i="2"/>
  <c r="I51" i="2"/>
  <c r="H51" i="2"/>
  <c r="F51" i="2"/>
  <c r="R50" i="2"/>
  <c r="P50" i="2"/>
  <c r="O50" i="2"/>
  <c r="M50" i="2"/>
  <c r="I50" i="2"/>
  <c r="H50" i="2"/>
  <c r="F50" i="2"/>
  <c r="R49" i="2"/>
  <c r="W49" i="2" s="1"/>
  <c r="P49" i="2"/>
  <c r="O49" i="2"/>
  <c r="M49" i="2"/>
  <c r="I49" i="2"/>
  <c r="H49" i="2"/>
  <c r="F49" i="2"/>
  <c r="R48" i="2"/>
  <c r="T48" i="2" s="1"/>
  <c r="P48" i="2"/>
  <c r="O48" i="2"/>
  <c r="M48" i="2"/>
  <c r="I48" i="2"/>
  <c r="H48" i="2"/>
  <c r="F48" i="2"/>
  <c r="R47" i="2"/>
  <c r="R46" i="2"/>
  <c r="P46" i="2"/>
  <c r="O46" i="2"/>
  <c r="M46" i="2"/>
  <c r="I46" i="2"/>
  <c r="H46" i="2"/>
  <c r="F46" i="2"/>
  <c r="R45" i="2"/>
  <c r="W45" i="2" s="1"/>
  <c r="P45" i="2"/>
  <c r="O45" i="2"/>
  <c r="M45" i="2"/>
  <c r="I45" i="2"/>
  <c r="H45" i="2"/>
  <c r="F45" i="2"/>
  <c r="R44" i="2"/>
  <c r="W44" i="2" s="1"/>
  <c r="P44" i="2"/>
  <c r="O44" i="2"/>
  <c r="M44" i="2"/>
  <c r="I44" i="2"/>
  <c r="H44" i="2"/>
  <c r="F44" i="2"/>
  <c r="R43" i="2"/>
  <c r="P43" i="2"/>
  <c r="O43" i="2"/>
  <c r="M43" i="2"/>
  <c r="I43" i="2"/>
  <c r="H43" i="2"/>
  <c r="F43" i="2"/>
  <c r="R42" i="2"/>
  <c r="R41" i="2"/>
  <c r="W41" i="2" s="1"/>
  <c r="P41" i="2"/>
  <c r="O41" i="2"/>
  <c r="M41" i="2"/>
  <c r="I41" i="2"/>
  <c r="H41" i="2"/>
  <c r="F41" i="2"/>
  <c r="R40" i="2"/>
  <c r="V40" i="2" s="1"/>
  <c r="P40" i="2"/>
  <c r="O40" i="2"/>
  <c r="M40" i="2"/>
  <c r="I40" i="2"/>
  <c r="H40" i="2"/>
  <c r="F40" i="2"/>
  <c r="R39" i="2"/>
  <c r="V39" i="2" s="1"/>
  <c r="P39" i="2"/>
  <c r="O39" i="2"/>
  <c r="M39" i="2"/>
  <c r="I39" i="2"/>
  <c r="H39" i="2"/>
  <c r="F39" i="2"/>
  <c r="R38" i="2"/>
  <c r="P38" i="2"/>
  <c r="O38" i="2"/>
  <c r="M38" i="2"/>
  <c r="I38" i="2"/>
  <c r="H38" i="2"/>
  <c r="F38" i="2"/>
  <c r="R37" i="2"/>
  <c r="T37" i="2" s="1"/>
  <c r="P37" i="2"/>
  <c r="O37" i="2"/>
  <c r="M37" i="2"/>
  <c r="I37" i="2"/>
  <c r="H37" i="2"/>
  <c r="F37" i="2"/>
  <c r="R36" i="2"/>
  <c r="P36" i="2"/>
  <c r="O36" i="2"/>
  <c r="M36" i="2"/>
  <c r="I36" i="2"/>
  <c r="H36" i="2"/>
  <c r="F36" i="2"/>
  <c r="R35" i="2"/>
  <c r="T35" i="2" s="1"/>
  <c r="P35" i="2"/>
  <c r="O35" i="2"/>
  <c r="M35" i="2"/>
  <c r="I35" i="2"/>
  <c r="H35" i="2"/>
  <c r="F35" i="2"/>
  <c r="R34" i="2"/>
  <c r="W34" i="2" s="1"/>
  <c r="P34" i="2"/>
  <c r="O34" i="2"/>
  <c r="M34" i="2"/>
  <c r="I34" i="2"/>
  <c r="H34" i="2"/>
  <c r="F34" i="2"/>
  <c r="R33" i="2"/>
  <c r="W33" i="2" s="1"/>
  <c r="P33" i="2"/>
  <c r="O33" i="2"/>
  <c r="M33" i="2"/>
  <c r="I33" i="2"/>
  <c r="H33" i="2"/>
  <c r="F33" i="2"/>
  <c r="R32" i="2"/>
  <c r="P32" i="2"/>
  <c r="O32" i="2"/>
  <c r="M32" i="2"/>
  <c r="I32" i="2"/>
  <c r="H32" i="2"/>
  <c r="F32" i="2"/>
  <c r="R31" i="2"/>
  <c r="T31" i="2" s="1"/>
  <c r="P31" i="2"/>
  <c r="O31" i="2"/>
  <c r="M31" i="2"/>
  <c r="I31" i="2"/>
  <c r="H31" i="2"/>
  <c r="F31" i="2"/>
  <c r="R30" i="2"/>
  <c r="V30" i="2" s="1"/>
  <c r="P30" i="2"/>
  <c r="O30" i="2"/>
  <c r="M30" i="2"/>
  <c r="I30" i="2"/>
  <c r="H30" i="2"/>
  <c r="F30" i="2"/>
  <c r="R29" i="2"/>
  <c r="P29" i="2"/>
  <c r="O29" i="2"/>
  <c r="M29" i="2"/>
  <c r="I29" i="2"/>
  <c r="H29" i="2"/>
  <c r="F29" i="2"/>
  <c r="R28" i="2"/>
  <c r="P28" i="2"/>
  <c r="O28" i="2"/>
  <c r="M28" i="2"/>
  <c r="I28" i="2"/>
  <c r="H28" i="2"/>
  <c r="F28" i="2"/>
  <c r="R27" i="2"/>
  <c r="W27" i="2" s="1"/>
  <c r="P27" i="2"/>
  <c r="O27" i="2"/>
  <c r="M27" i="2"/>
  <c r="I27" i="2"/>
  <c r="H27" i="2"/>
  <c r="F27" i="2"/>
  <c r="R26" i="2"/>
  <c r="P26" i="2"/>
  <c r="O26" i="2"/>
  <c r="M26" i="2"/>
  <c r="I26" i="2"/>
  <c r="H26" i="2"/>
  <c r="F26" i="2"/>
  <c r="R25" i="2"/>
  <c r="W25" i="2" s="1"/>
  <c r="P25" i="2"/>
  <c r="O25" i="2"/>
  <c r="M25" i="2"/>
  <c r="I25" i="2"/>
  <c r="H25" i="2"/>
  <c r="F25" i="2"/>
  <c r="R24" i="2"/>
  <c r="P24" i="2"/>
  <c r="O24" i="2"/>
  <c r="M24" i="2"/>
  <c r="I24" i="2"/>
  <c r="H24" i="2"/>
  <c r="F24" i="2"/>
  <c r="R23" i="2"/>
  <c r="T23" i="2" s="1"/>
  <c r="P23" i="2"/>
  <c r="O23" i="2"/>
  <c r="M23" i="2"/>
  <c r="I23" i="2"/>
  <c r="H23" i="2"/>
  <c r="F23" i="2"/>
  <c r="R22" i="2"/>
  <c r="R21" i="2"/>
  <c r="P21" i="2"/>
  <c r="O21" i="2"/>
  <c r="M21" i="2"/>
  <c r="I21" i="2"/>
  <c r="H21" i="2"/>
  <c r="F21" i="2"/>
  <c r="R20" i="2"/>
  <c r="V20" i="2" s="1"/>
  <c r="P20" i="2"/>
  <c r="O20" i="2"/>
  <c r="M20" i="2"/>
  <c r="I20" i="2"/>
  <c r="H20" i="2"/>
  <c r="F20" i="2"/>
  <c r="R19" i="2"/>
  <c r="V19" i="2" s="1"/>
  <c r="P19" i="2"/>
  <c r="O19" i="2"/>
  <c r="M19" i="2"/>
  <c r="I19" i="2"/>
  <c r="H19" i="2"/>
  <c r="F19" i="2"/>
  <c r="R18" i="2"/>
  <c r="R17" i="2"/>
  <c r="P17" i="2"/>
  <c r="O17" i="2"/>
  <c r="M17" i="2"/>
  <c r="I17" i="2"/>
  <c r="H17" i="2"/>
  <c r="F17" i="2"/>
  <c r="R16" i="2"/>
  <c r="P16" i="2"/>
  <c r="O16" i="2"/>
  <c r="M16" i="2"/>
  <c r="I16" i="2"/>
  <c r="H16" i="2"/>
  <c r="F16" i="2"/>
  <c r="R15" i="2"/>
  <c r="R14" i="2"/>
  <c r="P14" i="2"/>
  <c r="O14" i="2"/>
  <c r="M14" i="2"/>
  <c r="I14" i="2"/>
  <c r="H14" i="2"/>
  <c r="F14" i="2"/>
  <c r="R13" i="2"/>
  <c r="O13" i="2"/>
  <c r="M13" i="2"/>
  <c r="H13" i="2"/>
  <c r="F13" i="2"/>
  <c r="R12" i="2"/>
  <c r="O12" i="2"/>
  <c r="M12" i="2"/>
  <c r="H12" i="2"/>
  <c r="F12" i="2"/>
  <c r="W855" i="1"/>
  <c r="X6" i="1"/>
  <c r="Y6" i="1" s="1"/>
  <c r="X10" i="1"/>
  <c r="Y10" i="1"/>
  <c r="X13" i="1"/>
  <c r="Y13" i="1" s="1"/>
  <c r="X17" i="1"/>
  <c r="Y17" i="1"/>
  <c r="X37" i="1"/>
  <c r="Y37" i="1" s="1"/>
  <c r="X42" i="1"/>
  <c r="Y42" i="1" s="1"/>
  <c r="X58" i="1"/>
  <c r="Y58" i="1" s="1"/>
  <c r="X87" i="1"/>
  <c r="Y87" i="1" s="1"/>
  <c r="X90" i="1"/>
  <c r="Y90" i="1" s="1"/>
  <c r="X92" i="1"/>
  <c r="Y92" i="1" s="1"/>
  <c r="X95" i="1"/>
  <c r="Y95" i="1" s="1"/>
  <c r="X97" i="1"/>
  <c r="Y97" i="1" s="1"/>
  <c r="X173" i="1"/>
  <c r="Y173" i="1"/>
  <c r="X199" i="1"/>
  <c r="Y199" i="1" s="1"/>
  <c r="X208" i="1"/>
  <c r="Y208" i="1"/>
  <c r="X210" i="1"/>
  <c r="Y210" i="1" s="1"/>
  <c r="X219" i="1"/>
  <c r="Y219" i="1"/>
  <c r="X475" i="1"/>
  <c r="Y475" i="1" s="1"/>
  <c r="X631" i="1"/>
  <c r="Y631" i="1" s="1"/>
  <c r="X633" i="1"/>
  <c r="Y633" i="1"/>
  <c r="X639" i="1"/>
  <c r="Y639" i="1" s="1"/>
  <c r="X783" i="1"/>
  <c r="Y783" i="1"/>
  <c r="X798" i="1"/>
  <c r="Y798" i="1" s="1"/>
  <c r="X801" i="1"/>
  <c r="Y801" i="1"/>
  <c r="X806" i="1"/>
  <c r="Y806" i="1" s="1"/>
  <c r="X812" i="1"/>
  <c r="Y812" i="1" s="1"/>
  <c r="X821" i="1"/>
  <c r="Y821" i="1"/>
  <c r="X826" i="1"/>
  <c r="Y826" i="1" s="1"/>
  <c r="X832" i="1"/>
  <c r="Y832" i="1" s="1"/>
  <c r="X842" i="1"/>
  <c r="Y842" i="1" s="1"/>
  <c r="X846" i="1"/>
  <c r="Y846" i="1" s="1"/>
  <c r="X854" i="1"/>
  <c r="Y854" i="1" s="1"/>
  <c r="X864" i="1"/>
  <c r="Y864" i="1" s="1"/>
  <c r="X871" i="1"/>
  <c r="Y871" i="1" s="1"/>
  <c r="X875" i="1"/>
  <c r="Y875" i="1" s="1"/>
  <c r="X884" i="1"/>
  <c r="Y884" i="1" s="1"/>
  <c r="R8" i="1"/>
  <c r="R9" i="1"/>
  <c r="W9" i="1" s="1"/>
  <c r="R10" i="1"/>
  <c r="R11" i="1"/>
  <c r="W11" i="1" s="1"/>
  <c r="R12" i="1"/>
  <c r="V12" i="1" s="1"/>
  <c r="R13" i="1"/>
  <c r="R14" i="1"/>
  <c r="W14" i="1" s="1"/>
  <c r="R15" i="1"/>
  <c r="R16" i="1"/>
  <c r="R17" i="1"/>
  <c r="R18" i="1"/>
  <c r="R19" i="1"/>
  <c r="V19" i="1" s="1"/>
  <c r="R20" i="1"/>
  <c r="T20" i="1" s="1"/>
  <c r="R21" i="1"/>
  <c r="R22" i="1"/>
  <c r="R23" i="1"/>
  <c r="R24" i="1"/>
  <c r="R25" i="1"/>
  <c r="R26" i="1"/>
  <c r="R27" i="1"/>
  <c r="R28" i="1"/>
  <c r="T28" i="1" s="1"/>
  <c r="R29" i="1"/>
  <c r="W29" i="1" s="1"/>
  <c r="R30" i="1"/>
  <c r="T30" i="1" s="1"/>
  <c r="R31" i="1"/>
  <c r="R32" i="1"/>
  <c r="W32" i="1" s="1"/>
  <c r="R33" i="1"/>
  <c r="V33" i="1" s="1"/>
  <c r="R34" i="1"/>
  <c r="W34" i="1" s="1"/>
  <c r="R35" i="1"/>
  <c r="T35" i="1" s="1"/>
  <c r="R36" i="1"/>
  <c r="R37" i="1"/>
  <c r="R38" i="1"/>
  <c r="R39" i="1"/>
  <c r="R40" i="1"/>
  <c r="V40" i="1" s="1"/>
  <c r="R41" i="1"/>
  <c r="W41" i="1" s="1"/>
  <c r="R42" i="1"/>
  <c r="R43" i="1"/>
  <c r="W43" i="1" s="1"/>
  <c r="R44" i="1"/>
  <c r="V44" i="1" s="1"/>
  <c r="R45" i="1"/>
  <c r="R46" i="1"/>
  <c r="W46" i="1" s="1"/>
  <c r="R47" i="1"/>
  <c r="W47" i="1" s="1"/>
  <c r="R48" i="1"/>
  <c r="R49" i="1"/>
  <c r="R50" i="1"/>
  <c r="R51" i="1"/>
  <c r="T51" i="1" s="1"/>
  <c r="R52" i="1"/>
  <c r="V52" i="1" s="1"/>
  <c r="R53" i="1"/>
  <c r="W53" i="1" s="1"/>
  <c r="R54" i="1"/>
  <c r="W54" i="1" s="1"/>
  <c r="R55" i="1"/>
  <c r="R56" i="1"/>
  <c r="V56" i="1" s="1"/>
  <c r="R57" i="1"/>
  <c r="W57" i="1" s="1"/>
  <c r="R58" i="1"/>
  <c r="R59" i="1"/>
  <c r="V59" i="1" s="1"/>
  <c r="R60" i="1"/>
  <c r="R61" i="1"/>
  <c r="R62" i="1"/>
  <c r="R63" i="1"/>
  <c r="W63" i="1" s="1"/>
  <c r="R64" i="1"/>
  <c r="W64" i="1" s="1"/>
  <c r="R65" i="1"/>
  <c r="V65" i="1" s="1"/>
  <c r="R66" i="1"/>
  <c r="W66" i="1" s="1"/>
  <c r="R67" i="1"/>
  <c r="T67" i="1" s="1"/>
  <c r="R68" i="1"/>
  <c r="R69" i="1"/>
  <c r="R70" i="1"/>
  <c r="W70" i="1" s="1"/>
  <c r="R71" i="1"/>
  <c r="W71" i="1" s="1"/>
  <c r="R72" i="1"/>
  <c r="R73" i="1"/>
  <c r="R74" i="1"/>
  <c r="T74" i="1" s="1"/>
  <c r="R75" i="1"/>
  <c r="T75" i="1" s="1"/>
  <c r="R76" i="1"/>
  <c r="V76" i="1" s="1"/>
  <c r="R77" i="1"/>
  <c r="R78" i="1"/>
  <c r="W78" i="1" s="1"/>
  <c r="R79" i="1"/>
  <c r="W79" i="1" s="1"/>
  <c r="R80" i="1"/>
  <c r="R81" i="1"/>
  <c r="R82" i="1"/>
  <c r="W82" i="1" s="1"/>
  <c r="R83" i="1"/>
  <c r="W83" i="1" s="1"/>
  <c r="R84" i="1"/>
  <c r="W84" i="1" s="1"/>
  <c r="R85" i="1"/>
  <c r="R86" i="1"/>
  <c r="R87" i="1"/>
  <c r="R88" i="1"/>
  <c r="T88" i="1" s="1"/>
  <c r="R89" i="1"/>
  <c r="V89" i="1" s="1"/>
  <c r="R90" i="1"/>
  <c r="R91" i="1"/>
  <c r="R92" i="1"/>
  <c r="R93" i="1"/>
  <c r="V93" i="1" s="1"/>
  <c r="R94" i="1"/>
  <c r="R95" i="1"/>
  <c r="R96" i="1"/>
  <c r="V96" i="1" s="1"/>
  <c r="R97" i="1"/>
  <c r="R98" i="1"/>
  <c r="R99" i="1"/>
  <c r="R100" i="1"/>
  <c r="V100" i="1" s="1"/>
  <c r="R101" i="1"/>
  <c r="R102" i="1"/>
  <c r="W102" i="1" s="1"/>
  <c r="R103" i="1"/>
  <c r="W103" i="1" s="1"/>
  <c r="R104" i="1"/>
  <c r="R105" i="1"/>
  <c r="W105" i="1" s="1"/>
  <c r="R106" i="1"/>
  <c r="W106" i="1" s="1"/>
  <c r="R107" i="1"/>
  <c r="W107" i="1" s="1"/>
  <c r="R108" i="1"/>
  <c r="W108" i="1" s="1"/>
  <c r="R109" i="1"/>
  <c r="T109" i="1" s="1"/>
  <c r="R110" i="1"/>
  <c r="R111" i="1"/>
  <c r="R112" i="1"/>
  <c r="T112" i="1" s="1"/>
  <c r="R113" i="1"/>
  <c r="R114" i="1"/>
  <c r="T114" i="1" s="1"/>
  <c r="R115" i="1"/>
  <c r="T115" i="1" s="1"/>
  <c r="R116" i="1"/>
  <c r="R117" i="1"/>
  <c r="R118" i="1"/>
  <c r="T118" i="1" s="1"/>
  <c r="R119" i="1"/>
  <c r="W119" i="1" s="1"/>
  <c r="R120" i="1"/>
  <c r="R121" i="1"/>
  <c r="R122" i="1"/>
  <c r="R123" i="1"/>
  <c r="R124" i="1"/>
  <c r="W124" i="1" s="1"/>
  <c r="R125" i="1"/>
  <c r="R126" i="1"/>
  <c r="T126" i="1" s="1"/>
  <c r="R127" i="1"/>
  <c r="W127" i="1" s="1"/>
  <c r="R128" i="1"/>
  <c r="R129" i="1"/>
  <c r="R130" i="1"/>
  <c r="R131" i="1"/>
  <c r="W131" i="1" s="1"/>
  <c r="R132" i="1"/>
  <c r="R133" i="1"/>
  <c r="R134" i="1"/>
  <c r="W134" i="1" s="1"/>
  <c r="R135" i="1"/>
  <c r="W135" i="1" s="1"/>
  <c r="R136" i="1"/>
  <c r="W136" i="1" s="1"/>
  <c r="R137" i="1"/>
  <c r="V137" i="1" s="1"/>
  <c r="R138" i="1"/>
  <c r="R139" i="1"/>
  <c r="V139" i="1" s="1"/>
  <c r="R140" i="1"/>
  <c r="V140" i="1" s="1"/>
  <c r="R141" i="1"/>
  <c r="R142" i="1"/>
  <c r="T142" i="1" s="1"/>
  <c r="R143" i="1"/>
  <c r="T143" i="1" s="1"/>
  <c r="R144" i="1"/>
  <c r="T144" i="1" s="1"/>
  <c r="R145" i="1"/>
  <c r="R146" i="1"/>
  <c r="R147" i="1"/>
  <c r="R148" i="1"/>
  <c r="T148" i="1" s="1"/>
  <c r="R149" i="1"/>
  <c r="W149" i="1" s="1"/>
  <c r="R150" i="1"/>
  <c r="T150" i="1" s="1"/>
  <c r="R151" i="1"/>
  <c r="R152" i="1"/>
  <c r="R153" i="1"/>
  <c r="R154" i="1"/>
  <c r="W154" i="1" s="1"/>
  <c r="R155" i="1"/>
  <c r="T155" i="1" s="1"/>
  <c r="R156" i="1"/>
  <c r="R157" i="1"/>
  <c r="R158" i="1"/>
  <c r="R159" i="1"/>
  <c r="R160" i="1"/>
  <c r="R161" i="1"/>
  <c r="T161" i="1" s="1"/>
  <c r="R162" i="1"/>
  <c r="W162" i="1" s="1"/>
  <c r="R163" i="1"/>
  <c r="T163" i="1" s="1"/>
  <c r="R164" i="1"/>
  <c r="R165" i="1"/>
  <c r="R166" i="1"/>
  <c r="W166" i="1" s="1"/>
  <c r="R167" i="1"/>
  <c r="T167" i="1" s="1"/>
  <c r="R168" i="1"/>
  <c r="R169" i="1"/>
  <c r="R170" i="1"/>
  <c r="R171" i="1"/>
  <c r="R172" i="1"/>
  <c r="W172" i="1" s="1"/>
  <c r="R173" i="1"/>
  <c r="R174" i="1"/>
  <c r="V174" i="1" s="1"/>
  <c r="R175" i="1"/>
  <c r="V175" i="1" s="1"/>
  <c r="R176" i="1"/>
  <c r="T176" i="1" s="1"/>
  <c r="R177" i="1"/>
  <c r="R178" i="1"/>
  <c r="W178" i="1" s="1"/>
  <c r="R179" i="1"/>
  <c r="W179" i="1" s="1"/>
  <c r="R180" i="1"/>
  <c r="R181" i="1"/>
  <c r="R182" i="1"/>
  <c r="R183" i="1"/>
  <c r="R184" i="1"/>
  <c r="T184" i="1" s="1"/>
  <c r="R185" i="1"/>
  <c r="W185" i="1" s="1"/>
  <c r="R186" i="1"/>
  <c r="W186" i="1" s="1"/>
  <c r="R187" i="1"/>
  <c r="R188" i="1"/>
  <c r="R189" i="1"/>
  <c r="R190" i="1"/>
  <c r="T190" i="1" s="1"/>
  <c r="R191" i="1"/>
  <c r="W191" i="1" s="1"/>
  <c r="R192" i="1"/>
  <c r="R193" i="1"/>
  <c r="R194" i="1"/>
  <c r="R195" i="1"/>
  <c r="W195" i="1" s="1"/>
  <c r="R196" i="1"/>
  <c r="T196" i="1" s="1"/>
  <c r="R197" i="1"/>
  <c r="R198" i="1"/>
  <c r="R199" i="1"/>
  <c r="R200" i="1"/>
  <c r="R201" i="1"/>
  <c r="R202" i="1"/>
  <c r="W202" i="1" s="1"/>
  <c r="R203" i="1"/>
  <c r="T203" i="1" s="1"/>
  <c r="R204" i="1"/>
  <c r="R205" i="1"/>
  <c r="R206" i="1"/>
  <c r="R207" i="1"/>
  <c r="T207" i="1" s="1"/>
  <c r="R208" i="1"/>
  <c r="R209" i="1"/>
  <c r="R210" i="1"/>
  <c r="R211" i="1"/>
  <c r="W211" i="1" s="1"/>
  <c r="R212" i="1"/>
  <c r="R213" i="1"/>
  <c r="W213" i="1" s="1"/>
  <c r="R214" i="1"/>
  <c r="W214" i="1" s="1"/>
  <c r="R215" i="1"/>
  <c r="W215" i="1" s="1"/>
  <c r="R216" i="1"/>
  <c r="V216" i="1" s="1"/>
  <c r="R217" i="1"/>
  <c r="R218" i="1"/>
  <c r="R219" i="1"/>
  <c r="R220" i="1"/>
  <c r="T220" i="1" s="1"/>
  <c r="R221" i="1"/>
  <c r="V221" i="1" s="1"/>
  <c r="R222" i="1"/>
  <c r="R223" i="1"/>
  <c r="R224" i="1"/>
  <c r="R225" i="1"/>
  <c r="V225" i="1" s="1"/>
  <c r="R226" i="1"/>
  <c r="R227" i="1"/>
  <c r="V227" i="1" s="1"/>
  <c r="R228" i="1"/>
  <c r="W228" i="1" s="1"/>
  <c r="R229" i="1"/>
  <c r="R230" i="1"/>
  <c r="R231" i="1"/>
  <c r="V231" i="1" s="1"/>
  <c r="R232" i="1"/>
  <c r="W232" i="1" s="1"/>
  <c r="R233" i="1"/>
  <c r="R234" i="1"/>
  <c r="R235" i="1"/>
  <c r="V235" i="1" s="1"/>
  <c r="R236" i="1"/>
  <c r="V236" i="1" s="1"/>
  <c r="R237" i="1"/>
  <c r="W237" i="1" s="1"/>
  <c r="R238" i="1"/>
  <c r="T238" i="1" s="1"/>
  <c r="R239" i="1"/>
  <c r="W239" i="1" s="1"/>
  <c r="R240" i="1"/>
  <c r="R241" i="1"/>
  <c r="R242" i="1"/>
  <c r="R243" i="1"/>
  <c r="W243" i="1" s="1"/>
  <c r="R244" i="1"/>
  <c r="V244" i="1" s="1"/>
  <c r="R245" i="1"/>
  <c r="R246" i="1"/>
  <c r="R247" i="1"/>
  <c r="R248" i="1"/>
  <c r="T248" i="1" s="1"/>
  <c r="R249" i="1"/>
  <c r="R250" i="1"/>
  <c r="V250" i="1" s="1"/>
  <c r="R251" i="1"/>
  <c r="T251" i="1" s="1"/>
  <c r="R252" i="1"/>
  <c r="R253" i="1"/>
  <c r="R254" i="1"/>
  <c r="V254" i="1" s="1"/>
  <c r="R255" i="1"/>
  <c r="V255" i="1" s="1"/>
  <c r="R256" i="1"/>
  <c r="R257" i="1"/>
  <c r="W257" i="1" s="1"/>
  <c r="R258" i="1"/>
  <c r="R259" i="1"/>
  <c r="R260" i="1"/>
  <c r="R261" i="1"/>
  <c r="W261" i="1" s="1"/>
  <c r="R262" i="1"/>
  <c r="R263" i="1"/>
  <c r="W263" i="1" s="1"/>
  <c r="R264" i="1"/>
  <c r="R265" i="1"/>
  <c r="R266" i="1"/>
  <c r="V266" i="1" s="1"/>
  <c r="R267" i="1"/>
  <c r="R268" i="1"/>
  <c r="R269" i="1"/>
  <c r="R270" i="1"/>
  <c r="W270" i="1" s="1"/>
  <c r="R271" i="1"/>
  <c r="W271" i="1" s="1"/>
  <c r="R272" i="1"/>
  <c r="W272" i="1" s="1"/>
  <c r="R273" i="1"/>
  <c r="V273" i="1" s="1"/>
  <c r="R274" i="1"/>
  <c r="T274" i="1" s="1"/>
  <c r="R275" i="1"/>
  <c r="W275" i="1" s="1"/>
  <c r="R276" i="1"/>
  <c r="R277" i="1"/>
  <c r="R278" i="1"/>
  <c r="R279" i="1"/>
  <c r="R280" i="1"/>
  <c r="R281" i="1"/>
  <c r="V281" i="1" s="1"/>
  <c r="R282" i="1"/>
  <c r="R283" i="1"/>
  <c r="T283" i="1" s="1"/>
  <c r="R284" i="1"/>
  <c r="R285" i="1"/>
  <c r="W285" i="1" s="1"/>
  <c r="R286" i="1"/>
  <c r="R287" i="1"/>
  <c r="R288" i="1"/>
  <c r="R289" i="1"/>
  <c r="R290" i="1"/>
  <c r="R291" i="1"/>
  <c r="R292" i="1"/>
  <c r="V292" i="1" s="1"/>
  <c r="R293" i="1"/>
  <c r="R294" i="1"/>
  <c r="R295" i="1"/>
  <c r="R296" i="1"/>
  <c r="V296" i="1" s="1"/>
  <c r="R297" i="1"/>
  <c r="R298" i="1"/>
  <c r="R299" i="1"/>
  <c r="T299" i="1" s="1"/>
  <c r="R300" i="1"/>
  <c r="R301" i="1"/>
  <c r="R302" i="1"/>
  <c r="R303" i="1"/>
  <c r="R304" i="1"/>
  <c r="R305" i="1"/>
  <c r="W305" i="1" s="1"/>
  <c r="R306" i="1"/>
  <c r="W306" i="1" s="1"/>
  <c r="R307" i="1"/>
  <c r="R308" i="1"/>
  <c r="T308" i="1" s="1"/>
  <c r="R309" i="1"/>
  <c r="W309" i="1" s="1"/>
  <c r="R310" i="1"/>
  <c r="W310" i="1" s="1"/>
  <c r="R311" i="1"/>
  <c r="T311" i="1" s="1"/>
  <c r="R312" i="1"/>
  <c r="T312" i="1" s="1"/>
  <c r="R313" i="1"/>
  <c r="T313" i="1" s="1"/>
  <c r="R314" i="1"/>
  <c r="R315" i="1"/>
  <c r="R316" i="1"/>
  <c r="T316" i="1" s="1"/>
  <c r="R317" i="1"/>
  <c r="W317" i="1" s="1"/>
  <c r="R318" i="1"/>
  <c r="T318" i="1" s="1"/>
  <c r="R319" i="1"/>
  <c r="R320" i="1"/>
  <c r="R321" i="1"/>
  <c r="W321" i="1" s="1"/>
  <c r="R322" i="1"/>
  <c r="W322" i="1" s="1"/>
  <c r="R323" i="1"/>
  <c r="R324" i="1"/>
  <c r="W324" i="1" s="1"/>
  <c r="R325" i="1"/>
  <c r="R326" i="1"/>
  <c r="R327" i="1"/>
  <c r="R328" i="1"/>
  <c r="R329" i="1"/>
  <c r="R330" i="1"/>
  <c r="R331" i="1"/>
  <c r="R332" i="1"/>
  <c r="T332" i="1" s="1"/>
  <c r="R333" i="1"/>
  <c r="T333" i="1" s="1"/>
  <c r="R334" i="1"/>
  <c r="W334" i="1" s="1"/>
  <c r="R335" i="1"/>
  <c r="T335" i="1" s="1"/>
  <c r="R336" i="1"/>
  <c r="R337" i="1"/>
  <c r="R338" i="1"/>
  <c r="T338" i="1" s="1"/>
  <c r="R339" i="1"/>
  <c r="R340" i="1"/>
  <c r="R341" i="1"/>
  <c r="R342" i="1"/>
  <c r="T342" i="1" s="1"/>
  <c r="R343" i="1"/>
  <c r="W343" i="1" s="1"/>
  <c r="R344" i="1"/>
  <c r="T344" i="1" s="1"/>
  <c r="R345" i="1"/>
  <c r="W345" i="1" s="1"/>
  <c r="R346" i="1"/>
  <c r="R347" i="1"/>
  <c r="W347" i="1" s="1"/>
  <c r="R348" i="1"/>
  <c r="W348" i="1" s="1"/>
  <c r="R349" i="1"/>
  <c r="T349" i="1" s="1"/>
  <c r="R350" i="1"/>
  <c r="R351" i="1"/>
  <c r="R352" i="1"/>
  <c r="R353" i="1"/>
  <c r="R354" i="1"/>
  <c r="T354" i="1" s="1"/>
  <c r="R355" i="1"/>
  <c r="R356" i="1"/>
  <c r="R357" i="1"/>
  <c r="T357" i="1" s="1"/>
  <c r="R358" i="1"/>
  <c r="R359" i="1"/>
  <c r="W359" i="1" s="1"/>
  <c r="R360" i="1"/>
  <c r="R361" i="1"/>
  <c r="V361" i="1" s="1"/>
  <c r="R362" i="1"/>
  <c r="R363" i="1"/>
  <c r="R364" i="1"/>
  <c r="R365" i="1"/>
  <c r="R366" i="1"/>
  <c r="R367" i="1"/>
  <c r="R368" i="1"/>
  <c r="R369" i="1"/>
  <c r="R370" i="1"/>
  <c r="R371" i="1"/>
  <c r="W371" i="1" s="1"/>
  <c r="R372" i="1"/>
  <c r="W372" i="1" s="1"/>
  <c r="R373" i="1"/>
  <c r="R374" i="1"/>
  <c r="R375" i="1"/>
  <c r="R376" i="1"/>
  <c r="R377" i="1"/>
  <c r="R378" i="1"/>
  <c r="R379" i="1"/>
  <c r="R380" i="1"/>
  <c r="R381" i="1"/>
  <c r="T381" i="1" s="1"/>
  <c r="R382" i="1"/>
  <c r="R383" i="1"/>
  <c r="W383" i="1" s="1"/>
  <c r="R384" i="1"/>
  <c r="W384" i="1" s="1"/>
  <c r="R385" i="1"/>
  <c r="T385" i="1" s="1"/>
  <c r="R386" i="1"/>
  <c r="W386" i="1" s="1"/>
  <c r="R387" i="1"/>
  <c r="R388" i="1"/>
  <c r="R389" i="1"/>
  <c r="R390" i="1"/>
  <c r="V390" i="1" s="1"/>
  <c r="R391" i="1"/>
  <c r="T391" i="1" s="1"/>
  <c r="R392" i="1"/>
  <c r="R393" i="1"/>
  <c r="T393" i="1" s="1"/>
  <c r="R394" i="1"/>
  <c r="R395" i="1"/>
  <c r="W395" i="1" s="1"/>
  <c r="R396" i="1"/>
  <c r="W396" i="1" s="1"/>
  <c r="R397" i="1"/>
  <c r="R398" i="1"/>
  <c r="R399" i="1"/>
  <c r="R400" i="1"/>
  <c r="W400" i="1" s="1"/>
  <c r="R401" i="1"/>
  <c r="R402" i="1"/>
  <c r="W402" i="1" s="1"/>
  <c r="R403" i="1"/>
  <c r="W403" i="1" s="1"/>
  <c r="R404" i="1"/>
  <c r="R405" i="1"/>
  <c r="R406" i="1"/>
  <c r="W406" i="1" s="1"/>
  <c r="R407" i="1"/>
  <c r="R408" i="1"/>
  <c r="R409" i="1"/>
  <c r="W409" i="1" s="1"/>
  <c r="R410" i="1"/>
  <c r="R411" i="1"/>
  <c r="R412" i="1"/>
  <c r="R413" i="1"/>
  <c r="T413" i="1" s="1"/>
  <c r="R414" i="1"/>
  <c r="W414" i="1" s="1"/>
  <c r="R415" i="1"/>
  <c r="R416" i="1"/>
  <c r="R417" i="1"/>
  <c r="R418" i="1"/>
  <c r="R419" i="1"/>
  <c r="W419" i="1" s="1"/>
  <c r="R420" i="1"/>
  <c r="W420" i="1" s="1"/>
  <c r="R421" i="1"/>
  <c r="R423" i="1"/>
  <c r="W423" i="1" s="1"/>
  <c r="R424" i="1"/>
  <c r="R425" i="1"/>
  <c r="W425" i="1" s="1"/>
  <c r="R426" i="1"/>
  <c r="R427" i="1"/>
  <c r="W427" i="1" s="1"/>
  <c r="R429" i="1"/>
  <c r="R430" i="1"/>
  <c r="R431" i="1"/>
  <c r="T431" i="1" s="1"/>
  <c r="R433" i="1"/>
  <c r="W433" i="1" s="1"/>
  <c r="R434" i="1"/>
  <c r="V434" i="1" s="1"/>
  <c r="R435" i="1"/>
  <c r="W435" i="1" s="1"/>
  <c r="R436" i="1"/>
  <c r="R437" i="1"/>
  <c r="R438" i="1"/>
  <c r="R439" i="1"/>
  <c r="R440" i="1"/>
  <c r="T440" i="1" s="1"/>
  <c r="R441" i="1"/>
  <c r="W441" i="1" s="1"/>
  <c r="R442" i="1"/>
  <c r="V442" i="1" s="1"/>
  <c r="R443" i="1"/>
  <c r="R444" i="1"/>
  <c r="R445" i="1"/>
  <c r="W445" i="1" s="1"/>
  <c r="R446" i="1"/>
  <c r="T446" i="1" s="1"/>
  <c r="R447" i="1"/>
  <c r="W447" i="1" s="1"/>
  <c r="R448" i="1"/>
  <c r="R449" i="1"/>
  <c r="R450" i="1"/>
  <c r="T450" i="1" s="1"/>
  <c r="R451" i="1"/>
  <c r="R452" i="1"/>
  <c r="R453" i="1"/>
  <c r="V453" i="1" s="1"/>
  <c r="R454" i="1"/>
  <c r="W454" i="1" s="1"/>
  <c r="R455" i="1"/>
  <c r="R456" i="1"/>
  <c r="R457" i="1"/>
  <c r="R458" i="1"/>
  <c r="V458" i="1" s="1"/>
  <c r="R459" i="1"/>
  <c r="T459" i="1" s="1"/>
  <c r="R460" i="1"/>
  <c r="R461" i="1"/>
  <c r="R462" i="1"/>
  <c r="T462" i="1" s="1"/>
  <c r="R463" i="1"/>
  <c r="R464" i="1"/>
  <c r="V464" i="1" s="1"/>
  <c r="R465" i="1"/>
  <c r="W465" i="1" s="1"/>
  <c r="R466" i="1"/>
  <c r="R467" i="1"/>
  <c r="T467" i="1" s="1"/>
  <c r="R468" i="1"/>
  <c r="R469" i="1"/>
  <c r="W469" i="1" s="1"/>
  <c r="R470" i="1"/>
  <c r="W470" i="1" s="1"/>
  <c r="R471" i="1"/>
  <c r="W471" i="1" s="1"/>
  <c r="R472" i="1"/>
  <c r="V472" i="1" s="1"/>
  <c r="R473" i="1"/>
  <c r="V473" i="1" s="1"/>
  <c r="R474" i="1"/>
  <c r="W474" i="1" s="1"/>
  <c r="R475" i="1"/>
  <c r="R476" i="1"/>
  <c r="R477" i="1"/>
  <c r="W477" i="1" s="1"/>
  <c r="R478" i="1"/>
  <c r="R479" i="1"/>
  <c r="W479" i="1" s="1"/>
  <c r="R480" i="1"/>
  <c r="R481" i="1"/>
  <c r="R482" i="1"/>
  <c r="V482" i="1" s="1"/>
  <c r="R483" i="1"/>
  <c r="W483" i="1" s="1"/>
  <c r="R484" i="1"/>
  <c r="R485" i="1"/>
  <c r="R486" i="1"/>
  <c r="W486" i="1" s="1"/>
  <c r="R487" i="1"/>
  <c r="W487" i="1" s="1"/>
  <c r="R488" i="1"/>
  <c r="R491" i="1"/>
  <c r="R492" i="1"/>
  <c r="R493" i="1"/>
  <c r="T493" i="1" s="1"/>
  <c r="R494" i="1"/>
  <c r="W494" i="1" s="1"/>
  <c r="R495" i="1"/>
  <c r="W495" i="1" s="1"/>
  <c r="R496" i="1"/>
  <c r="R497" i="1"/>
  <c r="W497" i="1" s="1"/>
  <c r="W496" i="1" s="1"/>
  <c r="R498" i="1"/>
  <c r="R499" i="1"/>
  <c r="W499" i="1" s="1"/>
  <c r="R500" i="1"/>
  <c r="T500" i="1" s="1"/>
  <c r="R501" i="1"/>
  <c r="W501" i="1" s="1"/>
  <c r="R503" i="1"/>
  <c r="R504" i="1"/>
  <c r="R505" i="1"/>
  <c r="V505" i="1" s="1"/>
  <c r="R506" i="1"/>
  <c r="V506" i="1" s="1"/>
  <c r="R507" i="1"/>
  <c r="T507" i="1" s="1"/>
  <c r="R508" i="1"/>
  <c r="V508" i="1" s="1"/>
  <c r="R509" i="1"/>
  <c r="V509" i="1" s="1"/>
  <c r="R510" i="1"/>
  <c r="R511" i="1"/>
  <c r="R512" i="1"/>
  <c r="T512" i="1" s="1"/>
  <c r="R513" i="1"/>
  <c r="R514" i="1"/>
  <c r="R515" i="1"/>
  <c r="T515" i="1" s="1"/>
  <c r="R516" i="1"/>
  <c r="R517" i="1"/>
  <c r="V517" i="1" s="1"/>
  <c r="R518" i="1"/>
  <c r="V518" i="1" s="1"/>
  <c r="R519" i="1"/>
  <c r="T519" i="1" s="1"/>
  <c r="R520" i="1"/>
  <c r="T520" i="1" s="1"/>
  <c r="R521" i="1"/>
  <c r="R522" i="1"/>
  <c r="V522" i="1" s="1"/>
  <c r="R523" i="1"/>
  <c r="R524" i="1"/>
  <c r="R525" i="1"/>
  <c r="T525" i="1" s="1"/>
  <c r="R526" i="1"/>
  <c r="R527" i="1"/>
  <c r="V527" i="1" s="1"/>
  <c r="R528" i="1"/>
  <c r="R529" i="1"/>
  <c r="R530" i="1"/>
  <c r="V530" i="1" s="1"/>
  <c r="R531" i="1"/>
  <c r="R532" i="1"/>
  <c r="V532" i="1" s="1"/>
  <c r="R533" i="1"/>
  <c r="T533" i="1" s="1"/>
  <c r="R534" i="1"/>
  <c r="R535" i="1"/>
  <c r="R536" i="1"/>
  <c r="R537" i="1"/>
  <c r="T537" i="1" s="1"/>
  <c r="R538" i="1"/>
  <c r="V538" i="1" s="1"/>
  <c r="R539" i="1"/>
  <c r="R540" i="1"/>
  <c r="R541" i="1"/>
  <c r="V541" i="1" s="1"/>
  <c r="R542" i="1"/>
  <c r="R543" i="1"/>
  <c r="V543" i="1" s="1"/>
  <c r="R544" i="1"/>
  <c r="V544" i="1" s="1"/>
  <c r="R545" i="1"/>
  <c r="T545" i="1" s="1"/>
  <c r="R546" i="1"/>
  <c r="V546" i="1" s="1"/>
  <c r="R547" i="1"/>
  <c r="R548" i="1"/>
  <c r="R549" i="1"/>
  <c r="R550" i="1"/>
  <c r="R551" i="1"/>
  <c r="R552" i="1"/>
  <c r="R553" i="1"/>
  <c r="R554" i="1"/>
  <c r="V554" i="1" s="1"/>
  <c r="R555" i="1"/>
  <c r="V555" i="1" s="1"/>
  <c r="R556" i="1"/>
  <c r="R557" i="1"/>
  <c r="R558" i="1"/>
  <c r="T558" i="1" s="1"/>
  <c r="R559" i="1"/>
  <c r="R560" i="1"/>
  <c r="T560" i="1" s="1"/>
  <c r="R561" i="1"/>
  <c r="R562" i="1"/>
  <c r="V562" i="1" s="1"/>
  <c r="R563" i="1"/>
  <c r="R564" i="1"/>
  <c r="R565" i="1"/>
  <c r="R566" i="1"/>
  <c r="T566" i="1" s="1"/>
  <c r="R567" i="1"/>
  <c r="T567" i="1" s="1"/>
  <c r="R568" i="1"/>
  <c r="V568" i="1" s="1"/>
  <c r="R569" i="1"/>
  <c r="R570" i="1"/>
  <c r="T570" i="1" s="1"/>
  <c r="R571" i="1"/>
  <c r="V571" i="1" s="1"/>
  <c r="R572" i="1"/>
  <c r="R573" i="1"/>
  <c r="V573" i="1" s="1"/>
  <c r="R574" i="1"/>
  <c r="T574" i="1" s="1"/>
  <c r="R575" i="1"/>
  <c r="V575" i="1" s="1"/>
  <c r="W575" i="1" s="1"/>
  <c r="R576" i="1"/>
  <c r="R577" i="1"/>
  <c r="R578" i="1"/>
  <c r="R579" i="1"/>
  <c r="T579" i="1" s="1"/>
  <c r="R580" i="1"/>
  <c r="V580" i="1" s="1"/>
  <c r="R581" i="1"/>
  <c r="V581" i="1" s="1"/>
  <c r="R582" i="1"/>
  <c r="R583" i="1"/>
  <c r="V583" i="1" s="1"/>
  <c r="R584" i="1"/>
  <c r="T584" i="1" s="1"/>
  <c r="R585" i="1"/>
  <c r="R586" i="1"/>
  <c r="R587" i="1"/>
  <c r="R588" i="1"/>
  <c r="V588" i="1" s="1"/>
  <c r="R589" i="1"/>
  <c r="V589" i="1" s="1"/>
  <c r="R590" i="1"/>
  <c r="T590" i="1" s="1"/>
  <c r="W590" i="1" s="1"/>
  <c r="R591" i="1"/>
  <c r="T591" i="1" s="1"/>
  <c r="R592" i="1"/>
  <c r="R593" i="1"/>
  <c r="V593" i="1" s="1"/>
  <c r="R594" i="1"/>
  <c r="R595" i="1"/>
  <c r="R596" i="1"/>
  <c r="T596" i="1" s="1"/>
  <c r="R597" i="1"/>
  <c r="R598" i="1"/>
  <c r="T598" i="1" s="1"/>
  <c r="R599" i="1"/>
  <c r="V599" i="1" s="1"/>
  <c r="R600" i="1"/>
  <c r="R601" i="1"/>
  <c r="T601" i="1" s="1"/>
  <c r="R602" i="1"/>
  <c r="T602" i="1" s="1"/>
  <c r="R603" i="1"/>
  <c r="V603" i="1" s="1"/>
  <c r="R604" i="1"/>
  <c r="R605" i="1"/>
  <c r="R606" i="1"/>
  <c r="V606" i="1" s="1"/>
  <c r="R607" i="1"/>
  <c r="R608" i="1"/>
  <c r="V608" i="1" s="1"/>
  <c r="R609" i="1"/>
  <c r="T609" i="1" s="1"/>
  <c r="R610" i="1"/>
  <c r="T610" i="1" s="1"/>
  <c r="R611" i="1"/>
  <c r="R612" i="1"/>
  <c r="V612" i="1" s="1"/>
  <c r="R613" i="1"/>
  <c r="V613" i="1" s="1"/>
  <c r="R614" i="1"/>
  <c r="T614" i="1" s="1"/>
  <c r="R615" i="1"/>
  <c r="V615" i="1" s="1"/>
  <c r="R616" i="1"/>
  <c r="V616" i="1" s="1"/>
  <c r="R617" i="1"/>
  <c r="R618" i="1"/>
  <c r="T618" i="1" s="1"/>
  <c r="R619" i="1"/>
  <c r="R620" i="1"/>
  <c r="R621" i="1"/>
  <c r="R622" i="1"/>
  <c r="R623" i="1"/>
  <c r="V623" i="1" s="1"/>
  <c r="R624" i="1"/>
  <c r="T624" i="1" s="1"/>
  <c r="R625" i="1"/>
  <c r="R626" i="1"/>
  <c r="V626" i="1" s="1"/>
  <c r="R627" i="1"/>
  <c r="V627" i="1" s="1"/>
  <c r="R628" i="1"/>
  <c r="V628" i="1" s="1"/>
  <c r="R629" i="1"/>
  <c r="R630" i="1"/>
  <c r="R631" i="1"/>
  <c r="R632" i="1"/>
  <c r="V632" i="1" s="1"/>
  <c r="R633" i="1"/>
  <c r="R634" i="1"/>
  <c r="R635" i="1"/>
  <c r="R636" i="1"/>
  <c r="T636" i="1" s="1"/>
  <c r="R637" i="1"/>
  <c r="R638" i="1"/>
  <c r="R639" i="1"/>
  <c r="R640" i="1"/>
  <c r="R641" i="1"/>
  <c r="V641" i="1" s="1"/>
  <c r="R642" i="1"/>
  <c r="T642" i="1" s="1"/>
  <c r="R643" i="1"/>
  <c r="V643" i="1" s="1"/>
  <c r="R644" i="1"/>
  <c r="R645" i="1"/>
  <c r="V645" i="1" s="1"/>
  <c r="R646" i="1"/>
  <c r="R647" i="1"/>
  <c r="R648" i="1"/>
  <c r="R649" i="1"/>
  <c r="V649" i="1" s="1"/>
  <c r="R650" i="1"/>
  <c r="T650" i="1" s="1"/>
  <c r="R651" i="1"/>
  <c r="V651" i="1" s="1"/>
  <c r="R652" i="1"/>
  <c r="V652" i="1" s="1"/>
  <c r="R653" i="1"/>
  <c r="R654" i="1"/>
  <c r="R655" i="1"/>
  <c r="R656" i="1"/>
  <c r="R657" i="1"/>
  <c r="R658" i="1"/>
  <c r="R659" i="1"/>
  <c r="V659" i="1" s="1"/>
  <c r="R660" i="1"/>
  <c r="R661" i="1"/>
  <c r="V661" i="1" s="1"/>
  <c r="R662" i="1"/>
  <c r="T662" i="1" s="1"/>
  <c r="R663" i="1"/>
  <c r="V663" i="1" s="1"/>
  <c r="R664" i="1"/>
  <c r="V664" i="1" s="1"/>
  <c r="R665" i="1"/>
  <c r="T665" i="1" s="1"/>
  <c r="R666" i="1"/>
  <c r="R667" i="1"/>
  <c r="V667" i="1" s="1"/>
  <c r="R668" i="1"/>
  <c r="V668" i="1" s="1"/>
  <c r="R669" i="1"/>
  <c r="V669" i="1" s="1"/>
  <c r="R670" i="1"/>
  <c r="V670" i="1" s="1"/>
  <c r="R671" i="1"/>
  <c r="R672" i="1"/>
  <c r="R673" i="1"/>
  <c r="R674" i="1"/>
  <c r="R675" i="1"/>
  <c r="V675" i="1" s="1"/>
  <c r="R676" i="1"/>
  <c r="V676" i="1" s="1"/>
  <c r="R677" i="1"/>
  <c r="R678" i="1"/>
  <c r="R679" i="1"/>
  <c r="R680" i="1"/>
  <c r="R681" i="1"/>
  <c r="V681" i="1" s="1"/>
  <c r="R682" i="1"/>
  <c r="R683" i="1"/>
  <c r="R684" i="1"/>
  <c r="T684" i="1" s="1"/>
  <c r="R685" i="1"/>
  <c r="R686" i="1"/>
  <c r="V686" i="1" s="1"/>
  <c r="R687" i="1"/>
  <c r="V687" i="1" s="1"/>
  <c r="R688" i="1"/>
  <c r="V688" i="1" s="1"/>
  <c r="R689" i="1"/>
  <c r="R690" i="1"/>
  <c r="R691" i="1"/>
  <c r="R692" i="1"/>
  <c r="T692" i="1" s="1"/>
  <c r="R693" i="1"/>
  <c r="R694" i="1"/>
  <c r="R695" i="1"/>
  <c r="R696" i="1"/>
  <c r="R697" i="1"/>
  <c r="V697" i="1" s="1"/>
  <c r="R698" i="1"/>
  <c r="V698" i="1" s="1"/>
  <c r="R699" i="1"/>
  <c r="V699" i="1" s="1"/>
  <c r="R700" i="1"/>
  <c r="V700" i="1" s="1"/>
  <c r="R701" i="1"/>
  <c r="R702" i="1"/>
  <c r="T702" i="1" s="1"/>
  <c r="R703" i="1"/>
  <c r="V703" i="1" s="1"/>
  <c r="R704" i="1"/>
  <c r="R705" i="1"/>
  <c r="R706" i="1"/>
  <c r="R707" i="1"/>
  <c r="R708" i="1"/>
  <c r="T708" i="1" s="1"/>
  <c r="R709" i="1"/>
  <c r="V709" i="1" s="1"/>
  <c r="R710" i="1"/>
  <c r="T710" i="1" s="1"/>
  <c r="R711" i="1"/>
  <c r="V711" i="1" s="1"/>
  <c r="R712" i="1"/>
  <c r="R713" i="1"/>
  <c r="R714" i="1"/>
  <c r="V714" i="1" s="1"/>
  <c r="R715" i="1"/>
  <c r="V715" i="1" s="1"/>
  <c r="R716" i="1"/>
  <c r="V716" i="1" s="1"/>
  <c r="R717" i="1"/>
  <c r="V717" i="1" s="1"/>
  <c r="R718" i="1"/>
  <c r="R719" i="1"/>
  <c r="R720" i="1"/>
  <c r="R721" i="1"/>
  <c r="R722" i="1"/>
  <c r="R723" i="1"/>
  <c r="V723" i="1" s="1"/>
  <c r="R724" i="1"/>
  <c r="R725" i="1"/>
  <c r="V725" i="1" s="1"/>
  <c r="R726" i="1"/>
  <c r="R727" i="1"/>
  <c r="R728" i="1"/>
  <c r="R729" i="1"/>
  <c r="R730" i="1"/>
  <c r="R731" i="1"/>
  <c r="R732" i="1"/>
  <c r="R733" i="1"/>
  <c r="R734" i="1"/>
  <c r="R735" i="1"/>
  <c r="V735" i="1" s="1"/>
  <c r="R736" i="1"/>
  <c r="R737" i="1"/>
  <c r="R738" i="1"/>
  <c r="R739" i="1"/>
  <c r="T739" i="1" s="1"/>
  <c r="R740" i="1"/>
  <c r="T740" i="1" s="1"/>
  <c r="R741" i="1"/>
  <c r="R742" i="1"/>
  <c r="R743" i="1"/>
  <c r="V743" i="1" s="1"/>
  <c r="R744" i="1"/>
  <c r="R745" i="1"/>
  <c r="T745" i="1" s="1"/>
  <c r="R746" i="1"/>
  <c r="V746" i="1" s="1"/>
  <c r="R747" i="1"/>
  <c r="R748" i="1"/>
  <c r="T748" i="1" s="1"/>
  <c r="R749" i="1"/>
  <c r="V749" i="1" s="1"/>
  <c r="R750" i="1"/>
  <c r="T750" i="1" s="1"/>
  <c r="R751" i="1"/>
  <c r="V751" i="1" s="1"/>
  <c r="R752" i="1"/>
  <c r="R753" i="1"/>
  <c r="R754" i="1"/>
  <c r="T754" i="1" s="1"/>
  <c r="R755" i="1"/>
  <c r="R756" i="1"/>
  <c r="V756" i="1" s="1"/>
  <c r="R757" i="1"/>
  <c r="V757" i="1" s="1"/>
  <c r="R758" i="1"/>
  <c r="R759" i="1"/>
  <c r="T759" i="1" s="1"/>
  <c r="R760" i="1"/>
  <c r="V760" i="1" s="1"/>
  <c r="R761" i="1"/>
  <c r="R762" i="1"/>
  <c r="R763" i="1"/>
  <c r="R764" i="1"/>
  <c r="R765" i="1"/>
  <c r="R766" i="1"/>
  <c r="V766" i="1" s="1"/>
  <c r="R767" i="1"/>
  <c r="R768" i="1"/>
  <c r="R769" i="1"/>
  <c r="R770" i="1"/>
  <c r="R771" i="1"/>
  <c r="V771" i="1" s="1"/>
  <c r="R772" i="1"/>
  <c r="V772" i="1" s="1"/>
  <c r="R773" i="1"/>
  <c r="R774" i="1"/>
  <c r="R775" i="1"/>
  <c r="R776" i="1"/>
  <c r="R777" i="1"/>
  <c r="R778" i="1"/>
  <c r="R779" i="1"/>
  <c r="R780" i="1"/>
  <c r="R781" i="1"/>
  <c r="R782" i="1"/>
  <c r="W782" i="1" s="1"/>
  <c r="R783" i="1"/>
  <c r="R784" i="1"/>
  <c r="R785" i="1"/>
  <c r="R786" i="1"/>
  <c r="R787" i="1"/>
  <c r="R788" i="1"/>
  <c r="W788" i="1" s="1"/>
  <c r="R789" i="1"/>
  <c r="R790" i="1"/>
  <c r="T790" i="1" s="1"/>
  <c r="R791" i="1"/>
  <c r="T791" i="1" s="1"/>
  <c r="R792" i="1"/>
  <c r="V792" i="1" s="1"/>
  <c r="R793" i="1"/>
  <c r="W793" i="1" s="1"/>
  <c r="R794" i="1"/>
  <c r="V794" i="1" s="1"/>
  <c r="R795" i="1"/>
  <c r="T795" i="1" s="1"/>
  <c r="R796" i="1"/>
  <c r="V796" i="1" s="1"/>
  <c r="R797" i="1"/>
  <c r="V797" i="1" s="1"/>
  <c r="R798" i="1"/>
  <c r="R799" i="1"/>
  <c r="R800" i="1"/>
  <c r="R801" i="1"/>
  <c r="R802" i="1"/>
  <c r="R803" i="1"/>
  <c r="W803" i="1" s="1"/>
  <c r="R804" i="1"/>
  <c r="W804" i="1" s="1"/>
  <c r="R806" i="1"/>
  <c r="R807" i="1"/>
  <c r="W807" i="1" s="1"/>
  <c r="R808" i="1"/>
  <c r="T808" i="1" s="1"/>
  <c r="R809" i="1"/>
  <c r="R811" i="1"/>
  <c r="R812" i="1"/>
  <c r="R813" i="1"/>
  <c r="T813" i="1" s="1"/>
  <c r="R814" i="1"/>
  <c r="R815" i="1"/>
  <c r="W815" i="1" s="1"/>
  <c r="R816" i="1"/>
  <c r="R817" i="1"/>
  <c r="T817" i="1" s="1"/>
  <c r="R818" i="1"/>
  <c r="V818" i="1" s="1"/>
  <c r="R819" i="1"/>
  <c r="R820" i="1"/>
  <c r="R821" i="1"/>
  <c r="R823" i="1"/>
  <c r="R824" i="1"/>
  <c r="R825" i="1"/>
  <c r="R826" i="1"/>
  <c r="V826" i="1" s="1"/>
  <c r="R827" i="1"/>
  <c r="W827" i="1" s="1"/>
  <c r="R828" i="1"/>
  <c r="V828" i="1" s="1"/>
  <c r="R829" i="1"/>
  <c r="W829" i="1" s="1"/>
  <c r="R830" i="1"/>
  <c r="R831" i="1"/>
  <c r="R832" i="1"/>
  <c r="R833" i="1"/>
  <c r="R834" i="1"/>
  <c r="R835" i="1"/>
  <c r="W835" i="1" s="1"/>
  <c r="R836" i="1"/>
  <c r="R837" i="1"/>
  <c r="R838" i="1"/>
  <c r="R839" i="1"/>
  <c r="V839" i="1" s="1"/>
  <c r="R840" i="1"/>
  <c r="W840" i="1" s="1"/>
  <c r="R841" i="1"/>
  <c r="R842" i="1"/>
  <c r="R844" i="1"/>
  <c r="V844" i="1" s="1"/>
  <c r="R845" i="1"/>
  <c r="R846" i="1"/>
  <c r="R847" i="1"/>
  <c r="R848" i="1"/>
  <c r="V848" i="1" s="1"/>
  <c r="R849" i="1"/>
  <c r="R850" i="1"/>
  <c r="V850" i="1" s="1"/>
  <c r="R851" i="1"/>
  <c r="W851" i="1" s="1"/>
  <c r="R853" i="1"/>
  <c r="R854" i="1"/>
  <c r="R855" i="1"/>
  <c r="R856" i="1"/>
  <c r="R857" i="1"/>
  <c r="R858" i="1"/>
  <c r="R859" i="1"/>
  <c r="R860" i="1"/>
  <c r="R861" i="1"/>
  <c r="V861" i="1" s="1"/>
  <c r="R862" i="1"/>
  <c r="T862" i="1" s="1"/>
  <c r="R863" i="1"/>
  <c r="R864" i="1"/>
  <c r="R865" i="1"/>
  <c r="T865" i="1" s="1"/>
  <c r="R866" i="1"/>
  <c r="R867" i="1"/>
  <c r="R868" i="1"/>
  <c r="T868" i="1" s="1"/>
  <c r="R869" i="1"/>
  <c r="W869" i="1" s="1"/>
  <c r="R870" i="1"/>
  <c r="W870" i="1" s="1"/>
  <c r="R871" i="1"/>
  <c r="R872" i="1"/>
  <c r="R873" i="1"/>
  <c r="R874" i="1"/>
  <c r="V874" i="1" s="1"/>
  <c r="R875" i="1"/>
  <c r="R876" i="1"/>
  <c r="W876" i="1" s="1"/>
  <c r="R877" i="1"/>
  <c r="R878" i="1"/>
  <c r="W878" i="1" s="1"/>
  <c r="R880" i="1"/>
  <c r="R881" i="1"/>
  <c r="R883" i="1"/>
  <c r="R884" i="1"/>
  <c r="R885" i="1"/>
  <c r="R886" i="1"/>
  <c r="W886" i="1" s="1"/>
  <c r="R887" i="1"/>
  <c r="W887" i="1" s="1"/>
  <c r="R888" i="1"/>
  <c r="V888" i="1" s="1"/>
  <c r="R889" i="1"/>
  <c r="R890" i="1"/>
  <c r="V890" i="1" s="1"/>
  <c r="R891" i="1"/>
  <c r="W891" i="1" s="1"/>
  <c r="R892" i="1"/>
  <c r="V892" i="1" s="1"/>
  <c r="R893" i="1"/>
  <c r="R895" i="1"/>
  <c r="R896" i="1"/>
  <c r="R897" i="1"/>
  <c r="R898" i="1"/>
  <c r="W898" i="1" s="1"/>
  <c r="R7" i="1"/>
  <c r="V7" i="1" s="1"/>
  <c r="V887" i="1"/>
  <c r="T887" i="1"/>
  <c r="W868" i="1"/>
  <c r="V865" i="1"/>
  <c r="W847" i="1"/>
  <c r="W834" i="1"/>
  <c r="T831" i="1"/>
  <c r="W830" i="1"/>
  <c r="V830" i="1"/>
  <c r="T830" i="1"/>
  <c r="W819" i="1"/>
  <c r="V819" i="1"/>
  <c r="T819" i="1"/>
  <c r="W818" i="1"/>
  <c r="V815" i="1"/>
  <c r="W805" i="1"/>
  <c r="V805" i="1"/>
  <c r="T805" i="1"/>
  <c r="V804" i="1"/>
  <c r="T797" i="1"/>
  <c r="W797" i="1" s="1"/>
  <c r="W796" i="1"/>
  <c r="W795" i="1"/>
  <c r="V795" i="1"/>
  <c r="W791" i="1"/>
  <c r="V782" i="1"/>
  <c r="T782" i="1"/>
  <c r="W781" i="1"/>
  <c r="V781" i="1"/>
  <c r="T781" i="1"/>
  <c r="V770" i="1"/>
  <c r="T770" i="1"/>
  <c r="V769" i="1"/>
  <c r="T769" i="1"/>
  <c r="T749" i="1"/>
  <c r="V747" i="1"/>
  <c r="T747" i="1"/>
  <c r="T743" i="1"/>
  <c r="V734" i="1"/>
  <c r="T734" i="1"/>
  <c r="V733" i="1"/>
  <c r="T733" i="1"/>
  <c r="T723" i="1"/>
  <c r="V722" i="1"/>
  <c r="T722" i="1"/>
  <c r="V721" i="1"/>
  <c r="T721" i="1"/>
  <c r="T709" i="1"/>
  <c r="T687" i="1"/>
  <c r="T686" i="1"/>
  <c r="V685" i="1"/>
  <c r="T685" i="1"/>
  <c r="V674" i="1"/>
  <c r="T674" i="1"/>
  <c r="V673" i="1"/>
  <c r="T673" i="1"/>
  <c r="T667" i="1"/>
  <c r="T663" i="1"/>
  <c r="T661" i="1"/>
  <c r="T651" i="1"/>
  <c r="V642" i="1"/>
  <c r="T641" i="1"/>
  <c r="V638" i="1"/>
  <c r="T638" i="1"/>
  <c r="V637" i="1"/>
  <c r="T637" i="1"/>
  <c r="V625" i="1"/>
  <c r="T625" i="1"/>
  <c r="T615" i="1"/>
  <c r="W604" i="1"/>
  <c r="V591" i="1"/>
  <c r="V590" i="1"/>
  <c r="T589" i="1"/>
  <c r="V578" i="1"/>
  <c r="T578" i="1"/>
  <c r="V577" i="1"/>
  <c r="T577" i="1"/>
  <c r="W577" i="1" s="1"/>
  <c r="V566" i="1"/>
  <c r="V565" i="1"/>
  <c r="T565" i="1"/>
  <c r="T555" i="1"/>
  <c r="V545" i="1"/>
  <c r="V542" i="1"/>
  <c r="T542" i="1"/>
  <c r="T541" i="1"/>
  <c r="V539" i="1"/>
  <c r="T539" i="1"/>
  <c r="W539" i="1" s="1"/>
  <c r="V529" i="1"/>
  <c r="T529" i="1"/>
  <c r="T527" i="1"/>
  <c r="W527" i="1" s="1"/>
  <c r="V519" i="1"/>
  <c r="V514" i="1"/>
  <c r="T514" i="1"/>
  <c r="V507" i="1"/>
  <c r="T503" i="1"/>
  <c r="V495" i="1"/>
  <c r="T495" i="1"/>
  <c r="T494" i="1"/>
  <c r="W493" i="1"/>
  <c r="V493" i="1"/>
  <c r="V479" i="1"/>
  <c r="T479" i="1"/>
  <c r="T474" i="1"/>
  <c r="W473" i="1"/>
  <c r="W472" i="1"/>
  <c r="T466" i="1"/>
  <c r="W462" i="1"/>
  <c r="V462" i="1"/>
  <c r="T455" i="1"/>
  <c r="V447" i="1"/>
  <c r="T447" i="1"/>
  <c r="W446" i="1"/>
  <c r="T442" i="1"/>
  <c r="T436" i="1"/>
  <c r="T434" i="1"/>
  <c r="V431" i="1"/>
  <c r="T430" i="1"/>
  <c r="V429" i="1"/>
  <c r="V425" i="1"/>
  <c r="T425" i="1"/>
  <c r="T423" i="1"/>
  <c r="T409" i="1"/>
  <c r="V407" i="1"/>
  <c r="W385" i="1"/>
  <c r="V385" i="1"/>
  <c r="W380" i="1"/>
  <c r="W373" i="1"/>
  <c r="V373" i="1"/>
  <c r="T373" i="1"/>
  <c r="T361" i="1"/>
  <c r="W361" i="1" s="1"/>
  <c r="T359" i="1"/>
  <c r="T358" i="1"/>
  <c r="W349" i="1"/>
  <c r="V349" i="1"/>
  <c r="V347" i="1"/>
  <c r="V343" i="1"/>
  <c r="T343" i="1"/>
  <c r="W337" i="1"/>
  <c r="V337" i="1"/>
  <c r="T337" i="1"/>
  <c r="V329" i="1"/>
  <c r="T326" i="1"/>
  <c r="W325" i="1"/>
  <c r="V325" i="1"/>
  <c r="T325" i="1"/>
  <c r="W311" i="1"/>
  <c r="V311" i="1"/>
  <c r="T310" i="1"/>
  <c r="W299" i="1"/>
  <c r="T296" i="1"/>
  <c r="W287" i="1"/>
  <c r="V287" i="1"/>
  <c r="T287" i="1"/>
  <c r="T278" i="1"/>
  <c r="W277" i="1"/>
  <c r="V277" i="1"/>
  <c r="T277" i="1"/>
  <c r="W269" i="1"/>
  <c r="T267" i="1"/>
  <c r="T266" i="1"/>
  <c r="V265" i="1"/>
  <c r="T265" i="1"/>
  <c r="V257" i="1"/>
  <c r="T257" i="1"/>
  <c r="W255" i="1"/>
  <c r="T245" i="1"/>
  <c r="T239" i="1"/>
  <c r="W235" i="1"/>
  <c r="W231" i="1"/>
  <c r="T231" i="1"/>
  <c r="W230" i="1"/>
  <c r="T227" i="1"/>
  <c r="V220" i="1"/>
  <c r="V215" i="1"/>
  <c r="T215" i="1"/>
  <c r="V213" i="1"/>
  <c r="T213" i="1"/>
  <c r="W206" i="1"/>
  <c r="T197" i="1"/>
  <c r="V191" i="1"/>
  <c r="T191" i="1"/>
  <c r="T185" i="1"/>
  <c r="T172" i="1"/>
  <c r="W167" i="1"/>
  <c r="V167" i="1"/>
  <c r="T166" i="1"/>
  <c r="W161" i="1"/>
  <c r="V161" i="1"/>
  <c r="T153" i="1"/>
  <c r="T149" i="1"/>
  <c r="T136" i="1"/>
  <c r="T135" i="1"/>
  <c r="T129" i="1"/>
  <c r="V126" i="1"/>
  <c r="V125" i="1"/>
  <c r="V124" i="1"/>
  <c r="T119" i="1"/>
  <c r="W118" i="1"/>
  <c r="V118" i="1"/>
  <c r="W112" i="1"/>
  <c r="V107" i="1"/>
  <c r="T107" i="1"/>
  <c r="T106" i="1"/>
  <c r="T101" i="1"/>
  <c r="T93" i="1"/>
  <c r="T91" i="1"/>
  <c r="W89" i="1"/>
  <c r="W88" i="1"/>
  <c r="V88" i="1"/>
  <c r="W85" i="1"/>
  <c r="W81" i="1"/>
  <c r="T78" i="1"/>
  <c r="W76" i="1"/>
  <c r="W75" i="1"/>
  <c r="V75" i="1"/>
  <c r="V70" i="1"/>
  <c r="W65" i="1"/>
  <c r="T63" i="1"/>
  <c r="V57" i="1"/>
  <c r="T57" i="1"/>
  <c r="V47" i="1"/>
  <c r="W40" i="1"/>
  <c r="W39" i="1"/>
  <c r="W33" i="1"/>
  <c r="W28" i="1"/>
  <c r="V28" i="1"/>
  <c r="T25" i="1"/>
  <c r="W23" i="1"/>
  <c r="V23" i="1"/>
  <c r="T23" i="1"/>
  <c r="W21" i="1"/>
  <c r="V14" i="1"/>
  <c r="T14" i="1"/>
  <c r="V11" i="1"/>
  <c r="T11" i="1"/>
  <c r="P877" i="1"/>
  <c r="I877" i="1"/>
  <c r="P855" i="1"/>
  <c r="P426" i="1"/>
  <c r="I426" i="1"/>
  <c r="X426" i="1" s="1"/>
  <c r="AI35" i="3" l="1"/>
  <c r="P814" i="3"/>
  <c r="AC915" i="3"/>
  <c r="I35" i="3"/>
  <c r="Z915" i="3"/>
  <c r="H871" i="3"/>
  <c r="AO35" i="3"/>
  <c r="AI915" i="3"/>
  <c r="W829" i="3"/>
  <c r="AO134" i="3"/>
  <c r="AC829" i="3"/>
  <c r="M915" i="3"/>
  <c r="P561" i="3"/>
  <c r="AC361" i="3"/>
  <c r="AI134" i="3"/>
  <c r="AI561" i="3"/>
  <c r="W915" i="3"/>
  <c r="AV667" i="3"/>
  <c r="W814" i="3"/>
  <c r="AV596" i="3"/>
  <c r="AO561" i="3"/>
  <c r="AC134" i="3"/>
  <c r="AC814" i="3"/>
  <c r="AC534" i="3"/>
  <c r="AC256" i="3"/>
  <c r="I871" i="3"/>
  <c r="I561" i="3"/>
  <c r="AF915" i="3"/>
  <c r="I893" i="3"/>
  <c r="W561" i="3"/>
  <c r="AV754" i="3"/>
  <c r="AV716" i="3"/>
  <c r="AV765" i="3"/>
  <c r="V404" i="3"/>
  <c r="V395" i="3" s="1"/>
  <c r="AU407" i="3"/>
  <c r="AU404" i="3" s="1"/>
  <c r="AV623" i="3"/>
  <c r="AU445" i="3"/>
  <c r="AU55" i="3"/>
  <c r="AS55" i="3"/>
  <c r="AU882" i="3"/>
  <c r="AU871" i="3" s="1"/>
  <c r="AS882" i="3"/>
  <c r="AU478" i="3"/>
  <c r="AV746" i="3"/>
  <c r="AV794" i="3"/>
  <c r="W804" i="3"/>
  <c r="T404" i="3"/>
  <c r="T395" i="3" s="1"/>
  <c r="AS407" i="3"/>
  <c r="AV711" i="3"/>
  <c r="AV673" i="3"/>
  <c r="AS68" i="3"/>
  <c r="AV802" i="3"/>
  <c r="AU68" i="3"/>
  <c r="AV719" i="3"/>
  <c r="AV778" i="3"/>
  <c r="AV710" i="3"/>
  <c r="W134" i="3"/>
  <c r="AV644" i="3"/>
  <c r="W534" i="3"/>
  <c r="AV414" i="3"/>
  <c r="AV404" i="3" s="1"/>
  <c r="AS414" i="3"/>
  <c r="W256" i="3"/>
  <c r="AV749" i="3"/>
  <c r="AS478" i="3"/>
  <c r="AV805" i="3"/>
  <c r="AV171" i="3"/>
  <c r="I374" i="2"/>
  <c r="V195" i="1"/>
  <c r="T292" i="1"/>
  <c r="T465" i="1"/>
  <c r="V494" i="1"/>
  <c r="V601" i="1"/>
  <c r="T771" i="1"/>
  <c r="T835" i="1"/>
  <c r="P633" i="2"/>
  <c r="I676" i="2"/>
  <c r="W830" i="2"/>
  <c r="AV714" i="3"/>
  <c r="AV312" i="3"/>
  <c r="AV256" i="3" s="1"/>
  <c r="AV732" i="3"/>
  <c r="AO256" i="3"/>
  <c r="AV808" i="3"/>
  <c r="P707" i="2"/>
  <c r="W52" i="1"/>
  <c r="W196" i="1"/>
  <c r="P91" i="2"/>
  <c r="I773" i="2"/>
  <c r="T52" i="1"/>
  <c r="V602" i="1"/>
  <c r="W266" i="1"/>
  <c r="P692" i="2"/>
  <c r="I814" i="3"/>
  <c r="AI256" i="3"/>
  <c r="T829" i="3"/>
  <c r="T915" i="3"/>
  <c r="V63" i="1"/>
  <c r="I763" i="2"/>
  <c r="AU912" i="3"/>
  <c r="AU893" i="3" s="1"/>
  <c r="V537" i="1"/>
  <c r="V467" i="1"/>
  <c r="V862" i="1"/>
  <c r="T505" i="1"/>
  <c r="T649" i="1"/>
  <c r="V817" i="1"/>
  <c r="V243" i="1"/>
  <c r="V471" i="1"/>
  <c r="T697" i="1"/>
  <c r="P618" i="2"/>
  <c r="I640" i="2"/>
  <c r="I769" i="2"/>
  <c r="W292" i="1"/>
  <c r="T538" i="1"/>
  <c r="W538" i="1" s="1"/>
  <c r="T568" i="1"/>
  <c r="W568" i="1" s="1"/>
  <c r="V239" i="1"/>
  <c r="W434" i="1"/>
  <c r="W467" i="1"/>
  <c r="T243" i="1"/>
  <c r="T386" i="1"/>
  <c r="T435" i="1"/>
  <c r="T469" i="1"/>
  <c r="T612" i="1"/>
  <c r="W862" i="1"/>
  <c r="T64" i="1"/>
  <c r="T131" i="1"/>
  <c r="V178" i="1"/>
  <c r="V386" i="1"/>
  <c r="T613" i="1"/>
  <c r="W613" i="1" s="1"/>
  <c r="V650" i="1"/>
  <c r="V745" i="1"/>
  <c r="W745" i="1" s="1"/>
  <c r="T818" i="1"/>
  <c r="T33" i="1"/>
  <c r="T65" i="1"/>
  <c r="T179" i="1"/>
  <c r="W244" i="1"/>
  <c r="T506" i="1"/>
  <c r="W506" i="1" s="1"/>
  <c r="T746" i="1"/>
  <c r="V791" i="1"/>
  <c r="W865" i="1"/>
  <c r="I511" i="2"/>
  <c r="P514" i="2"/>
  <c r="P518" i="2"/>
  <c r="P631" i="2"/>
  <c r="I661" i="2"/>
  <c r="I709" i="2"/>
  <c r="P731" i="2"/>
  <c r="AV679" i="3"/>
  <c r="AV724" i="3"/>
  <c r="AV391" i="3"/>
  <c r="AV769" i="3"/>
  <c r="AV730" i="3"/>
  <c r="AV642" i="3"/>
  <c r="W540" i="3"/>
  <c r="AV629" i="3"/>
  <c r="V614" i="1"/>
  <c r="T869" i="1"/>
  <c r="M453" i="2"/>
  <c r="AI814" i="3"/>
  <c r="T794" i="1"/>
  <c r="P309" i="2"/>
  <c r="P556" i="2"/>
  <c r="I716" i="2"/>
  <c r="P719" i="2"/>
  <c r="AI660" i="3"/>
  <c r="T195" i="1"/>
  <c r="V185" i="1"/>
  <c r="W74" i="1"/>
  <c r="T623" i="1"/>
  <c r="W35" i="2"/>
  <c r="W90" i="2"/>
  <c r="O486" i="2"/>
  <c r="P550" i="2"/>
  <c r="P684" i="2"/>
  <c r="H893" i="3"/>
  <c r="AC561" i="3"/>
  <c r="W354" i="1"/>
  <c r="V9" i="1"/>
  <c r="W254" i="1"/>
  <c r="V515" i="1"/>
  <c r="W515" i="1" s="1"/>
  <c r="T757" i="1"/>
  <c r="T517" i="1"/>
  <c r="I144" i="2"/>
  <c r="I782" i="2"/>
  <c r="AC804" i="3"/>
  <c r="AI361" i="3"/>
  <c r="H454" i="3"/>
  <c r="V179" i="1"/>
  <c r="H486" i="2"/>
  <c r="V106" i="1"/>
  <c r="W250" i="1"/>
  <c r="V710" i="1"/>
  <c r="W710" i="1" s="1"/>
  <c r="T793" i="1"/>
  <c r="V74" i="1"/>
  <c r="T254" i="1"/>
  <c r="V409" i="1"/>
  <c r="V579" i="1"/>
  <c r="T711" i="1"/>
  <c r="W143" i="1"/>
  <c r="T221" i="1"/>
  <c r="T546" i="1"/>
  <c r="V665" i="1"/>
  <c r="W148" i="1"/>
  <c r="V190" i="1"/>
  <c r="T225" i="1"/>
  <c r="T255" i="1"/>
  <c r="T281" i="1"/>
  <c r="W453" i="1"/>
  <c r="V624" i="1"/>
  <c r="W624" i="1" s="1"/>
  <c r="T47" i="1"/>
  <c r="V112" i="1"/>
  <c r="W190" i="1"/>
  <c r="W225" i="1"/>
  <c r="V359" i="1"/>
  <c r="V423" i="1"/>
  <c r="T554" i="1"/>
  <c r="T796" i="1"/>
  <c r="V553" i="2"/>
  <c r="W553" i="2" s="1"/>
  <c r="P593" i="2"/>
  <c r="M897" i="2"/>
  <c r="AV736" i="3"/>
  <c r="AV650" i="3"/>
  <c r="AV737" i="3"/>
  <c r="W361" i="3"/>
  <c r="AV803" i="3"/>
  <c r="AV820" i="3"/>
  <c r="AV564" i="3"/>
  <c r="W546" i="3"/>
  <c r="W793" i="3"/>
  <c r="AV788" i="3"/>
  <c r="W583" i="3"/>
  <c r="AB395" i="3"/>
  <c r="F454" i="3"/>
  <c r="AI804" i="3"/>
  <c r="AC35" i="3"/>
  <c r="Z395" i="3"/>
  <c r="AF395" i="3"/>
  <c r="Z829" i="3"/>
  <c r="P829" i="3"/>
  <c r="AC622" i="3"/>
  <c r="AF829" i="3"/>
  <c r="I454" i="3"/>
  <c r="W565" i="3"/>
  <c r="AI829" i="3"/>
  <c r="AC660" i="3"/>
  <c r="AS912" i="3"/>
  <c r="AS893" i="3" s="1"/>
  <c r="AV766" i="3"/>
  <c r="AV742" i="3"/>
  <c r="AV655" i="3"/>
  <c r="AS481" i="3"/>
  <c r="AV600" i="3"/>
  <c r="AV688" i="3"/>
  <c r="AV637" i="3"/>
  <c r="AV671" i="3"/>
  <c r="AL915" i="3"/>
  <c r="AH395" i="3"/>
  <c r="W677" i="3"/>
  <c r="AO915" i="3"/>
  <c r="AI546" i="3"/>
  <c r="P915" i="3"/>
  <c r="AS399" i="3"/>
  <c r="AI583" i="3"/>
  <c r="AB829" i="3"/>
  <c r="AO361" i="3"/>
  <c r="AV827" i="3"/>
  <c r="AC677" i="3"/>
  <c r="F915" i="3"/>
  <c r="AV334" i="3"/>
  <c r="V829" i="3"/>
  <c r="AC565" i="3"/>
  <c r="AV678" i="3"/>
  <c r="AV645" i="3"/>
  <c r="AV764" i="3"/>
  <c r="AV745" i="3"/>
  <c r="AV360" i="3"/>
  <c r="AV353" i="3" s="1"/>
  <c r="AV662" i="3"/>
  <c r="AV705" i="3"/>
  <c r="AV721" i="3"/>
  <c r="AV707" i="3"/>
  <c r="AV918" i="3"/>
  <c r="AV598" i="3"/>
  <c r="AU334" i="3"/>
  <c r="AS809" i="3"/>
  <c r="AS445" i="3"/>
  <c r="AV554" i="3"/>
  <c r="AV615" i="3"/>
  <c r="AV576" i="3"/>
  <c r="AV680" i="3"/>
  <c r="AU540" i="3"/>
  <c r="AV506" i="3"/>
  <c r="AI793" i="3"/>
  <c r="W622" i="3"/>
  <c r="AV700" i="3"/>
  <c r="AI565" i="3"/>
  <c r="AH829" i="3"/>
  <c r="AC793" i="3"/>
  <c r="AU399" i="3"/>
  <c r="AU561" i="3"/>
  <c r="AV129" i="3"/>
  <c r="AC540" i="3"/>
  <c r="AV718" i="3"/>
  <c r="AV729" i="3"/>
  <c r="H514" i="3"/>
  <c r="AV762" i="3"/>
  <c r="AV682" i="3"/>
  <c r="AS804" i="3"/>
  <c r="AV800" i="3"/>
  <c r="AV543" i="3"/>
  <c r="AV712" i="3"/>
  <c r="AV620" i="3"/>
  <c r="AU474" i="3"/>
  <c r="AV675" i="3"/>
  <c r="AV597" i="3"/>
  <c r="AV635" i="3"/>
  <c r="AV659" i="3"/>
  <c r="AV738" i="3"/>
  <c r="AV594" i="3"/>
  <c r="AC546" i="3"/>
  <c r="W660" i="3"/>
  <c r="P35" i="3"/>
  <c r="AS521" i="3"/>
  <c r="AI534" i="3"/>
  <c r="I546" i="3"/>
  <c r="AV638" i="3"/>
  <c r="AV549" i="3"/>
  <c r="AU534" i="3"/>
  <c r="AI622" i="3"/>
  <c r="AV511" i="3"/>
  <c r="AC583" i="3"/>
  <c r="AV760" i="3"/>
  <c r="AV809" i="3"/>
  <c r="AS467" i="3"/>
  <c r="AV668" i="3"/>
  <c r="I540" i="3"/>
  <c r="AS660" i="3"/>
  <c r="AV592" i="3"/>
  <c r="AV611" i="3"/>
  <c r="AI540" i="3"/>
  <c r="AI677" i="3"/>
  <c r="AS814" i="3"/>
  <c r="P134" i="3"/>
  <c r="AU814" i="3"/>
  <c r="AO793" i="3"/>
  <c r="AV316" i="3"/>
  <c r="AV739" i="3"/>
  <c r="AV893" i="3"/>
  <c r="I660" i="3"/>
  <c r="AS534" i="3"/>
  <c r="AO534" i="3"/>
  <c r="AS506" i="3"/>
  <c r="AU361" i="3"/>
  <c r="AV873" i="3"/>
  <c r="AV871" i="3" s="1"/>
  <c r="AS458" i="3"/>
  <c r="AL829" i="3"/>
  <c r="AS873" i="3"/>
  <c r="AU809" i="3"/>
  <c r="AV474" i="3"/>
  <c r="AV756" i="3"/>
  <c r="P361" i="3"/>
  <c r="AV799" i="3"/>
  <c r="AV691" i="3"/>
  <c r="AV458" i="3"/>
  <c r="AO804" i="3"/>
  <c r="AV768" i="3"/>
  <c r="AO814" i="3"/>
  <c r="I534" i="3"/>
  <c r="I915" i="3"/>
  <c r="AV514" i="3"/>
  <c r="AV697" i="3"/>
  <c r="AV774" i="3"/>
  <c r="AS129" i="3"/>
  <c r="AV521" i="3"/>
  <c r="AU129" i="3"/>
  <c r="O395" i="3"/>
  <c r="I361" i="3"/>
  <c r="AV693" i="3"/>
  <c r="AV636" i="3"/>
  <c r="AV735" i="3"/>
  <c r="AU487" i="3"/>
  <c r="AV608" i="3"/>
  <c r="AV170" i="3"/>
  <c r="AS511" i="3"/>
  <c r="I256" i="3"/>
  <c r="AV116" i="3"/>
  <c r="AV487" i="3"/>
  <c r="AS116" i="3"/>
  <c r="AV722" i="3"/>
  <c r="AS487" i="3"/>
  <c r="AV544" i="3"/>
  <c r="P256" i="3"/>
  <c r="AV676" i="3"/>
  <c r="AV741" i="3"/>
  <c r="AV536" i="3"/>
  <c r="I134" i="3"/>
  <c r="AV632" i="3"/>
  <c r="AV740" i="3"/>
  <c r="AV786" i="3"/>
  <c r="AV789" i="3"/>
  <c r="AL395" i="3"/>
  <c r="AO540" i="3"/>
  <c r="AO583" i="3"/>
  <c r="AO622" i="3"/>
  <c r="AN395" i="3"/>
  <c r="AN829" i="3"/>
  <c r="AO829" i="3"/>
  <c r="AV696" i="3"/>
  <c r="AS793" i="3"/>
  <c r="I514" i="3"/>
  <c r="AU134" i="3"/>
  <c r="AU506" i="3"/>
  <c r="AU452" i="3"/>
  <c r="AU448" i="3" s="1"/>
  <c r="M395" i="3"/>
  <c r="AS422" i="3"/>
  <c r="AV603" i="3"/>
  <c r="AV396" i="3"/>
  <c r="AU565" i="3"/>
  <c r="AU256" i="3"/>
  <c r="AV399" i="3"/>
  <c r="AU337" i="3"/>
  <c r="AV684" i="3"/>
  <c r="AU520" i="3"/>
  <c r="AU514" i="3" s="1"/>
  <c r="F514" i="3"/>
  <c r="I804" i="3"/>
  <c r="AV830" i="3"/>
  <c r="P622" i="3"/>
  <c r="AU427" i="3"/>
  <c r="AV337" i="3"/>
  <c r="AU422" i="3"/>
  <c r="AU316" i="3"/>
  <c r="AS622" i="3"/>
  <c r="AV584" i="3"/>
  <c r="AV701" i="3"/>
  <c r="AO565" i="3"/>
  <c r="AS427" i="3"/>
  <c r="AV797" i="3"/>
  <c r="AU528" i="3"/>
  <c r="AS462" i="3"/>
  <c r="AU462" i="3"/>
  <c r="AU454" i="3" s="1"/>
  <c r="AV462" i="3"/>
  <c r="AV694" i="3"/>
  <c r="P677" i="3"/>
  <c r="AV640" i="3"/>
  <c r="AV528" i="3"/>
  <c r="AV771" i="3"/>
  <c r="AV578" i="3"/>
  <c r="AU219" i="3"/>
  <c r="AS337" i="3"/>
  <c r="AO660" i="3"/>
  <c r="AV590" i="3"/>
  <c r="AV715" i="3"/>
  <c r="AO677" i="3"/>
  <c r="AS316" i="3"/>
  <c r="AV573" i="3"/>
  <c r="AS219" i="3"/>
  <c r="AU804" i="3"/>
  <c r="AV654" i="3"/>
  <c r="AV38" i="3"/>
  <c r="AV627" i="3"/>
  <c r="AV665" i="3"/>
  <c r="AU467" i="3"/>
  <c r="AS448" i="3"/>
  <c r="AU521" i="3"/>
  <c r="I793" i="3"/>
  <c r="AS361" i="3"/>
  <c r="F829" i="3"/>
  <c r="AV698" i="3"/>
  <c r="AS256" i="3"/>
  <c r="AU116" i="3"/>
  <c r="AU396" i="3"/>
  <c r="AO546" i="3"/>
  <c r="AV727" i="3"/>
  <c r="P793" i="3"/>
  <c r="I583" i="3"/>
  <c r="AS677" i="3"/>
  <c r="AV713" i="3"/>
  <c r="P660" i="3"/>
  <c r="I622" i="3"/>
  <c r="AS520" i="3"/>
  <c r="AS514" i="3" s="1"/>
  <c r="AV452" i="3"/>
  <c r="AV448" i="3" s="1"/>
  <c r="AV748" i="3"/>
  <c r="P546" i="3"/>
  <c r="AV427" i="3"/>
  <c r="AV619" i="3"/>
  <c r="AU493" i="3"/>
  <c r="AV422" i="3"/>
  <c r="AS474" i="3"/>
  <c r="AV773" i="3"/>
  <c r="AV692" i="3"/>
  <c r="AV612" i="3"/>
  <c r="AV758" i="3"/>
  <c r="AV703" i="3"/>
  <c r="AV628" i="3"/>
  <c r="AV552" i="3"/>
  <c r="AV371" i="3"/>
  <c r="AV708" i="3"/>
  <c r="AS830" i="3"/>
  <c r="AV664" i="3"/>
  <c r="AU660" i="3"/>
  <c r="AV567" i="3"/>
  <c r="AS565" i="3"/>
  <c r="P804" i="3"/>
  <c r="AV562" i="3"/>
  <c r="AS561" i="3"/>
  <c r="AV467" i="3"/>
  <c r="I565" i="3"/>
  <c r="AV646" i="3"/>
  <c r="AV783" i="3"/>
  <c r="AS540" i="3"/>
  <c r="AV723" i="3"/>
  <c r="AV234" i="3"/>
  <c r="AS528" i="3"/>
  <c r="AV557" i="3"/>
  <c r="AV725" i="3"/>
  <c r="O829" i="3"/>
  <c r="AU234" i="3"/>
  <c r="AV631" i="3"/>
  <c r="AV790" i="3"/>
  <c r="AU583" i="3"/>
  <c r="AU353" i="3"/>
  <c r="AV686" i="3"/>
  <c r="AV575" i="3"/>
  <c r="AV560" i="3"/>
  <c r="AV767" i="3"/>
  <c r="AV775" i="3"/>
  <c r="P565" i="3"/>
  <c r="AS493" i="3"/>
  <c r="AV852" i="3"/>
  <c r="AV850" i="3" s="1"/>
  <c r="AU852" i="3"/>
  <c r="AU850" i="3" s="1"/>
  <c r="AS852" i="3"/>
  <c r="AS850" i="3" s="1"/>
  <c r="AV219" i="3"/>
  <c r="AV570" i="3"/>
  <c r="AV801" i="3"/>
  <c r="M829" i="3"/>
  <c r="AS353" i="3"/>
  <c r="P583" i="3"/>
  <c r="AV652" i="3"/>
  <c r="AV548" i="3"/>
  <c r="AS583" i="3"/>
  <c r="AV581" i="3"/>
  <c r="AV555" i="3"/>
  <c r="AU677" i="3"/>
  <c r="AV582" i="3"/>
  <c r="AV493" i="3"/>
  <c r="AS546" i="3"/>
  <c r="AV547" i="3"/>
  <c r="AU924" i="3"/>
  <c r="AU915" i="3" s="1"/>
  <c r="AS924" i="3"/>
  <c r="AS922" i="3" s="1"/>
  <c r="AS915" i="3" s="1"/>
  <c r="AV924" i="3"/>
  <c r="AV922" i="3" s="1"/>
  <c r="AV481" i="3"/>
  <c r="AU546" i="3"/>
  <c r="AS234" i="3"/>
  <c r="AU830" i="3"/>
  <c r="AV37" i="3"/>
  <c r="AS134" i="3"/>
  <c r="AV795" i="3"/>
  <c r="AU793" i="3"/>
  <c r="AU622" i="3"/>
  <c r="AV550" i="3"/>
  <c r="AV728" i="3"/>
  <c r="AV784" i="3"/>
  <c r="I677" i="3"/>
  <c r="AU481" i="3"/>
  <c r="P540" i="3"/>
  <c r="P534" i="3"/>
  <c r="AV579" i="3"/>
  <c r="AV539" i="3"/>
  <c r="AV616" i="3"/>
  <c r="V23" i="2"/>
  <c r="V98" i="2"/>
  <c r="W311" i="2"/>
  <c r="P562" i="2"/>
  <c r="I647" i="2"/>
  <c r="I748" i="2"/>
  <c r="P286" i="2"/>
  <c r="F309" i="2"/>
  <c r="I524" i="2"/>
  <c r="V555" i="2"/>
  <c r="W555" i="2" s="1"/>
  <c r="P773" i="2"/>
  <c r="W849" i="2"/>
  <c r="M893" i="2"/>
  <c r="I510" i="2"/>
  <c r="P520" i="2"/>
  <c r="P561" i="2"/>
  <c r="I563" i="2"/>
  <c r="I693" i="2"/>
  <c r="P346" i="2"/>
  <c r="P592" i="2"/>
  <c r="I757" i="2"/>
  <c r="W67" i="2"/>
  <c r="V557" i="2"/>
  <c r="W557" i="2" s="1"/>
  <c r="T726" i="2"/>
  <c r="W726" i="2" s="1"/>
  <c r="I578" i="2"/>
  <c r="I603" i="2"/>
  <c r="P642" i="2"/>
  <c r="I681" i="2"/>
  <c r="V688" i="2"/>
  <c r="I738" i="2"/>
  <c r="I746" i="2"/>
  <c r="I751" i="2"/>
  <c r="P752" i="2"/>
  <c r="I771" i="2"/>
  <c r="W23" i="2"/>
  <c r="V270" i="2"/>
  <c r="W270" i="2" s="1"/>
  <c r="T281" i="2"/>
  <c r="O420" i="2"/>
  <c r="P526" i="2"/>
  <c r="I531" i="2"/>
  <c r="I547" i="2"/>
  <c r="P577" i="2"/>
  <c r="I579" i="2"/>
  <c r="P639" i="2"/>
  <c r="T647" i="2"/>
  <c r="T660" i="2"/>
  <c r="P668" i="2"/>
  <c r="I670" i="2"/>
  <c r="T683" i="2"/>
  <c r="P700" i="2"/>
  <c r="H784" i="2"/>
  <c r="V53" i="2"/>
  <c r="W85" i="2"/>
  <c r="W281" i="2"/>
  <c r="V505" i="2"/>
  <c r="P765" i="2"/>
  <c r="W845" i="2"/>
  <c r="W53" i="2"/>
  <c r="T278" i="2"/>
  <c r="V529" i="2"/>
  <c r="W529" i="2" s="1"/>
  <c r="I533" i="2"/>
  <c r="I541" i="2"/>
  <c r="P581" i="2"/>
  <c r="P589" i="2"/>
  <c r="P623" i="2"/>
  <c r="T665" i="2"/>
  <c r="W665" i="2" s="1"/>
  <c r="I669" i="2"/>
  <c r="T682" i="2"/>
  <c r="I720" i="2"/>
  <c r="P740" i="2"/>
  <c r="V896" i="2"/>
  <c r="W430" i="2"/>
  <c r="T605" i="2"/>
  <c r="W605" i="2" s="1"/>
  <c r="W896" i="2"/>
  <c r="W73" i="2"/>
  <c r="T108" i="2"/>
  <c r="V235" i="2"/>
  <c r="W275" i="2"/>
  <c r="T592" i="2"/>
  <c r="W592" i="2" s="1"/>
  <c r="T595" i="2"/>
  <c r="W595" i="2" s="1"/>
  <c r="T658" i="2"/>
  <c r="V678" i="2"/>
  <c r="W678" i="2" s="1"/>
  <c r="I689" i="2"/>
  <c r="P723" i="2"/>
  <c r="I725" i="2"/>
  <c r="V777" i="2"/>
  <c r="W777" i="2" s="1"/>
  <c r="V35" i="2"/>
  <c r="W60" i="2"/>
  <c r="V90" i="2"/>
  <c r="P546" i="2"/>
  <c r="I548" i="2"/>
  <c r="I590" i="2"/>
  <c r="P640" i="2"/>
  <c r="V645" i="2"/>
  <c r="V696" i="2"/>
  <c r="W696" i="2" s="1"/>
  <c r="P720" i="2"/>
  <c r="I749" i="2"/>
  <c r="F893" i="2"/>
  <c r="I367" i="2"/>
  <c r="P606" i="2"/>
  <c r="I629" i="2"/>
  <c r="I632" i="2"/>
  <c r="V684" i="2"/>
  <c r="W684" i="2" s="1"/>
  <c r="V690" i="2"/>
  <c r="W690" i="2" s="1"/>
  <c r="I700" i="2"/>
  <c r="V776" i="2"/>
  <c r="W776" i="2" s="1"/>
  <c r="W98" i="2"/>
  <c r="V101" i="2"/>
  <c r="T221" i="2"/>
  <c r="I270" i="2"/>
  <c r="P285" i="2"/>
  <c r="V305" i="2"/>
  <c r="I371" i="2"/>
  <c r="M374" i="2"/>
  <c r="W441" i="2"/>
  <c r="P511" i="2"/>
  <c r="I527" i="2"/>
  <c r="P528" i="2"/>
  <c r="I555" i="2"/>
  <c r="P571" i="2"/>
  <c r="I576" i="2"/>
  <c r="P584" i="2"/>
  <c r="T598" i="2"/>
  <c r="W598" i="2" s="1"/>
  <c r="I605" i="2"/>
  <c r="I606" i="2"/>
  <c r="I657" i="2"/>
  <c r="P673" i="2"/>
  <c r="T674" i="2"/>
  <c r="W674" i="2" s="1"/>
  <c r="I710" i="2"/>
  <c r="I718" i="2"/>
  <c r="I721" i="2"/>
  <c r="W101" i="2"/>
  <c r="V221" i="2"/>
  <c r="O374" i="2"/>
  <c r="O540" i="2"/>
  <c r="W30" i="2"/>
  <c r="W79" i="2"/>
  <c r="W80" i="2"/>
  <c r="V121" i="2"/>
  <c r="W121" i="2" s="1"/>
  <c r="W122" i="2"/>
  <c r="V205" i="2"/>
  <c r="I286" i="2"/>
  <c r="V350" i="2"/>
  <c r="W438" i="2"/>
  <c r="V455" i="2"/>
  <c r="I462" i="2"/>
  <c r="P619" i="2"/>
  <c r="I701" i="2"/>
  <c r="P743" i="2"/>
  <c r="I761" i="2"/>
  <c r="V823" i="2"/>
  <c r="P367" i="2"/>
  <c r="P371" i="2"/>
  <c r="W455" i="2"/>
  <c r="W459" i="2"/>
  <c r="F462" i="2"/>
  <c r="P503" i="2"/>
  <c r="P535" i="2"/>
  <c r="I557" i="2"/>
  <c r="P559" i="2"/>
  <c r="I561" i="2"/>
  <c r="I564" i="2"/>
  <c r="P565" i="2"/>
  <c r="I567" i="2"/>
  <c r="I572" i="2"/>
  <c r="I575" i="2"/>
  <c r="T584" i="2"/>
  <c r="P586" i="2"/>
  <c r="P613" i="2"/>
  <c r="I618" i="2"/>
  <c r="I631" i="2"/>
  <c r="V633" i="2"/>
  <c r="W633" i="2" s="1"/>
  <c r="I656" i="2"/>
  <c r="I665" i="2"/>
  <c r="T667" i="2"/>
  <c r="W667" i="2" s="1"/>
  <c r="P679" i="2"/>
  <c r="I686" i="2"/>
  <c r="I692" i="2"/>
  <c r="I712" i="2"/>
  <c r="P734" i="2"/>
  <c r="I739" i="2"/>
  <c r="P795" i="2"/>
  <c r="W823" i="2"/>
  <c r="W854" i="2"/>
  <c r="W114" i="2"/>
  <c r="H453" i="2"/>
  <c r="H462" i="2"/>
  <c r="I486" i="2"/>
  <c r="I534" i="2"/>
  <c r="I538" i="2"/>
  <c r="P548" i="2"/>
  <c r="P554" i="2"/>
  <c r="P557" i="2"/>
  <c r="I569" i="2"/>
  <c r="I582" i="2"/>
  <c r="I585" i="2"/>
  <c r="P594" i="2"/>
  <c r="P610" i="2"/>
  <c r="I671" i="2"/>
  <c r="I760" i="2"/>
  <c r="V73" i="2"/>
  <c r="V85" i="2"/>
  <c r="W93" i="2"/>
  <c r="W170" i="2"/>
  <c r="P288" i="2"/>
  <c r="V311" i="2"/>
  <c r="T333" i="2"/>
  <c r="I335" i="2"/>
  <c r="P366" i="2"/>
  <c r="W411" i="2"/>
  <c r="I514" i="2"/>
  <c r="P523" i="2"/>
  <c r="I525" i="2"/>
  <c r="P542" i="2"/>
  <c r="P553" i="2"/>
  <c r="I560" i="2"/>
  <c r="I584" i="2"/>
  <c r="P585" i="2"/>
  <c r="P598" i="2"/>
  <c r="I617" i="2"/>
  <c r="I643" i="2"/>
  <c r="I691" i="2"/>
  <c r="I719" i="2"/>
  <c r="I741" i="2"/>
  <c r="P747" i="2"/>
  <c r="I762" i="2"/>
  <c r="I775" i="2"/>
  <c r="I778" i="2"/>
  <c r="V830" i="2"/>
  <c r="V845" i="2"/>
  <c r="I743" i="2"/>
  <c r="V483" i="2"/>
  <c r="I679" i="2"/>
  <c r="V883" i="2"/>
  <c r="T883" i="2"/>
  <c r="F899" i="2"/>
  <c r="F897" i="2" s="1"/>
  <c r="W39" i="2"/>
  <c r="W334" i="2"/>
  <c r="T425" i="2"/>
  <c r="W425" i="2"/>
  <c r="V458" i="2"/>
  <c r="P539" i="2"/>
  <c r="I587" i="2"/>
  <c r="I781" i="2"/>
  <c r="P783" i="2"/>
  <c r="W883" i="2"/>
  <c r="W331" i="2"/>
  <c r="V346" i="2"/>
  <c r="W346" i="2" s="1"/>
  <c r="I717" i="2"/>
  <c r="M890" i="2"/>
  <c r="V28" i="2"/>
  <c r="W28" i="2"/>
  <c r="W502" i="2"/>
  <c r="W501" i="2" s="1"/>
  <c r="V502" i="2"/>
  <c r="V501" i="2" s="1"/>
  <c r="H509" i="2"/>
  <c r="P519" i="2"/>
  <c r="I583" i="2"/>
  <c r="V650" i="2"/>
  <c r="T650" i="2"/>
  <c r="P703" i="2"/>
  <c r="I708" i="2"/>
  <c r="I759" i="2"/>
  <c r="W839" i="2"/>
  <c r="V294" i="2"/>
  <c r="T294" i="2"/>
  <c r="W294" i="2"/>
  <c r="V439" i="2"/>
  <c r="W443" i="2"/>
  <c r="V497" i="2"/>
  <c r="T500" i="2"/>
  <c r="W500" i="2"/>
  <c r="P675" i="2"/>
  <c r="I682" i="2"/>
  <c r="V685" i="2"/>
  <c r="T685" i="2"/>
  <c r="I688" i="2"/>
  <c r="I699" i="2"/>
  <c r="I774" i="2"/>
  <c r="V274" i="2"/>
  <c r="W360" i="2"/>
  <c r="V360" i="2"/>
  <c r="I456" i="2"/>
  <c r="O481" i="2"/>
  <c r="P566" i="2"/>
  <c r="I621" i="2"/>
  <c r="T625" i="2"/>
  <c r="I628" i="2"/>
  <c r="I654" i="2"/>
  <c r="V662" i="2"/>
  <c r="T662" i="2"/>
  <c r="I697" i="2"/>
  <c r="M231" i="2"/>
  <c r="V279" i="2"/>
  <c r="W279" i="2"/>
  <c r="T279" i="2"/>
  <c r="W306" i="2"/>
  <c r="V460" i="2"/>
  <c r="T464" i="2"/>
  <c r="W464" i="2"/>
  <c r="V464" i="2"/>
  <c r="V583" i="2"/>
  <c r="T583" i="2"/>
  <c r="I600" i="2"/>
  <c r="T611" i="2"/>
  <c r="W611" i="2" s="1"/>
  <c r="V671" i="2"/>
  <c r="T671" i="2"/>
  <c r="W793" i="2"/>
  <c r="V793" i="2"/>
  <c r="T795" i="2"/>
  <c r="W795" i="2" s="1"/>
  <c r="W77" i="2"/>
  <c r="V77" i="2"/>
  <c r="W140" i="2"/>
  <c r="V140" i="2"/>
  <c r="W212" i="2"/>
  <c r="V232" i="2"/>
  <c r="O231" i="2"/>
  <c r="V259" i="2"/>
  <c r="I453" i="2"/>
  <c r="V543" i="2"/>
  <c r="W543" i="2" s="1"/>
  <c r="I755" i="2"/>
  <c r="P757" i="2"/>
  <c r="T793" i="2"/>
  <c r="W878" i="2"/>
  <c r="V878" i="2"/>
  <c r="T878" i="2"/>
  <c r="P402" i="2"/>
  <c r="M486" i="2"/>
  <c r="T541" i="2"/>
  <c r="V541" i="2"/>
  <c r="I727" i="2"/>
  <c r="P736" i="2"/>
  <c r="P750" i="2"/>
  <c r="T858" i="2"/>
  <c r="W66" i="2"/>
  <c r="V66" i="2"/>
  <c r="T284" i="2"/>
  <c r="T447" i="2"/>
  <c r="W447" i="2"/>
  <c r="V499" i="2"/>
  <c r="V651" i="2"/>
  <c r="I659" i="2"/>
  <c r="I732" i="2"/>
  <c r="P741" i="2"/>
  <c r="W858" i="2"/>
  <c r="V54" i="2"/>
  <c r="T54" i="2"/>
  <c r="W54" i="2"/>
  <c r="V59" i="2"/>
  <c r="T59" i="2"/>
  <c r="V572" i="2"/>
  <c r="T572" i="2"/>
  <c r="I608" i="2"/>
  <c r="P629" i="2"/>
  <c r="I650" i="2"/>
  <c r="V672" i="2"/>
  <c r="W672" i="2" s="1"/>
  <c r="T900" i="2"/>
  <c r="W51" i="2"/>
  <c r="V51" i="2"/>
  <c r="W59" i="2"/>
  <c r="W68" i="2"/>
  <c r="V68" i="2"/>
  <c r="P291" i="2"/>
  <c r="V322" i="2"/>
  <c r="W322" i="2"/>
  <c r="T322" i="2"/>
  <c r="T331" i="2"/>
  <c r="I703" i="2"/>
  <c r="V900" i="2"/>
  <c r="W78" i="2"/>
  <c r="V78" i="2"/>
  <c r="W458" i="2"/>
  <c r="V668" i="2"/>
  <c r="T668" i="2"/>
  <c r="T698" i="2"/>
  <c r="W698" i="2" s="1"/>
  <c r="T714" i="2"/>
  <c r="W714" i="2" s="1"/>
  <c r="T833" i="2"/>
  <c r="V839" i="2"/>
  <c r="T164" i="2"/>
  <c r="V285" i="2"/>
  <c r="W285" i="2" s="1"/>
  <c r="W70" i="2"/>
  <c r="V70" i="2"/>
  <c r="T70" i="2"/>
  <c r="V164" i="2"/>
  <c r="T274" i="2"/>
  <c r="W324" i="2"/>
  <c r="V330" i="2"/>
  <c r="T330" i="2"/>
  <c r="O442" i="2"/>
  <c r="T502" i="2"/>
  <c r="T501" i="2" s="1"/>
  <c r="V99" i="2"/>
  <c r="W99" i="2"/>
  <c r="W330" i="2"/>
  <c r="W497" i="2"/>
  <c r="V500" i="2"/>
  <c r="V496" i="2" s="1"/>
  <c r="P630" i="2"/>
  <c r="I695" i="2"/>
  <c r="V247" i="2"/>
  <c r="F456" i="2"/>
  <c r="T428" i="2"/>
  <c r="W428" i="2"/>
  <c r="W432" i="2"/>
  <c r="T432" i="2"/>
  <c r="I546" i="2"/>
  <c r="T140" i="2"/>
  <c r="V222" i="2"/>
  <c r="W222" i="2"/>
  <c r="F10" i="2"/>
  <c r="T66" i="2"/>
  <c r="W74" i="2"/>
  <c r="V74" i="2"/>
  <c r="T74" i="2"/>
  <c r="V79" i="2"/>
  <c r="P289" i="2"/>
  <c r="M515" i="2"/>
  <c r="H540" i="2"/>
  <c r="P544" i="2"/>
  <c r="P551" i="2"/>
  <c r="I570" i="2"/>
  <c r="I577" i="2"/>
  <c r="P579" i="2"/>
  <c r="P603" i="2"/>
  <c r="T619" i="2"/>
  <c r="V619" i="2"/>
  <c r="W647" i="2"/>
  <c r="V649" i="2"/>
  <c r="W649" i="2" s="1"/>
  <c r="I655" i="2"/>
  <c r="I599" i="2"/>
  <c r="I634" i="2"/>
  <c r="I641" i="2"/>
  <c r="I646" i="2"/>
  <c r="I648" i="2"/>
  <c r="P655" i="2"/>
  <c r="V669" i="2"/>
  <c r="T669" i="2"/>
  <c r="P688" i="2"/>
  <c r="T703" i="2"/>
  <c r="V703" i="2"/>
  <c r="V809" i="2"/>
  <c r="W809" i="2"/>
  <c r="T29" i="2"/>
  <c r="W29" i="2"/>
  <c r="V276" i="2"/>
  <c r="W276" i="2"/>
  <c r="M309" i="2"/>
  <c r="F379" i="2"/>
  <c r="H379" i="2"/>
  <c r="I604" i="2"/>
  <c r="P627" i="2"/>
  <c r="P643" i="2"/>
  <c r="T663" i="2"/>
  <c r="P745" i="2"/>
  <c r="P763" i="2"/>
  <c r="P777" i="2"/>
  <c r="V782" i="2"/>
  <c r="W782" i="2" s="1"/>
  <c r="P784" i="2"/>
  <c r="T809" i="2"/>
  <c r="I893" i="2"/>
  <c r="I12" i="2"/>
  <c r="I10" i="2" s="1"/>
  <c r="V29" i="2"/>
  <c r="V57" i="2"/>
  <c r="W57" i="2"/>
  <c r="W86" i="2"/>
  <c r="V86" i="2"/>
  <c r="T86" i="2"/>
  <c r="W134" i="2"/>
  <c r="T134" i="2"/>
  <c r="P145" i="2"/>
  <c r="P270" i="2"/>
  <c r="T276" i="2"/>
  <c r="W296" i="2"/>
  <c r="O309" i="2"/>
  <c r="V438" i="2"/>
  <c r="V441" i="2"/>
  <c r="T457" i="2"/>
  <c r="T456" i="2" s="1"/>
  <c r="V457" i="2"/>
  <c r="P567" i="2"/>
  <c r="V581" i="2"/>
  <c r="W581" i="2" s="1"/>
  <c r="I588" i="2"/>
  <c r="V594" i="2"/>
  <c r="W594" i="2" s="1"/>
  <c r="I623" i="2"/>
  <c r="I630" i="2"/>
  <c r="P632" i="2"/>
  <c r="P634" i="2"/>
  <c r="P641" i="2"/>
  <c r="F652" i="2"/>
  <c r="I658" i="2"/>
  <c r="I662" i="2"/>
  <c r="I668" i="2"/>
  <c r="W682" i="2"/>
  <c r="P686" i="2"/>
  <c r="W688" i="2"/>
  <c r="I750" i="2"/>
  <c r="I766" i="2"/>
  <c r="I783" i="2"/>
  <c r="O784" i="2"/>
  <c r="I146" i="2"/>
  <c r="T207" i="2"/>
  <c r="W207" i="2"/>
  <c r="P397" i="2"/>
  <c r="T410" i="2"/>
  <c r="V410" i="2"/>
  <c r="P563" i="2"/>
  <c r="V565" i="2"/>
  <c r="T565" i="2"/>
  <c r="I626" i="2"/>
  <c r="I714" i="2"/>
  <c r="I723" i="2"/>
  <c r="P727" i="2"/>
  <c r="I753" i="2"/>
  <c r="V881" i="2"/>
  <c r="W881" i="2"/>
  <c r="T881" i="2"/>
  <c r="V21" i="2"/>
  <c r="W21" i="2"/>
  <c r="V114" i="2"/>
  <c r="V207" i="2"/>
  <c r="O291" i="2"/>
  <c r="W300" i="2"/>
  <c r="T305" i="2"/>
  <c r="P335" i="2"/>
  <c r="P328" i="2" s="1"/>
  <c r="I345" i="2"/>
  <c r="W410" i="2"/>
  <c r="O468" i="2"/>
  <c r="I520" i="2"/>
  <c r="P527" i="2"/>
  <c r="P547" i="2"/>
  <c r="I552" i="2"/>
  <c r="I610" i="2"/>
  <c r="I612" i="2"/>
  <c r="T621" i="2"/>
  <c r="V621" i="2"/>
  <c r="W658" i="2"/>
  <c r="I667" i="2"/>
  <c r="W683" i="2"/>
  <c r="P716" i="2"/>
  <c r="I737" i="2"/>
  <c r="P739" i="2"/>
  <c r="V755" i="2"/>
  <c r="T755" i="2"/>
  <c r="T853" i="2"/>
  <c r="V866" i="2"/>
  <c r="T866" i="2"/>
  <c r="P691" i="2"/>
  <c r="P693" i="2"/>
  <c r="P695" i="2"/>
  <c r="I706" i="2"/>
  <c r="I735" i="2"/>
  <c r="I742" i="2"/>
  <c r="P762" i="2"/>
  <c r="I397" i="2"/>
  <c r="O453" i="2"/>
  <c r="V630" i="2"/>
  <c r="T630" i="2"/>
  <c r="I684" i="2"/>
  <c r="P708" i="2"/>
  <c r="I715" i="2"/>
  <c r="P721" i="2"/>
  <c r="T723" i="2"/>
  <c r="W723" i="2" s="1"/>
  <c r="P760" i="2"/>
  <c r="T762" i="2"/>
  <c r="V762" i="2"/>
  <c r="P772" i="2"/>
  <c r="F784" i="2"/>
  <c r="V843" i="2"/>
  <c r="T80" i="2"/>
  <c r="V158" i="2"/>
  <c r="W265" i="2"/>
  <c r="M397" i="2"/>
  <c r="P453" i="2"/>
  <c r="V482" i="2"/>
  <c r="V485" i="2"/>
  <c r="F486" i="2"/>
  <c r="V510" i="2"/>
  <c r="W510" i="2" s="1"/>
  <c r="I528" i="2"/>
  <c r="V534" i="2"/>
  <c r="W534" i="2" s="1"/>
  <c r="I591" i="2"/>
  <c r="T599" i="2"/>
  <c r="W599" i="2" s="1"/>
  <c r="P660" i="2"/>
  <c r="I666" i="2"/>
  <c r="P682" i="2"/>
  <c r="T687" i="2"/>
  <c r="W687" i="2" s="1"/>
  <c r="T691" i="2"/>
  <c r="W691" i="2" s="1"/>
  <c r="T693" i="2"/>
  <c r="W693" i="2" s="1"/>
  <c r="I704" i="2"/>
  <c r="P706" i="2"/>
  <c r="I713" i="2"/>
  <c r="T719" i="2"/>
  <c r="W719" i="2" s="1"/>
  <c r="I726" i="2"/>
  <c r="I733" i="2"/>
  <c r="P735" i="2"/>
  <c r="I740" i="2"/>
  <c r="T796" i="2"/>
  <c r="T854" i="2"/>
  <c r="V875" i="2"/>
  <c r="T879" i="2"/>
  <c r="V282" i="2"/>
  <c r="W282" i="2"/>
  <c r="I586" i="2"/>
  <c r="T60" i="2"/>
  <c r="V67" i="2"/>
  <c r="F104" i="2"/>
  <c r="I121" i="2"/>
  <c r="T122" i="2"/>
  <c r="W132" i="2"/>
  <c r="T206" i="2"/>
  <c r="W206" i="2"/>
  <c r="I208" i="2"/>
  <c r="I194" i="2" s="1"/>
  <c r="T272" i="2"/>
  <c r="T275" i="2"/>
  <c r="I289" i="2"/>
  <c r="F371" i="2"/>
  <c r="T430" i="2"/>
  <c r="V459" i="2"/>
  <c r="P462" i="2"/>
  <c r="W482" i="2"/>
  <c r="P489" i="2"/>
  <c r="H515" i="2"/>
  <c r="I526" i="2"/>
  <c r="I535" i="2"/>
  <c r="H536" i="2"/>
  <c r="P543" i="2"/>
  <c r="I571" i="2"/>
  <c r="P575" i="2"/>
  <c r="P591" i="2"/>
  <c r="P604" i="2"/>
  <c r="P615" i="2"/>
  <c r="I622" i="2"/>
  <c r="T628" i="2"/>
  <c r="P662" i="2"/>
  <c r="I690" i="2"/>
  <c r="I696" i="2"/>
  <c r="I698" i="2"/>
  <c r="I702" i="2"/>
  <c r="V708" i="2"/>
  <c r="W708" i="2" s="1"/>
  <c r="I724" i="2"/>
  <c r="F779" i="2"/>
  <c r="M789" i="2"/>
  <c r="V796" i="2"/>
  <c r="I802" i="2"/>
  <c r="V816" i="2"/>
  <c r="W875" i="2"/>
  <c r="V879" i="2"/>
  <c r="P657" i="2"/>
  <c r="P667" i="2"/>
  <c r="I677" i="2"/>
  <c r="I694" i="2"/>
  <c r="I711" i="2"/>
  <c r="I722" i="2"/>
  <c r="I731" i="2"/>
  <c r="I747" i="2"/>
  <c r="I767" i="2"/>
  <c r="P776" i="2"/>
  <c r="P208" i="2"/>
  <c r="P194" i="2" s="1"/>
  <c r="I312" i="2"/>
  <c r="I366" i="2"/>
  <c r="O397" i="2"/>
  <c r="H456" i="2"/>
  <c r="I517" i="2"/>
  <c r="P524" i="2"/>
  <c r="I529" i="2"/>
  <c r="I542" i="2"/>
  <c r="I549" i="2"/>
  <c r="I565" i="2"/>
  <c r="P569" i="2"/>
  <c r="I574" i="2"/>
  <c r="P587" i="2"/>
  <c r="P602" i="2"/>
  <c r="I620" i="2"/>
  <c r="I633" i="2"/>
  <c r="I642" i="2"/>
  <c r="V653" i="2"/>
  <c r="W653" i="2" s="1"/>
  <c r="V655" i="2"/>
  <c r="P663" i="2"/>
  <c r="I673" i="2"/>
  <c r="I675" i="2"/>
  <c r="I685" i="2"/>
  <c r="I687" i="2"/>
  <c r="I707" i="2"/>
  <c r="P722" i="2"/>
  <c r="I729" i="2"/>
  <c r="T742" i="2"/>
  <c r="W742" i="2" s="1"/>
  <c r="I745" i="2"/>
  <c r="I754" i="2"/>
  <c r="P756" i="2"/>
  <c r="I765" i="2"/>
  <c r="P774" i="2"/>
  <c r="M784" i="2"/>
  <c r="T548" i="2"/>
  <c r="V548" i="2"/>
  <c r="T681" i="2"/>
  <c r="V681" i="2"/>
  <c r="W681" i="2" s="1"/>
  <c r="I780" i="2"/>
  <c r="I779" i="2" s="1"/>
  <c r="H779" i="2"/>
  <c r="T27" i="2"/>
  <c r="V673" i="2"/>
  <c r="W673" i="2" s="1"/>
  <c r="I744" i="2"/>
  <c r="V220" i="2"/>
  <c r="V539" i="2"/>
  <c r="W539" i="2" s="1"/>
  <c r="V664" i="2"/>
  <c r="T664" i="2"/>
  <c r="T715" i="2"/>
  <c r="V715" i="2"/>
  <c r="W220" i="2"/>
  <c r="W256" i="2"/>
  <c r="V256" i="2"/>
  <c r="T256" i="2"/>
  <c r="T329" i="2"/>
  <c r="V600" i="2"/>
  <c r="W600" i="2" s="1"/>
  <c r="P711" i="2"/>
  <c r="V844" i="2"/>
  <c r="V870" i="2"/>
  <c r="V65" i="2"/>
  <c r="T208" i="2"/>
  <c r="V208" i="2"/>
  <c r="W298" i="2"/>
  <c r="V298" i="2"/>
  <c r="T298" i="2"/>
  <c r="V309" i="2"/>
  <c r="V329" i="2"/>
  <c r="T335" i="2"/>
  <c r="V335" i="2"/>
  <c r="W446" i="2"/>
  <c r="T454" i="2"/>
  <c r="W454" i="2"/>
  <c r="V454" i="2"/>
  <c r="T591" i="2"/>
  <c r="W591" i="2" s="1"/>
  <c r="W655" i="2"/>
  <c r="P670" i="2"/>
  <c r="T711" i="2"/>
  <c r="V711" i="2"/>
  <c r="W834" i="2"/>
  <c r="V834" i="2"/>
  <c r="W841" i="2"/>
  <c r="W844" i="2"/>
  <c r="R848" i="2"/>
  <c r="T848" i="2" s="1"/>
  <c r="I848" i="2"/>
  <c r="I846" i="2" s="1"/>
  <c r="H848" i="2"/>
  <c r="F848" i="2"/>
  <c r="F846" i="2" s="1"/>
  <c r="T864" i="2"/>
  <c r="W65" i="2"/>
  <c r="W69" i="2"/>
  <c r="V69" i="2"/>
  <c r="T69" i="2"/>
  <c r="W82" i="2"/>
  <c r="T82" i="2"/>
  <c r="W88" i="2"/>
  <c r="T88" i="2"/>
  <c r="V88" i="2"/>
  <c r="V161" i="2"/>
  <c r="V169" i="2"/>
  <c r="T310" i="2"/>
  <c r="T309" i="2" s="1"/>
  <c r="H328" i="2"/>
  <c r="T452" i="2"/>
  <c r="W452" i="2"/>
  <c r="T657" i="2"/>
  <c r="W657" i="2" s="1"/>
  <c r="I663" i="2"/>
  <c r="P672" i="2"/>
  <c r="V689" i="2"/>
  <c r="T689" i="2"/>
  <c r="P709" i="2"/>
  <c r="T822" i="2"/>
  <c r="T834" i="2"/>
  <c r="W861" i="2"/>
  <c r="V861" i="2"/>
  <c r="V864" i="2"/>
  <c r="W64" i="2"/>
  <c r="V64" i="2"/>
  <c r="T78" i="2"/>
  <c r="V82" i="2"/>
  <c r="T158" i="2"/>
  <c r="W169" i="2"/>
  <c r="I288" i="2"/>
  <c r="T295" i="2"/>
  <c r="W295" i="2"/>
  <c r="V295" i="2"/>
  <c r="W310" i="2"/>
  <c r="W309" i="2" s="1"/>
  <c r="H374" i="2"/>
  <c r="H397" i="2"/>
  <c r="T445" i="2"/>
  <c r="V445" i="2"/>
  <c r="V452" i="2"/>
  <c r="T587" i="2"/>
  <c r="V587" i="2"/>
  <c r="V670" i="2"/>
  <c r="W670" i="2" s="1"/>
  <c r="V822" i="2"/>
  <c r="W855" i="2"/>
  <c r="V855" i="2"/>
  <c r="T855" i="2"/>
  <c r="T861" i="2"/>
  <c r="V36" i="2"/>
  <c r="W36" i="2"/>
  <c r="W20" i="2"/>
  <c r="T89" i="2"/>
  <c r="W244" i="2"/>
  <c r="V244" i="2"/>
  <c r="M336" i="2"/>
  <c r="T679" i="2"/>
  <c r="W679" i="2" s="1"/>
  <c r="V27" i="2"/>
  <c r="W56" i="2"/>
  <c r="V56" i="2"/>
  <c r="T506" i="2"/>
  <c r="W506" i="2"/>
  <c r="T530" i="2"/>
  <c r="V530" i="2"/>
  <c r="T659" i="2"/>
  <c r="V659" i="2"/>
  <c r="V697" i="2"/>
  <c r="T697" i="2"/>
  <c r="V802" i="2"/>
  <c r="T802" i="2"/>
  <c r="W802" i="2" s="1"/>
  <c r="T52" i="2"/>
  <c r="T56" i="2"/>
  <c r="T84" i="2"/>
  <c r="W84" i="2"/>
  <c r="V84" i="2"/>
  <c r="W359" i="2"/>
  <c r="V359" i="2"/>
  <c r="T359" i="2"/>
  <c r="M379" i="2"/>
  <c r="V637" i="2"/>
  <c r="W637" i="2" s="1"/>
  <c r="W645" i="2"/>
  <c r="W651" i="2"/>
  <c r="V734" i="2"/>
  <c r="T734" i="2"/>
  <c r="T787" i="2"/>
  <c r="V787" i="2"/>
  <c r="H10" i="2"/>
  <c r="V52" i="2"/>
  <c r="T77" i="2"/>
  <c r="V150" i="2"/>
  <c r="W150" i="2"/>
  <c r="W354" i="2"/>
  <c r="V354" i="2"/>
  <c r="O379" i="2"/>
  <c r="I379" i="2"/>
  <c r="T440" i="2"/>
  <c r="W440" i="2"/>
  <c r="V440" i="2"/>
  <c r="O456" i="2"/>
  <c r="T472" i="2"/>
  <c r="V472" i="2"/>
  <c r="T499" i="2"/>
  <c r="I683" i="2"/>
  <c r="V778" i="2"/>
  <c r="W778" i="2" s="1"/>
  <c r="W787" i="2"/>
  <c r="V89" i="2"/>
  <c r="V116" i="2"/>
  <c r="W116" i="2"/>
  <c r="T116" i="2"/>
  <c r="F194" i="2"/>
  <c r="F312" i="2"/>
  <c r="I593" i="2"/>
  <c r="T596" i="2"/>
  <c r="W596" i="2" s="1"/>
  <c r="I678" i="2"/>
  <c r="P374" i="2"/>
  <c r="V446" i="2"/>
  <c r="T450" i="2"/>
  <c r="W450" i="2"/>
  <c r="V450" i="2"/>
  <c r="V602" i="2"/>
  <c r="I672" i="2"/>
  <c r="W81" i="2"/>
  <c r="V81" i="2"/>
  <c r="T81" i="2"/>
  <c r="P379" i="2"/>
  <c r="P456" i="2"/>
  <c r="V686" i="2"/>
  <c r="T686" i="2"/>
  <c r="T51" i="2"/>
  <c r="T232" i="2"/>
  <c r="F402" i="2"/>
  <c r="W409" i="2"/>
  <c r="V409" i="2"/>
  <c r="T409" i="2"/>
  <c r="W461" i="2"/>
  <c r="I496" i="2"/>
  <c r="I544" i="2"/>
  <c r="V610" i="2"/>
  <c r="T610" i="2"/>
  <c r="P681" i="2"/>
  <c r="I728" i="2"/>
  <c r="T743" i="2"/>
  <c r="W743" i="2" s="1"/>
  <c r="I777" i="2"/>
  <c r="V730" i="2"/>
  <c r="T730" i="2"/>
  <c r="P742" i="2"/>
  <c r="P771" i="2"/>
  <c r="V24" i="2"/>
  <c r="W24" i="2"/>
  <c r="W128" i="2"/>
  <c r="V128" i="2"/>
  <c r="T128" i="2"/>
  <c r="T219" i="2"/>
  <c r="V219" i="2"/>
  <c r="H312" i="2"/>
  <c r="H402" i="2"/>
  <c r="F481" i="2"/>
  <c r="O496" i="2"/>
  <c r="P624" i="2"/>
  <c r="I660" i="2"/>
  <c r="P738" i="2"/>
  <c r="V744" i="2"/>
  <c r="T744" i="2"/>
  <c r="P751" i="2"/>
  <c r="M768" i="2"/>
  <c r="W821" i="2"/>
  <c r="T821" i="2"/>
  <c r="W50" i="2"/>
  <c r="V50" i="2"/>
  <c r="W62" i="2"/>
  <c r="V62" i="2"/>
  <c r="T72" i="2"/>
  <c r="T76" i="2"/>
  <c r="W219" i="2"/>
  <c r="M209" i="2"/>
  <c r="T273" i="2"/>
  <c r="H291" i="2"/>
  <c r="W299" i="2"/>
  <c r="T299" i="2"/>
  <c r="M328" i="2"/>
  <c r="T351" i="2"/>
  <c r="W364" i="2"/>
  <c r="V364" i="2"/>
  <c r="I402" i="2"/>
  <c r="T424" i="2"/>
  <c r="W424" i="2"/>
  <c r="V424" i="2"/>
  <c r="V522" i="2"/>
  <c r="W522" i="2" s="1"/>
  <c r="T579" i="2"/>
  <c r="W579" i="2" s="1"/>
  <c r="M558" i="2"/>
  <c r="T632" i="2"/>
  <c r="V632" i="2"/>
  <c r="T654" i="2"/>
  <c r="W654" i="2" s="1"/>
  <c r="T656" i="2"/>
  <c r="V656" i="2"/>
  <c r="P676" i="2"/>
  <c r="P698" i="2"/>
  <c r="P702" i="2"/>
  <c r="P724" i="2"/>
  <c r="T736" i="2"/>
  <c r="W736" i="2" s="1"/>
  <c r="V740" i="2"/>
  <c r="T740" i="2"/>
  <c r="V771" i="2"/>
  <c r="W771" i="2" s="1"/>
  <c r="T773" i="2"/>
  <c r="V773" i="2"/>
  <c r="V821" i="2"/>
  <c r="T874" i="2"/>
  <c r="V874" i="2"/>
  <c r="W874" i="2"/>
  <c r="V894" i="2"/>
  <c r="T894" i="2"/>
  <c r="T893" i="2" s="1"/>
  <c r="T50" i="2"/>
  <c r="T58" i="2"/>
  <c r="T62" i="2"/>
  <c r="V72" i="2"/>
  <c r="V76" i="2"/>
  <c r="W110" i="2"/>
  <c r="T110" i="2"/>
  <c r="W152" i="2"/>
  <c r="T152" i="2"/>
  <c r="V211" i="2"/>
  <c r="W273" i="2"/>
  <c r="F291" i="2"/>
  <c r="V299" i="2"/>
  <c r="M312" i="2"/>
  <c r="V348" i="2"/>
  <c r="V351" i="2"/>
  <c r="T364" i="2"/>
  <c r="M402" i="2"/>
  <c r="T451" i="2"/>
  <c r="W451" i="2"/>
  <c r="P481" i="2"/>
  <c r="V517" i="2"/>
  <c r="W517" i="2" s="1"/>
  <c r="V624" i="2"/>
  <c r="W624" i="2" s="1"/>
  <c r="T648" i="2"/>
  <c r="W648" i="2" s="1"/>
  <c r="P650" i="2"/>
  <c r="I653" i="2"/>
  <c r="I680" i="2"/>
  <c r="P687" i="2"/>
  <c r="V692" i="2"/>
  <c r="T692" i="2"/>
  <c r="V704" i="2"/>
  <c r="T704" i="2"/>
  <c r="V718" i="2"/>
  <c r="W718" i="2" s="1"/>
  <c r="T738" i="2"/>
  <c r="W738" i="2" s="1"/>
  <c r="V766" i="2"/>
  <c r="W766" i="2" s="1"/>
  <c r="O789" i="2"/>
  <c r="T808" i="2"/>
  <c r="M846" i="2"/>
  <c r="W860" i="2"/>
  <c r="V860" i="2"/>
  <c r="T860" i="2"/>
  <c r="W894" i="2"/>
  <c r="V58" i="2"/>
  <c r="T71" i="2"/>
  <c r="T83" i="2"/>
  <c r="H104" i="2"/>
  <c r="V110" i="2"/>
  <c r="T143" i="2"/>
  <c r="V152" i="2"/>
  <c r="O209" i="2"/>
  <c r="W211" i="2"/>
  <c r="T280" i="2"/>
  <c r="O312" i="2"/>
  <c r="O402" i="2"/>
  <c r="V451" i="2"/>
  <c r="P468" i="2"/>
  <c r="W473" i="2"/>
  <c r="W478" i="2"/>
  <c r="M481" i="2"/>
  <c r="I518" i="2"/>
  <c r="P614" i="2"/>
  <c r="W660" i="2"/>
  <c r="T676" i="2"/>
  <c r="W676" i="2" s="1"/>
  <c r="V716" i="2"/>
  <c r="W716" i="2" s="1"/>
  <c r="V722" i="2"/>
  <c r="T722" i="2"/>
  <c r="I756" i="2"/>
  <c r="V808" i="2"/>
  <c r="W818" i="2"/>
  <c r="V818" i="2"/>
  <c r="T818" i="2"/>
  <c r="V71" i="2"/>
  <c r="V83" i="2"/>
  <c r="W87" i="2"/>
  <c r="V87" i="2"/>
  <c r="T87" i="2"/>
  <c r="V143" i="2"/>
  <c r="V280" i="2"/>
  <c r="I291" i="2"/>
  <c r="P312" i="2"/>
  <c r="M371" i="2"/>
  <c r="O462" i="2"/>
  <c r="H521" i="2"/>
  <c r="V569" i="2"/>
  <c r="T569" i="2"/>
  <c r="T614" i="2"/>
  <c r="V614" i="2"/>
  <c r="V758" i="2"/>
  <c r="T758" i="2"/>
  <c r="W758" i="2" s="1"/>
  <c r="O846" i="2"/>
  <c r="W75" i="2"/>
  <c r="V75" i="2"/>
  <c r="T75" i="2"/>
  <c r="V132" i="2"/>
  <c r="H194" i="2"/>
  <c r="T210" i="2"/>
  <c r="V210" i="2"/>
  <c r="W218" i="2"/>
  <c r="V218" i="2"/>
  <c r="T218" i="2"/>
  <c r="M291" i="2"/>
  <c r="T334" i="2"/>
  <c r="O371" i="2"/>
  <c r="F397" i="2"/>
  <c r="O449" i="2"/>
  <c r="I468" i="2"/>
  <c r="P513" i="2"/>
  <c r="I516" i="2"/>
  <c r="P596" i="2"/>
  <c r="I649" i="2"/>
  <c r="P729" i="2"/>
  <c r="P805" i="2"/>
  <c r="W820" i="2"/>
  <c r="T820" i="2"/>
  <c r="V820" i="2"/>
  <c r="W882" i="2"/>
  <c r="V882" i="2"/>
  <c r="P13" i="2"/>
  <c r="P121" i="2"/>
  <c r="I145" i="2"/>
  <c r="V212" i="2"/>
  <c r="P287" i="2"/>
  <c r="O328" i="2"/>
  <c r="V443" i="2"/>
  <c r="V447" i="2"/>
  <c r="M456" i="2"/>
  <c r="W485" i="2"/>
  <c r="P486" i="2"/>
  <c r="P530" i="2"/>
  <c r="P532" i="2"/>
  <c r="V545" i="2"/>
  <c r="W545" i="2" s="1"/>
  <c r="I550" i="2"/>
  <c r="I554" i="2"/>
  <c r="I556" i="2"/>
  <c r="T560" i="2"/>
  <c r="W560" i="2" s="1"/>
  <c r="T566" i="2"/>
  <c r="W566" i="2" s="1"/>
  <c r="V568" i="2"/>
  <c r="T568" i="2"/>
  <c r="I589" i="2"/>
  <c r="I596" i="2"/>
  <c r="V603" i="2"/>
  <c r="W603" i="2" s="1"/>
  <c r="P607" i="2"/>
  <c r="I614" i="2"/>
  <c r="I616" i="2"/>
  <c r="I645" i="2"/>
  <c r="V646" i="2"/>
  <c r="W646" i="2" s="1"/>
  <c r="W663" i="2"/>
  <c r="T666" i="2"/>
  <c r="W666" i="2" s="1"/>
  <c r="V677" i="2"/>
  <c r="W677" i="2" s="1"/>
  <c r="V701" i="2"/>
  <c r="W701" i="2" s="1"/>
  <c r="V728" i="2"/>
  <c r="T728" i="2"/>
  <c r="V819" i="2"/>
  <c r="W885" i="2"/>
  <c r="I120" i="2"/>
  <c r="P146" i="2"/>
  <c r="P345" i="2"/>
  <c r="W498" i="2"/>
  <c r="T498" i="2"/>
  <c r="T496" i="2" s="1"/>
  <c r="P529" i="2"/>
  <c r="T546" i="2"/>
  <c r="V546" i="2"/>
  <c r="I551" i="2"/>
  <c r="I553" i="2"/>
  <c r="I562" i="2"/>
  <c r="P582" i="2"/>
  <c r="P595" i="2"/>
  <c r="P599" i="2"/>
  <c r="I601" i="2"/>
  <c r="P661" i="2"/>
  <c r="P664" i="2"/>
  <c r="P704" i="2"/>
  <c r="P733" i="2"/>
  <c r="P759" i="2"/>
  <c r="I770" i="2"/>
  <c r="I772" i="2"/>
  <c r="I794" i="2"/>
  <c r="W807" i="2"/>
  <c r="T807" i="2"/>
  <c r="O890" i="2"/>
  <c r="V108" i="2"/>
  <c r="P120" i="2"/>
  <c r="V134" i="2"/>
  <c r="V278" i="2"/>
  <c r="V284" i="2"/>
  <c r="F328" i="2"/>
  <c r="V333" i="2"/>
  <c r="M420" i="2"/>
  <c r="V432" i="2"/>
  <c r="P525" i="2"/>
  <c r="T538" i="2"/>
  <c r="T536" i="2" s="1"/>
  <c r="V538" i="2"/>
  <c r="O91" i="2"/>
  <c r="F91" i="2"/>
  <c r="W205" i="2"/>
  <c r="V272" i="2"/>
  <c r="I328" i="2"/>
  <c r="W439" i="2"/>
  <c r="M442" i="2"/>
  <c r="W460" i="2"/>
  <c r="W483" i="2"/>
  <c r="W505" i="2"/>
  <c r="P578" i="2"/>
  <c r="I627" i="2"/>
  <c r="P649" i="2"/>
  <c r="I651" i="2"/>
  <c r="P658" i="2"/>
  <c r="V735" i="2"/>
  <c r="T735" i="2"/>
  <c r="P767" i="2"/>
  <c r="I776" i="2"/>
  <c r="P782" i="2"/>
  <c r="W19" i="2"/>
  <c r="T41" i="2"/>
  <c r="T49" i="2"/>
  <c r="T55" i="2"/>
  <c r="T61" i="2"/>
  <c r="W105" i="2"/>
  <c r="P144" i="2"/>
  <c r="T146" i="2"/>
  <c r="W146" i="2" s="1"/>
  <c r="T176" i="2"/>
  <c r="T271" i="2"/>
  <c r="T277" i="2"/>
  <c r="T283" i="2"/>
  <c r="I287" i="2"/>
  <c r="T323" i="2"/>
  <c r="T332" i="2"/>
  <c r="V363" i="2"/>
  <c r="T368" i="2"/>
  <c r="M423" i="2"/>
  <c r="T431" i="2"/>
  <c r="V444" i="2"/>
  <c r="V448" i="2"/>
  <c r="T479" i="2"/>
  <c r="O503" i="2"/>
  <c r="O509" i="2"/>
  <c r="P512" i="2"/>
  <c r="P545" i="2"/>
  <c r="P549" i="2"/>
  <c r="P555" i="2"/>
  <c r="P560" i="2"/>
  <c r="I581" i="2"/>
  <c r="V606" i="2"/>
  <c r="W606" i="2" s="1"/>
  <c r="P611" i="2"/>
  <c r="P621" i="2"/>
  <c r="P625" i="2"/>
  <c r="T661" i="2"/>
  <c r="W661" i="2" s="1"/>
  <c r="P669" i="2"/>
  <c r="I674" i="2"/>
  <c r="V675" i="2"/>
  <c r="W675" i="2" s="1"/>
  <c r="T680" i="2"/>
  <c r="W680" i="2" s="1"/>
  <c r="P685" i="2"/>
  <c r="P696" i="2"/>
  <c r="I734" i="2"/>
  <c r="T748" i="2"/>
  <c r="W748" i="2" s="1"/>
  <c r="T750" i="2"/>
  <c r="W750" i="2" s="1"/>
  <c r="V765" i="2"/>
  <c r="W765" i="2" s="1"/>
  <c r="T767" i="2"/>
  <c r="V767" i="2"/>
  <c r="H768" i="2"/>
  <c r="V780" i="2"/>
  <c r="W780" i="2" s="1"/>
  <c r="T852" i="2"/>
  <c r="W853" i="2"/>
  <c r="T856" i="2"/>
  <c r="F887" i="2"/>
  <c r="F868" i="2" s="1"/>
  <c r="T888" i="2"/>
  <c r="P897" i="2"/>
  <c r="I13" i="2"/>
  <c r="V41" i="2"/>
  <c r="V49" i="2"/>
  <c r="V55" i="2"/>
  <c r="V61" i="2"/>
  <c r="V176" i="2"/>
  <c r="V271" i="2"/>
  <c r="V277" i="2"/>
  <c r="V283" i="2"/>
  <c r="V323" i="2"/>
  <c r="V332" i="2"/>
  <c r="V368" i="2"/>
  <c r="F420" i="2"/>
  <c r="V431" i="2"/>
  <c r="W444" i="2"/>
  <c r="W448" i="2"/>
  <c r="M449" i="2"/>
  <c r="F453" i="2"/>
  <c r="F521" i="2"/>
  <c r="F536" i="2"/>
  <c r="I539" i="2"/>
  <c r="P568" i="2"/>
  <c r="P570" i="2"/>
  <c r="P572" i="2"/>
  <c r="T588" i="2"/>
  <c r="V588" i="2"/>
  <c r="P605" i="2"/>
  <c r="I607" i="2"/>
  <c r="W669" i="2"/>
  <c r="T786" i="2"/>
  <c r="W786" i="2"/>
  <c r="V786" i="2"/>
  <c r="W824" i="2"/>
  <c r="V824" i="2"/>
  <c r="T824" i="2"/>
  <c r="V852" i="2"/>
  <c r="V856" i="2"/>
  <c r="V888" i="2"/>
  <c r="T898" i="2"/>
  <c r="W898" i="2"/>
  <c r="V898" i="2"/>
  <c r="F336" i="2"/>
  <c r="F374" i="2"/>
  <c r="V576" i="2"/>
  <c r="T576" i="2"/>
  <c r="I705" i="2"/>
  <c r="V710" i="2"/>
  <c r="W710" i="2" s="1"/>
  <c r="P712" i="2"/>
  <c r="T724" i="2"/>
  <c r="W724" i="2" s="1"/>
  <c r="P728" i="2"/>
  <c r="T752" i="2"/>
  <c r="W752" i="2" s="1"/>
  <c r="P758" i="2"/>
  <c r="F768" i="2"/>
  <c r="V772" i="2"/>
  <c r="W772" i="2" s="1"/>
  <c r="P778" i="2"/>
  <c r="I795" i="2"/>
  <c r="H789" i="2"/>
  <c r="T819" i="2"/>
  <c r="V885" i="2"/>
  <c r="I519" i="2"/>
  <c r="P531" i="2"/>
  <c r="O536" i="2"/>
  <c r="P552" i="2"/>
  <c r="P583" i="2"/>
  <c r="I592" i="2"/>
  <c r="P601" i="2"/>
  <c r="P608" i="2"/>
  <c r="P656" i="2"/>
  <c r="P659" i="2"/>
  <c r="P710" i="2"/>
  <c r="P715" i="2"/>
  <c r="P770" i="2"/>
  <c r="I784" i="2"/>
  <c r="P794" i="2"/>
  <c r="P789" i="2" s="1"/>
  <c r="O805" i="2"/>
  <c r="M825" i="2"/>
  <c r="P846" i="2"/>
  <c r="O825" i="2"/>
  <c r="P893" i="2"/>
  <c r="I513" i="2"/>
  <c r="I530" i="2"/>
  <c r="I532" i="2"/>
  <c r="I543" i="2"/>
  <c r="I545" i="2"/>
  <c r="I573" i="2"/>
  <c r="I594" i="2"/>
  <c r="I613" i="2"/>
  <c r="I615" i="2"/>
  <c r="P645" i="2"/>
  <c r="P674" i="2"/>
  <c r="P680" i="2"/>
  <c r="P683" i="2"/>
  <c r="P705" i="2"/>
  <c r="P732" i="2"/>
  <c r="P737" i="2"/>
  <c r="P746" i="2"/>
  <c r="P748" i="2"/>
  <c r="T760" i="2"/>
  <c r="W760" i="2" s="1"/>
  <c r="P764" i="2"/>
  <c r="P766" i="2"/>
  <c r="V770" i="2"/>
  <c r="W770" i="2" s="1"/>
  <c r="V775" i="2"/>
  <c r="W775" i="2" s="1"/>
  <c r="T814" i="2"/>
  <c r="T816" i="2"/>
  <c r="V833" i="2"/>
  <c r="W843" i="2"/>
  <c r="T849" i="2"/>
  <c r="W602" i="2"/>
  <c r="T616" i="2"/>
  <c r="V616" i="2"/>
  <c r="W38" i="2"/>
  <c r="V38" i="2"/>
  <c r="W124" i="2"/>
  <c r="V124" i="2"/>
  <c r="T124" i="2"/>
  <c r="T157" i="2"/>
  <c r="T168" i="2"/>
  <c r="W201" i="2"/>
  <c r="V201" i="2"/>
  <c r="T217" i="2"/>
  <c r="T564" i="2"/>
  <c r="W564" i="2" s="1"/>
  <c r="V618" i="2"/>
  <c r="T618" i="2"/>
  <c r="T634" i="2"/>
  <c r="W634" i="2" s="1"/>
  <c r="M652" i="2"/>
  <c r="T746" i="2"/>
  <c r="W746" i="2" s="1"/>
  <c r="V14" i="2"/>
  <c r="T14" i="2"/>
  <c r="V168" i="2"/>
  <c r="T201" i="2"/>
  <c r="T362" i="2"/>
  <c r="V408" i="2"/>
  <c r="V490" i="2"/>
  <c r="W490" i="2"/>
  <c r="T490" i="2"/>
  <c r="I512" i="2"/>
  <c r="F509" i="2"/>
  <c r="I580" i="2"/>
  <c r="H558" i="2"/>
  <c r="V643" i="2"/>
  <c r="T643" i="2"/>
  <c r="P647" i="2"/>
  <c r="P677" i="2"/>
  <c r="V753" i="2"/>
  <c r="T753" i="2"/>
  <c r="W835" i="2"/>
  <c r="T835" i="2"/>
  <c r="V835" i="2"/>
  <c r="W14" i="2"/>
  <c r="V113" i="2"/>
  <c r="W157" i="2"/>
  <c r="F109" i="2"/>
  <c r="W214" i="2"/>
  <c r="W234" i="2"/>
  <c r="V234" i="2"/>
  <c r="T234" i="2"/>
  <c r="T243" i="2"/>
  <c r="W246" i="2"/>
  <c r="V246" i="2"/>
  <c r="T246" i="2"/>
  <c r="T255" i="2"/>
  <c r="V293" i="2"/>
  <c r="T406" i="2"/>
  <c r="W408" i="2"/>
  <c r="I619" i="2"/>
  <c r="P713" i="2"/>
  <c r="W799" i="2"/>
  <c r="T799" i="2"/>
  <c r="V799" i="2"/>
  <c r="V829" i="2"/>
  <c r="V832" i="2"/>
  <c r="W832" i="2"/>
  <c r="T832" i="2"/>
  <c r="T842" i="2"/>
  <c r="V842" i="2"/>
  <c r="W842" i="2"/>
  <c r="T127" i="2"/>
  <c r="W142" i="2"/>
  <c r="V142" i="2"/>
  <c r="T142" i="2"/>
  <c r="V156" i="2"/>
  <c r="W186" i="2"/>
  <c r="V186" i="2"/>
  <c r="T186" i="2"/>
  <c r="V216" i="2"/>
  <c r="T252" i="2"/>
  <c r="T380" i="2"/>
  <c r="W419" i="2"/>
  <c r="I522" i="2"/>
  <c r="T601" i="2"/>
  <c r="T613" i="2"/>
  <c r="W613" i="2" s="1"/>
  <c r="F635" i="2"/>
  <c r="V720" i="2"/>
  <c r="T720" i="2"/>
  <c r="O768" i="2"/>
  <c r="P769" i="2"/>
  <c r="W829" i="2"/>
  <c r="V138" i="2"/>
  <c r="V145" i="2"/>
  <c r="W145" i="2" s="1"/>
  <c r="V240" i="2"/>
  <c r="W355" i="2"/>
  <c r="V355" i="2"/>
  <c r="T355" i="2"/>
  <c r="T372" i="2"/>
  <c r="T371" i="2" s="1"/>
  <c r="V375" i="2"/>
  <c r="V376" i="2"/>
  <c r="V377" i="2"/>
  <c r="V378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5" i="2"/>
  <c r="V396" i="2"/>
  <c r="V398" i="2"/>
  <c r="V399" i="2"/>
  <c r="V400" i="2"/>
  <c r="V401" i="2"/>
  <c r="V403" i="2"/>
  <c r="V404" i="2"/>
  <c r="V405" i="2"/>
  <c r="W406" i="2"/>
  <c r="T416" i="2"/>
  <c r="V417" i="2"/>
  <c r="W418" i="2"/>
  <c r="V467" i="2"/>
  <c r="O558" i="2"/>
  <c r="V631" i="2"/>
  <c r="T631" i="2"/>
  <c r="P690" i="2"/>
  <c r="V43" i="2"/>
  <c r="T43" i="2"/>
  <c r="H91" i="2"/>
  <c r="W112" i="2"/>
  <c r="V112" i="2"/>
  <c r="T112" i="2"/>
  <c r="T163" i="2"/>
  <c r="H231" i="2"/>
  <c r="W303" i="2"/>
  <c r="V303" i="2"/>
  <c r="T303" i="2"/>
  <c r="V320" i="2"/>
  <c r="V373" i="2"/>
  <c r="W375" i="2"/>
  <c r="W377" i="2"/>
  <c r="W378" i="2"/>
  <c r="W380" i="2"/>
  <c r="W383" i="2"/>
  <c r="W385" i="2"/>
  <c r="W386" i="2"/>
  <c r="W388" i="2"/>
  <c r="W391" i="2"/>
  <c r="W393" i="2"/>
  <c r="W395" i="2"/>
  <c r="W396" i="2"/>
  <c r="W398" i="2"/>
  <c r="W400" i="2"/>
  <c r="W404" i="2"/>
  <c r="W405" i="2"/>
  <c r="V416" i="2"/>
  <c r="H496" i="2"/>
  <c r="V585" i="2"/>
  <c r="T585" i="2"/>
  <c r="M597" i="2"/>
  <c r="H635" i="2"/>
  <c r="V694" i="2"/>
  <c r="T694" i="2"/>
  <c r="V739" i="2"/>
  <c r="T739" i="2"/>
  <c r="V785" i="2"/>
  <c r="P825" i="2"/>
  <c r="W43" i="2"/>
  <c r="T251" i="2"/>
  <c r="W254" i="2"/>
  <c r="V254" i="2"/>
  <c r="T254" i="2"/>
  <c r="T269" i="2"/>
  <c r="T318" i="2"/>
  <c r="W320" i="2"/>
  <c r="W373" i="2"/>
  <c r="W371" i="2" s="1"/>
  <c r="T414" i="2"/>
  <c r="I495" i="2"/>
  <c r="R495" i="2"/>
  <c r="H495" i="2"/>
  <c r="T549" i="2"/>
  <c r="V549" i="2"/>
  <c r="P718" i="2"/>
  <c r="V137" i="2"/>
  <c r="W182" i="2"/>
  <c r="V182" i="2"/>
  <c r="T182" i="2"/>
  <c r="T248" i="2"/>
  <c r="T367" i="2"/>
  <c r="W367" i="2" s="1"/>
  <c r="W415" i="2"/>
  <c r="F449" i="2"/>
  <c r="M496" i="2"/>
  <c r="T573" i="2"/>
  <c r="W573" i="2" s="1"/>
  <c r="V575" i="2"/>
  <c r="T575" i="2"/>
  <c r="P612" i="2"/>
  <c r="P626" i="2"/>
  <c r="M635" i="2"/>
  <c r="P665" i="2"/>
  <c r="P689" i="2"/>
  <c r="V707" i="2"/>
  <c r="W707" i="2" s="1"/>
  <c r="P749" i="2"/>
  <c r="P754" i="2"/>
  <c r="W813" i="2"/>
  <c r="T813" i="2"/>
  <c r="V46" i="2"/>
  <c r="T46" i="2"/>
  <c r="W46" i="2"/>
  <c r="T103" i="2"/>
  <c r="T133" i="2"/>
  <c r="V162" i="2"/>
  <c r="V308" i="2"/>
  <c r="T317" i="2"/>
  <c r="W318" i="2"/>
  <c r="V338" i="2"/>
  <c r="T338" i="2"/>
  <c r="W338" i="2"/>
  <c r="T347" i="2"/>
  <c r="T412" i="2"/>
  <c r="V413" i="2"/>
  <c r="W414" i="2"/>
  <c r="V435" i="2"/>
  <c r="T435" i="2"/>
  <c r="H449" i="2"/>
  <c r="W477" i="2"/>
  <c r="V518" i="2"/>
  <c r="W518" i="2" s="1"/>
  <c r="T520" i="2"/>
  <c r="V520" i="2"/>
  <c r="T535" i="2"/>
  <c r="V535" i="2"/>
  <c r="P637" i="2"/>
  <c r="V639" i="2"/>
  <c r="T639" i="2"/>
  <c r="V759" i="2"/>
  <c r="T759" i="2"/>
  <c r="T764" i="2"/>
  <c r="V764" i="2"/>
  <c r="W764" i="2" s="1"/>
  <c r="V813" i="2"/>
  <c r="I827" i="2"/>
  <c r="H827" i="2"/>
  <c r="H825" i="2" s="1"/>
  <c r="F827" i="2"/>
  <c r="F825" i="2" s="1"/>
  <c r="R827" i="2"/>
  <c r="O10" i="2"/>
  <c r="T28" i="2"/>
  <c r="T39" i="2"/>
  <c r="W40" i="2"/>
  <c r="V103" i="2"/>
  <c r="O104" i="2"/>
  <c r="M109" i="2"/>
  <c r="V115" i="2"/>
  <c r="V125" i="2"/>
  <c r="V133" i="2"/>
  <c r="T150" i="2"/>
  <c r="W151" i="2"/>
  <c r="W154" i="2"/>
  <c r="V154" i="2"/>
  <c r="T154" i="2"/>
  <c r="W162" i="2"/>
  <c r="V173" i="2"/>
  <c r="M194" i="2"/>
  <c r="W268" i="2"/>
  <c r="V268" i="2"/>
  <c r="T288" i="2"/>
  <c r="W288" i="2" s="1"/>
  <c r="T296" i="2"/>
  <c r="V297" i="2"/>
  <c r="T306" i="2"/>
  <c r="V307" i="2"/>
  <c r="W308" i="2"/>
  <c r="V317" i="2"/>
  <c r="V347" i="2"/>
  <c r="T411" i="2"/>
  <c r="V412" i="2"/>
  <c r="W413" i="2"/>
  <c r="W435" i="2"/>
  <c r="R437" i="2"/>
  <c r="H437" i="2"/>
  <c r="F437" i="2"/>
  <c r="V524" i="2"/>
  <c r="W524" i="2" s="1"/>
  <c r="I625" i="2"/>
  <c r="P648" i="2"/>
  <c r="I815" i="2"/>
  <c r="H815" i="2"/>
  <c r="H805" i="2" s="1"/>
  <c r="R815" i="2"/>
  <c r="W184" i="2"/>
  <c r="V184" i="2"/>
  <c r="T184" i="2"/>
  <c r="W190" i="2"/>
  <c r="V190" i="2"/>
  <c r="T190" i="2"/>
  <c r="V570" i="2"/>
  <c r="T570" i="2"/>
  <c r="W16" i="2"/>
  <c r="V16" i="2"/>
  <c r="T16" i="2"/>
  <c r="T149" i="2"/>
  <c r="V172" i="2"/>
  <c r="W172" i="2"/>
  <c r="T172" i="2"/>
  <c r="T214" i="2"/>
  <c r="V327" i="2"/>
  <c r="T327" i="2"/>
  <c r="W327" i="2"/>
  <c r="T38" i="2"/>
  <c r="T113" i="2"/>
  <c r="T131" i="2"/>
  <c r="T139" i="2"/>
  <c r="V149" i="2"/>
  <c r="V217" i="2"/>
  <c r="T293" i="2"/>
  <c r="W304" i="2"/>
  <c r="V304" i="2"/>
  <c r="T407" i="2"/>
  <c r="T419" i="2"/>
  <c r="R433" i="2"/>
  <c r="I433" i="2"/>
  <c r="H433" i="2"/>
  <c r="F433" i="2"/>
  <c r="V532" i="2"/>
  <c r="W532" i="2" s="1"/>
  <c r="P538" i="2"/>
  <c r="V550" i="2"/>
  <c r="W550" i="2" s="1"/>
  <c r="P590" i="2"/>
  <c r="P653" i="2"/>
  <c r="T700" i="2"/>
  <c r="W700" i="2" s="1"/>
  <c r="P726" i="2"/>
  <c r="P755" i="2"/>
  <c r="W26" i="2"/>
  <c r="V26" i="2"/>
  <c r="T34" i="2"/>
  <c r="W107" i="2"/>
  <c r="V107" i="2"/>
  <c r="T120" i="2"/>
  <c r="W120" i="2" s="1"/>
  <c r="V131" i="2"/>
  <c r="V139" i="2"/>
  <c r="T156" i="2"/>
  <c r="W160" i="2"/>
  <c r="V160" i="2"/>
  <c r="T160" i="2"/>
  <c r="W189" i="2"/>
  <c r="V189" i="2"/>
  <c r="T189" i="2"/>
  <c r="W192" i="2"/>
  <c r="V192" i="2"/>
  <c r="T216" i="2"/>
  <c r="W258" i="2"/>
  <c r="V258" i="2"/>
  <c r="T258" i="2"/>
  <c r="V267" i="2"/>
  <c r="W267" i="2"/>
  <c r="T267" i="2"/>
  <c r="V287" i="2"/>
  <c r="T287" i="2"/>
  <c r="T304" i="2"/>
  <c r="W315" i="2"/>
  <c r="V315" i="2"/>
  <c r="T315" i="2"/>
  <c r="V342" i="2"/>
  <c r="T342" i="2"/>
  <c r="T358" i="2"/>
  <c r="V362" i="2"/>
  <c r="V407" i="2"/>
  <c r="T418" i="2"/>
  <c r="F423" i="2"/>
  <c r="T484" i="2"/>
  <c r="T481" i="2" s="1"/>
  <c r="W484" i="2"/>
  <c r="V484" i="2"/>
  <c r="T26" i="2"/>
  <c r="V34" i="2"/>
  <c r="T107" i="2"/>
  <c r="T138" i="2"/>
  <c r="T167" i="2"/>
  <c r="T175" i="2"/>
  <c r="W180" i="2"/>
  <c r="V180" i="2"/>
  <c r="T180" i="2"/>
  <c r="T192" i="2"/>
  <c r="W197" i="2"/>
  <c r="V197" i="2"/>
  <c r="W228" i="2"/>
  <c r="V228" i="2"/>
  <c r="T240" i="2"/>
  <c r="V243" i="2"/>
  <c r="V255" i="2"/>
  <c r="T264" i="2"/>
  <c r="W292" i="2"/>
  <c r="V292" i="2"/>
  <c r="T321" i="2"/>
  <c r="W342" i="2"/>
  <c r="T345" i="2"/>
  <c r="W345" i="2" s="1"/>
  <c r="V358" i="2"/>
  <c r="T376" i="2"/>
  <c r="T374" i="2" s="1"/>
  <c r="T381" i="2"/>
  <c r="T382" i="2"/>
  <c r="T384" i="2"/>
  <c r="T387" i="2"/>
  <c r="T389" i="2"/>
  <c r="T390" i="2"/>
  <c r="T392" i="2"/>
  <c r="T394" i="2"/>
  <c r="T399" i="2"/>
  <c r="T401" i="2"/>
  <c r="T403" i="2"/>
  <c r="T417" i="2"/>
  <c r="R427" i="2"/>
  <c r="I427" i="2"/>
  <c r="H427" i="2"/>
  <c r="H423" i="2" s="1"/>
  <c r="I442" i="2"/>
  <c r="T469" i="2"/>
  <c r="W469" i="2"/>
  <c r="V469" i="2"/>
  <c r="T487" i="2"/>
  <c r="W487" i="2"/>
  <c r="V487" i="2"/>
  <c r="V486" i="2" s="1"/>
  <c r="V504" i="2"/>
  <c r="H507" i="2"/>
  <c r="H503" i="2" s="1"/>
  <c r="I507" i="2"/>
  <c r="R507" i="2"/>
  <c r="T563" i="2"/>
  <c r="W563" i="2" s="1"/>
  <c r="T590" i="2"/>
  <c r="W590" i="2" s="1"/>
  <c r="T640" i="2"/>
  <c r="W640" i="2" s="1"/>
  <c r="T33" i="2"/>
  <c r="V127" i="2"/>
  <c r="W148" i="2"/>
  <c r="V148" i="2"/>
  <c r="T148" i="2"/>
  <c r="V167" i="2"/>
  <c r="V175" i="2"/>
  <c r="T197" i="2"/>
  <c r="W200" i="2"/>
  <c r="V200" i="2"/>
  <c r="T228" i="2"/>
  <c r="F231" i="2"/>
  <c r="V252" i="2"/>
  <c r="V264" i="2"/>
  <c r="T292" i="2"/>
  <c r="V321" i="2"/>
  <c r="V394" i="2"/>
  <c r="F496" i="2"/>
  <c r="W504" i="2"/>
  <c r="F507" i="2"/>
  <c r="F503" i="2" s="1"/>
  <c r="I537" i="2"/>
  <c r="T547" i="2"/>
  <c r="V547" i="2"/>
  <c r="I639" i="2"/>
  <c r="P666" i="2"/>
  <c r="P699" i="2"/>
  <c r="M779" i="2"/>
  <c r="P780" i="2"/>
  <c r="V33" i="2"/>
  <c r="T126" i="2"/>
  <c r="W130" i="2"/>
  <c r="V130" i="2"/>
  <c r="T130" i="2"/>
  <c r="T155" i="2"/>
  <c r="T174" i="2"/>
  <c r="T200" i="2"/>
  <c r="F209" i="2"/>
  <c r="T319" i="2"/>
  <c r="V372" i="2"/>
  <c r="T415" i="2"/>
  <c r="V436" i="2"/>
  <c r="T436" i="2"/>
  <c r="W467" i="2"/>
  <c r="P537" i="2"/>
  <c r="M536" i="2"/>
  <c r="I91" i="2"/>
  <c r="T119" i="2"/>
  <c r="V126" i="2"/>
  <c r="T137" i="2"/>
  <c r="V155" i="2"/>
  <c r="V163" i="2"/>
  <c r="V174" i="2"/>
  <c r="W185" i="2"/>
  <c r="V185" i="2"/>
  <c r="T185" i="2"/>
  <c r="H209" i="2"/>
  <c r="W227" i="2"/>
  <c r="V227" i="2"/>
  <c r="T239" i="2"/>
  <c r="W242" i="2"/>
  <c r="V242" i="2"/>
  <c r="T242" i="2"/>
  <c r="T263" i="2"/>
  <c r="V319" i="2"/>
  <c r="W357" i="2"/>
  <c r="V357" i="2"/>
  <c r="T357" i="2"/>
  <c r="I420" i="2"/>
  <c r="W436" i="2"/>
  <c r="P442" i="2"/>
  <c r="V556" i="2"/>
  <c r="W556" i="2" s="1"/>
  <c r="T571" i="2"/>
  <c r="W571" i="2" s="1"/>
  <c r="I637" i="2"/>
  <c r="W785" i="2"/>
  <c r="W17" i="2"/>
  <c r="V17" i="2"/>
  <c r="T17" i="2"/>
  <c r="W32" i="2"/>
  <c r="V32" i="2"/>
  <c r="T40" i="2"/>
  <c r="M91" i="2"/>
  <c r="I104" i="2"/>
  <c r="H109" i="2"/>
  <c r="V119" i="2"/>
  <c r="T144" i="2"/>
  <c r="W144" i="2" s="1"/>
  <c r="T151" i="2"/>
  <c r="V166" i="2"/>
  <c r="W166" i="2"/>
  <c r="T166" i="2"/>
  <c r="W188" i="2"/>
  <c r="V188" i="2"/>
  <c r="T188" i="2"/>
  <c r="W196" i="2"/>
  <c r="V196" i="2"/>
  <c r="I209" i="2"/>
  <c r="T227" i="2"/>
  <c r="T236" i="2"/>
  <c r="V239" i="2"/>
  <c r="V251" i="2"/>
  <c r="T260" i="2"/>
  <c r="V263" i="2"/>
  <c r="V269" i="2"/>
  <c r="H336" i="2"/>
  <c r="V341" i="2"/>
  <c r="T341" i="2"/>
  <c r="W341" i="2"/>
  <c r="I449" i="2"/>
  <c r="T466" i="2"/>
  <c r="W466" i="2"/>
  <c r="V477" i="2"/>
  <c r="F495" i="2"/>
  <c r="P12" i="2"/>
  <c r="M10" i="2"/>
  <c r="T32" i="2"/>
  <c r="M104" i="2"/>
  <c r="T115" i="2"/>
  <c r="T125" i="2"/>
  <c r="T173" i="2"/>
  <c r="T196" i="2"/>
  <c r="V236" i="2"/>
  <c r="V248" i="2"/>
  <c r="V260" i="2"/>
  <c r="T297" i="2"/>
  <c r="T307" i="2"/>
  <c r="P104" i="2"/>
  <c r="O109" i="2"/>
  <c r="W118" i="2"/>
  <c r="V118" i="2"/>
  <c r="T118" i="2"/>
  <c r="W136" i="2"/>
  <c r="V136" i="2"/>
  <c r="T136" i="2"/>
  <c r="T161" i="2"/>
  <c r="W181" i="2"/>
  <c r="V181" i="2"/>
  <c r="T181" i="2"/>
  <c r="W193" i="2"/>
  <c r="V193" i="2"/>
  <c r="O194" i="2"/>
  <c r="P209" i="2"/>
  <c r="T235" i="2"/>
  <c r="W238" i="2"/>
  <c r="V238" i="2"/>
  <c r="T238" i="2"/>
  <c r="T247" i="2"/>
  <c r="W250" i="2"/>
  <c r="V250" i="2"/>
  <c r="T250" i="2"/>
  <c r="T259" i="2"/>
  <c r="W262" i="2"/>
  <c r="V262" i="2"/>
  <c r="T262" i="2"/>
  <c r="T268" i="2"/>
  <c r="H309" i="2"/>
  <c r="V316" i="2"/>
  <c r="W316" i="2"/>
  <c r="O336" i="2"/>
  <c r="T350" i="2"/>
  <c r="T363" i="2"/>
  <c r="H420" i="2"/>
  <c r="T422" i="2"/>
  <c r="T420" i="2" s="1"/>
  <c r="W422" i="2"/>
  <c r="V422" i="2"/>
  <c r="I437" i="2"/>
  <c r="H468" i="2"/>
  <c r="T493" i="2"/>
  <c r="W493" i="2"/>
  <c r="P517" i="2"/>
  <c r="P534" i="2"/>
  <c r="I611" i="2"/>
  <c r="P616" i="2"/>
  <c r="P654" i="2"/>
  <c r="P678" i="2"/>
  <c r="V706" i="2"/>
  <c r="T706" i="2"/>
  <c r="V761" i="2"/>
  <c r="T761" i="2"/>
  <c r="P775" i="2"/>
  <c r="M805" i="2"/>
  <c r="V850" i="2"/>
  <c r="W850" i="2"/>
  <c r="T850" i="2"/>
  <c r="O423" i="2"/>
  <c r="T476" i="2"/>
  <c r="W476" i="2"/>
  <c r="V476" i="2"/>
  <c r="V13" i="2"/>
  <c r="T13" i="2"/>
  <c r="W226" i="2"/>
  <c r="V226" i="2"/>
  <c r="W230" i="2"/>
  <c r="V230" i="2"/>
  <c r="W349" i="2"/>
  <c r="V349" i="2"/>
  <c r="T349" i="2"/>
  <c r="T492" i="2"/>
  <c r="V525" i="2"/>
  <c r="W525" i="2" s="1"/>
  <c r="P617" i="2"/>
  <c r="W628" i="2"/>
  <c r="T25" i="2"/>
  <c r="W96" i="2"/>
  <c r="V96" i="2"/>
  <c r="T96" i="2"/>
  <c r="T106" i="2"/>
  <c r="W203" i="2"/>
  <c r="V203" i="2"/>
  <c r="T226" i="2"/>
  <c r="T230" i="2"/>
  <c r="T266" i="2"/>
  <c r="T290" i="2"/>
  <c r="T314" i="2"/>
  <c r="T326" i="2"/>
  <c r="V340" i="2"/>
  <c r="T340" i="2"/>
  <c r="T353" i="2"/>
  <c r="M429" i="2"/>
  <c r="V434" i="2"/>
  <c r="T434" i="2"/>
  <c r="W434" i="2"/>
  <c r="P449" i="2"/>
  <c r="R494" i="2"/>
  <c r="H494" i="2"/>
  <c r="F494" i="2"/>
  <c r="P510" i="2"/>
  <c r="V528" i="2"/>
  <c r="W528" i="2" s="1"/>
  <c r="P541" i="2"/>
  <c r="M540" i="2"/>
  <c r="F597" i="2"/>
  <c r="I624" i="2"/>
  <c r="T642" i="2"/>
  <c r="W642" i="2" s="1"/>
  <c r="T709" i="2"/>
  <c r="W709" i="2" s="1"/>
  <c r="T713" i="2"/>
  <c r="W713" i="2" s="1"/>
  <c r="V754" i="2"/>
  <c r="T754" i="2"/>
  <c r="V25" i="2"/>
  <c r="V31" i="2"/>
  <c r="V37" i="2"/>
  <c r="V48" i="2"/>
  <c r="V106" i="2"/>
  <c r="T111" i="2"/>
  <c r="T117" i="2"/>
  <c r="T123" i="2"/>
  <c r="T129" i="2"/>
  <c r="T135" i="2"/>
  <c r="T141" i="2"/>
  <c r="T147" i="2"/>
  <c r="T153" i="2"/>
  <c r="T159" i="2"/>
  <c r="T165" i="2"/>
  <c r="T171" i="2"/>
  <c r="T177" i="2"/>
  <c r="W179" i="2"/>
  <c r="V179" i="2"/>
  <c r="T179" i="2"/>
  <c r="W183" i="2"/>
  <c r="V183" i="2"/>
  <c r="T183" i="2"/>
  <c r="W187" i="2"/>
  <c r="V187" i="2"/>
  <c r="T187" i="2"/>
  <c r="W191" i="2"/>
  <c r="V191" i="2"/>
  <c r="T191" i="2"/>
  <c r="T203" i="2"/>
  <c r="T223" i="2"/>
  <c r="V266" i="2"/>
  <c r="V290" i="2"/>
  <c r="T301" i="2"/>
  <c r="V302" i="2"/>
  <c r="T313" i="2"/>
  <c r="V314" i="2"/>
  <c r="T325" i="2"/>
  <c r="V326" i="2"/>
  <c r="W340" i="2"/>
  <c r="V353" i="2"/>
  <c r="W361" i="2"/>
  <c r="V361" i="2"/>
  <c r="T361" i="2"/>
  <c r="T369" i="2"/>
  <c r="P420" i="2"/>
  <c r="O429" i="2"/>
  <c r="F442" i="2"/>
  <c r="T465" i="2"/>
  <c r="W465" i="2"/>
  <c r="V465" i="2"/>
  <c r="I494" i="2"/>
  <c r="O515" i="2"/>
  <c r="T531" i="2"/>
  <c r="V531" i="2"/>
  <c r="T589" i="2"/>
  <c r="W589" i="2" s="1"/>
  <c r="T593" i="2"/>
  <c r="W593" i="2" s="1"/>
  <c r="V612" i="2"/>
  <c r="W612" i="2" s="1"/>
  <c r="T615" i="2"/>
  <c r="W615" i="2" s="1"/>
  <c r="W625" i="2"/>
  <c r="V702" i="2"/>
  <c r="T702" i="2"/>
  <c r="V705" i="2"/>
  <c r="T705" i="2"/>
  <c r="T733" i="2"/>
  <c r="W733" i="2" s="1"/>
  <c r="T747" i="2"/>
  <c r="W747" i="2" s="1"/>
  <c r="T763" i="2"/>
  <c r="V763" i="2"/>
  <c r="T800" i="2"/>
  <c r="W892" i="2"/>
  <c r="V892" i="2"/>
  <c r="T19" i="2"/>
  <c r="T20" i="2"/>
  <c r="T21" i="2"/>
  <c r="T24" i="2"/>
  <c r="T30" i="2"/>
  <c r="W31" i="2"/>
  <c r="T36" i="2"/>
  <c r="W37" i="2"/>
  <c r="V44" i="2"/>
  <c r="T44" i="2"/>
  <c r="W48" i="2"/>
  <c r="T93" i="2"/>
  <c r="W94" i="2"/>
  <c r="T105" i="2"/>
  <c r="V111" i="2"/>
  <c r="V117" i="2"/>
  <c r="V123" i="2"/>
  <c r="V129" i="2"/>
  <c r="V135" i="2"/>
  <c r="V141" i="2"/>
  <c r="V147" i="2"/>
  <c r="V153" i="2"/>
  <c r="V159" i="2"/>
  <c r="V165" i="2"/>
  <c r="V171" i="2"/>
  <c r="V177" i="2"/>
  <c r="T222" i="2"/>
  <c r="V223" i="2"/>
  <c r="W225" i="2"/>
  <c r="V225" i="2"/>
  <c r="W229" i="2"/>
  <c r="V229" i="2"/>
  <c r="T233" i="2"/>
  <c r="T237" i="2"/>
  <c r="T241" i="2"/>
  <c r="T245" i="2"/>
  <c r="T249" i="2"/>
  <c r="T253" i="2"/>
  <c r="T257" i="2"/>
  <c r="T261" i="2"/>
  <c r="T265" i="2"/>
  <c r="T289" i="2"/>
  <c r="W289" i="2" s="1"/>
  <c r="T300" i="2"/>
  <c r="V301" i="2"/>
  <c r="W302" i="2"/>
  <c r="V313" i="2"/>
  <c r="T324" i="2"/>
  <c r="V325" i="2"/>
  <c r="T352" i="2"/>
  <c r="T356" i="2"/>
  <c r="T365" i="2"/>
  <c r="V369" i="2"/>
  <c r="H442" i="2"/>
  <c r="V471" i="2"/>
  <c r="I481" i="2"/>
  <c r="T491" i="2"/>
  <c r="M509" i="2"/>
  <c r="P516" i="2"/>
  <c r="T527" i="2"/>
  <c r="V527" i="2"/>
  <c r="T554" i="2"/>
  <c r="V554" i="2"/>
  <c r="V559" i="2"/>
  <c r="T559" i="2"/>
  <c r="T582" i="2"/>
  <c r="W582" i="2" s="1"/>
  <c r="T586" i="2"/>
  <c r="W586" i="2" s="1"/>
  <c r="I598" i="2"/>
  <c r="H597" i="2"/>
  <c r="T622" i="2"/>
  <c r="W622" i="2" s="1"/>
  <c r="T627" i="2"/>
  <c r="W627" i="2" s="1"/>
  <c r="O652" i="2"/>
  <c r="T695" i="2"/>
  <c r="W695" i="2" s="1"/>
  <c r="P701" i="2"/>
  <c r="V727" i="2"/>
  <c r="T727" i="2"/>
  <c r="V737" i="2"/>
  <c r="T737" i="2"/>
  <c r="T757" i="2"/>
  <c r="W757" i="2" s="1"/>
  <c r="W797" i="2"/>
  <c r="V797" i="2"/>
  <c r="T797" i="2"/>
  <c r="V800" i="2"/>
  <c r="T840" i="2"/>
  <c r="W840" i="2"/>
  <c r="V840" i="2"/>
  <c r="V862" i="2"/>
  <c r="T862" i="2"/>
  <c r="P868" i="2"/>
  <c r="T892" i="2"/>
  <c r="M468" i="2"/>
  <c r="T552" i="2"/>
  <c r="V552" i="2"/>
  <c r="P620" i="2"/>
  <c r="V731" i="2"/>
  <c r="T731" i="2"/>
  <c r="W801" i="2"/>
  <c r="T801" i="2"/>
  <c r="V812" i="2"/>
  <c r="T812" i="2"/>
  <c r="P423" i="2"/>
  <c r="V578" i="2"/>
  <c r="T578" i="2"/>
  <c r="V604" i="2"/>
  <c r="T604" i="2"/>
  <c r="P646" i="2"/>
  <c r="T699" i="2"/>
  <c r="V699" i="2"/>
  <c r="P730" i="2"/>
  <c r="V751" i="2"/>
  <c r="T751" i="2"/>
  <c r="W792" i="2"/>
  <c r="V792" i="2"/>
  <c r="T792" i="2"/>
  <c r="V801" i="2"/>
  <c r="W812" i="2"/>
  <c r="V873" i="2"/>
  <c r="R884" i="2"/>
  <c r="H884" i="2"/>
  <c r="I884" i="2"/>
  <c r="I868" i="2" s="1"/>
  <c r="V45" i="2"/>
  <c r="T45" i="2"/>
  <c r="T94" i="2"/>
  <c r="W195" i="2"/>
  <c r="V195" i="2"/>
  <c r="W199" i="2"/>
  <c r="V199" i="2"/>
  <c r="W492" i="2"/>
  <c r="T511" i="2"/>
  <c r="T509" i="2" s="1"/>
  <c r="V511" i="2"/>
  <c r="T617" i="2"/>
  <c r="V617" i="2"/>
  <c r="T774" i="2"/>
  <c r="V774" i="2"/>
  <c r="W873" i="2"/>
  <c r="W895" i="2"/>
  <c r="W893" i="2" s="1"/>
  <c r="V895" i="2"/>
  <c r="V12" i="2"/>
  <c r="T12" i="2"/>
  <c r="W198" i="2"/>
  <c r="V198" i="2"/>
  <c r="W202" i="2"/>
  <c r="V202" i="2"/>
  <c r="V233" i="2"/>
  <c r="V237" i="2"/>
  <c r="V241" i="2"/>
  <c r="V245" i="2"/>
  <c r="V249" i="2"/>
  <c r="V253" i="2"/>
  <c r="V257" i="2"/>
  <c r="V261" i="2"/>
  <c r="V339" i="2"/>
  <c r="T339" i="2"/>
  <c r="V344" i="2"/>
  <c r="T344" i="2"/>
  <c r="W344" i="2"/>
  <c r="V352" i="2"/>
  <c r="V356" i="2"/>
  <c r="V365" i="2"/>
  <c r="F468" i="2"/>
  <c r="W471" i="2"/>
  <c r="T475" i="2"/>
  <c r="W475" i="2"/>
  <c r="V475" i="2"/>
  <c r="T488" i="2"/>
  <c r="W488" i="2"/>
  <c r="M489" i="2"/>
  <c r="W491" i="2"/>
  <c r="M503" i="2"/>
  <c r="T516" i="2"/>
  <c r="V516" i="2"/>
  <c r="V561" i="2"/>
  <c r="T561" i="2"/>
  <c r="V574" i="2"/>
  <c r="T574" i="2"/>
  <c r="P576" i="2"/>
  <c r="T781" i="2"/>
  <c r="V781" i="2"/>
  <c r="W862" i="2"/>
  <c r="W865" i="2"/>
  <c r="T865" i="2"/>
  <c r="T872" i="2"/>
  <c r="W872" i="2"/>
  <c r="V872" i="2"/>
  <c r="W903" i="2"/>
  <c r="T903" i="2"/>
  <c r="V903" i="2"/>
  <c r="W867" i="2"/>
  <c r="V867" i="2"/>
  <c r="T867" i="2"/>
  <c r="T426" i="2"/>
  <c r="W426" i="2"/>
  <c r="V426" i="2"/>
  <c r="P429" i="2"/>
  <c r="T470" i="2"/>
  <c r="W470" i="2"/>
  <c r="P522" i="2"/>
  <c r="M521" i="2"/>
  <c r="V620" i="2"/>
  <c r="T620" i="2"/>
  <c r="V745" i="2"/>
  <c r="T745" i="2"/>
  <c r="T286" i="2"/>
  <c r="W286" i="2" s="1"/>
  <c r="V337" i="2"/>
  <c r="T337" i="2"/>
  <c r="V343" i="2"/>
  <c r="T343" i="2"/>
  <c r="T366" i="2"/>
  <c r="W366" i="2" s="1"/>
  <c r="V421" i="2"/>
  <c r="V470" i="2"/>
  <c r="P496" i="2"/>
  <c r="V519" i="2"/>
  <c r="W519" i="2" s="1"/>
  <c r="O521" i="2"/>
  <c r="V526" i="2"/>
  <c r="W526" i="2" s="1"/>
  <c r="V544" i="2"/>
  <c r="W544" i="2" s="1"/>
  <c r="T562" i="2"/>
  <c r="W562" i="2" s="1"/>
  <c r="V623" i="2"/>
  <c r="W623" i="2" s="1"/>
  <c r="T717" i="2"/>
  <c r="W717" i="2" s="1"/>
  <c r="T729" i="2"/>
  <c r="W729" i="2" s="1"/>
  <c r="V741" i="2"/>
  <c r="T741" i="2"/>
  <c r="P744" i="2"/>
  <c r="T756" i="2"/>
  <c r="W756" i="2" s="1"/>
  <c r="T877" i="2"/>
  <c r="W337" i="2"/>
  <c r="W343" i="2"/>
  <c r="T348" i="2"/>
  <c r="T354" i="2"/>
  <c r="T360" i="2"/>
  <c r="W421" i="2"/>
  <c r="M462" i="2"/>
  <c r="T474" i="2"/>
  <c r="W474" i="2"/>
  <c r="V474" i="2"/>
  <c r="V478" i="2"/>
  <c r="H481" i="2"/>
  <c r="V512" i="2"/>
  <c r="W512" i="2" s="1"/>
  <c r="F515" i="2"/>
  <c r="V533" i="2"/>
  <c r="W533" i="2" s="1"/>
  <c r="V551" i="2"/>
  <c r="W551" i="2" s="1"/>
  <c r="V577" i="2"/>
  <c r="T577" i="2"/>
  <c r="T608" i="2"/>
  <c r="W608" i="2" s="1"/>
  <c r="P622" i="2"/>
  <c r="T626" i="2"/>
  <c r="W626" i="2" s="1"/>
  <c r="T712" i="2"/>
  <c r="W712" i="2" s="1"/>
  <c r="T721" i="2"/>
  <c r="W721" i="2" s="1"/>
  <c r="T732" i="2"/>
  <c r="W732" i="2" s="1"/>
  <c r="W836" i="2"/>
  <c r="T836" i="2"/>
  <c r="V841" i="2"/>
  <c r="V877" i="2"/>
  <c r="W902" i="2"/>
  <c r="V902" i="2"/>
  <c r="T453" i="2"/>
  <c r="T463" i="2"/>
  <c r="W463" i="2"/>
  <c r="P697" i="2"/>
  <c r="T828" i="2"/>
  <c r="W828" i="2"/>
  <c r="I285" i="2"/>
  <c r="T508" i="2"/>
  <c r="W508" i="2"/>
  <c r="V513" i="2"/>
  <c r="W513" i="2" s="1"/>
  <c r="V537" i="2"/>
  <c r="V542" i="2"/>
  <c r="W542" i="2" s="1"/>
  <c r="W548" i="2"/>
  <c r="F558" i="2"/>
  <c r="T567" i="2"/>
  <c r="W567" i="2" s="1"/>
  <c r="V607" i="2"/>
  <c r="T607" i="2"/>
  <c r="T629" i="2"/>
  <c r="V629" i="2"/>
  <c r="O635" i="2"/>
  <c r="T641" i="2"/>
  <c r="W641" i="2" s="1"/>
  <c r="P651" i="2"/>
  <c r="P753" i="2"/>
  <c r="T769" i="2"/>
  <c r="V769" i="2"/>
  <c r="P781" i="2"/>
  <c r="O779" i="2"/>
  <c r="T794" i="2"/>
  <c r="W794" i="2" s="1"/>
  <c r="V828" i="2"/>
  <c r="W863" i="2"/>
  <c r="V863" i="2"/>
  <c r="T863" i="2"/>
  <c r="T886" i="2"/>
  <c r="W886" i="2"/>
  <c r="V886" i="2"/>
  <c r="W891" i="2"/>
  <c r="V891" i="2"/>
  <c r="T523" i="2"/>
  <c r="V523" i="2"/>
  <c r="O597" i="2"/>
  <c r="P628" i="2"/>
  <c r="P725" i="2"/>
  <c r="V749" i="2"/>
  <c r="T749" i="2"/>
  <c r="T783" i="2"/>
  <c r="V783" i="2"/>
  <c r="W798" i="2"/>
  <c r="V798" i="2"/>
  <c r="T798" i="2"/>
  <c r="W901" i="2"/>
  <c r="V901" i="2"/>
  <c r="T901" i="2"/>
  <c r="V425" i="2"/>
  <c r="V461" i="2"/>
  <c r="V473" i="2"/>
  <c r="O489" i="2"/>
  <c r="V506" i="2"/>
  <c r="V514" i="2"/>
  <c r="W514" i="2" s="1"/>
  <c r="F540" i="2"/>
  <c r="W584" i="2"/>
  <c r="V725" i="2"/>
  <c r="T725" i="2"/>
  <c r="F805" i="2"/>
  <c r="T838" i="2"/>
  <c r="V838" i="2"/>
  <c r="W848" i="2"/>
  <c r="M868" i="2"/>
  <c r="P761" i="2"/>
  <c r="H652" i="2"/>
  <c r="I764" i="2"/>
  <c r="F789" i="2"/>
  <c r="O868" i="2"/>
  <c r="T871" i="2"/>
  <c r="V871" i="2"/>
  <c r="I899" i="2"/>
  <c r="I897" i="2" s="1"/>
  <c r="R899" i="2"/>
  <c r="W791" i="2"/>
  <c r="V791" i="2"/>
  <c r="W790" i="2"/>
  <c r="T790" i="2"/>
  <c r="V807" i="2"/>
  <c r="V814" i="2"/>
  <c r="R857" i="2"/>
  <c r="H857" i="2"/>
  <c r="W870" i="2"/>
  <c r="H890" i="2"/>
  <c r="R887" i="2"/>
  <c r="H887" i="2"/>
  <c r="T658" i="1"/>
  <c r="V658" i="1"/>
  <c r="V586" i="1"/>
  <c r="T586" i="1"/>
  <c r="T526" i="1"/>
  <c r="V526" i="1"/>
  <c r="W412" i="1"/>
  <c r="V412" i="1"/>
  <c r="T376" i="1"/>
  <c r="W376" i="1"/>
  <c r="V376" i="1"/>
  <c r="W364" i="1"/>
  <c r="T364" i="1"/>
  <c r="W352" i="1"/>
  <c r="V352" i="1"/>
  <c r="T340" i="1"/>
  <c r="W340" i="1" s="1"/>
  <c r="V340" i="1"/>
  <c r="W328" i="1"/>
  <c r="T328" i="1"/>
  <c r="V280" i="1"/>
  <c r="T280" i="1"/>
  <c r="W280" i="1" s="1"/>
  <c r="V268" i="1"/>
  <c r="W268" i="1"/>
  <c r="T256" i="1"/>
  <c r="V256" i="1"/>
  <c r="W256" i="1"/>
  <c r="W160" i="1"/>
  <c r="V160" i="1"/>
  <c r="W16" i="1"/>
  <c r="V16" i="1"/>
  <c r="T16" i="1"/>
  <c r="V693" i="1"/>
  <c r="W693" i="1" s="1"/>
  <c r="T693" i="1"/>
  <c r="T411" i="1"/>
  <c r="W411" i="1"/>
  <c r="V411" i="1"/>
  <c r="W387" i="1"/>
  <c r="V387" i="1"/>
  <c r="V363" i="1"/>
  <c r="T363" i="1"/>
  <c r="W363" i="1"/>
  <c r="V327" i="1"/>
  <c r="T327" i="1"/>
  <c r="W327" i="1"/>
  <c r="W291" i="1"/>
  <c r="V291" i="1"/>
  <c r="T291" i="1"/>
  <c r="W267" i="1"/>
  <c r="V267" i="1"/>
  <c r="W183" i="1"/>
  <c r="V183" i="1"/>
  <c r="T171" i="1"/>
  <c r="W171" i="1"/>
  <c r="V171" i="1"/>
  <c r="W159" i="1"/>
  <c r="T159" i="1"/>
  <c r="W147" i="1"/>
  <c r="T147" i="1"/>
  <c r="V123" i="1"/>
  <c r="T123" i="1"/>
  <c r="W111" i="1"/>
  <c r="T111" i="1"/>
  <c r="V39" i="1"/>
  <c r="T39" i="1"/>
  <c r="V27" i="1"/>
  <c r="T27" i="1"/>
  <c r="V15" i="1"/>
  <c r="T15" i="1"/>
  <c r="W15" i="1"/>
  <c r="V51" i="1"/>
  <c r="V147" i="1"/>
  <c r="T244" i="1"/>
  <c r="V598" i="1"/>
  <c r="T878" i="1"/>
  <c r="W877" i="1"/>
  <c r="V877" i="1"/>
  <c r="T877" i="1"/>
  <c r="W410" i="1"/>
  <c r="T410" i="1"/>
  <c r="T398" i="1"/>
  <c r="V398" i="1"/>
  <c r="W398" i="1"/>
  <c r="T362" i="1"/>
  <c r="V362" i="1"/>
  <c r="T350" i="1"/>
  <c r="V350" i="1"/>
  <c r="W350" i="1"/>
  <c r="W338" i="1"/>
  <c r="V338" i="1"/>
  <c r="W326" i="1"/>
  <c r="V326" i="1"/>
  <c r="W314" i="1"/>
  <c r="T314" i="1"/>
  <c r="W302" i="1"/>
  <c r="V302" i="1"/>
  <c r="T302" i="1"/>
  <c r="T290" i="1"/>
  <c r="W290" i="1"/>
  <c r="V290" i="1"/>
  <c r="W278" i="1"/>
  <c r="V278" i="1"/>
  <c r="T242" i="1"/>
  <c r="W242" i="1"/>
  <c r="V242" i="1"/>
  <c r="V230" i="1"/>
  <c r="T230" i="1"/>
  <c r="W218" i="1"/>
  <c r="V218" i="1"/>
  <c r="T218" i="1"/>
  <c r="V206" i="1"/>
  <c r="T206" i="1"/>
  <c r="W194" i="1"/>
  <c r="V194" i="1"/>
  <c r="T194" i="1"/>
  <c r="W182" i="1"/>
  <c r="V182" i="1"/>
  <c r="T182" i="1"/>
  <c r="V170" i="1"/>
  <c r="W170" i="1"/>
  <c r="T170" i="1"/>
  <c r="W158" i="1"/>
  <c r="V158" i="1"/>
  <c r="T158" i="1"/>
  <c r="W146" i="1"/>
  <c r="V146" i="1"/>
  <c r="T146" i="1"/>
  <c r="V134" i="1"/>
  <c r="T134" i="1"/>
  <c r="W122" i="1"/>
  <c r="V122" i="1"/>
  <c r="T122" i="1"/>
  <c r="W110" i="1"/>
  <c r="T110" i="1"/>
  <c r="V110" i="1"/>
  <c r="W98" i="1"/>
  <c r="V98" i="1"/>
  <c r="T98" i="1"/>
  <c r="W62" i="1"/>
  <c r="V62" i="1"/>
  <c r="T62" i="1"/>
  <c r="W50" i="1"/>
  <c r="V50" i="1"/>
  <c r="T50" i="1"/>
  <c r="W38" i="1"/>
  <c r="V38" i="1"/>
  <c r="T38" i="1"/>
  <c r="T26" i="1"/>
  <c r="W26" i="1"/>
  <c r="V26" i="1"/>
  <c r="T682" i="1"/>
  <c r="V682" i="1"/>
  <c r="W220" i="1"/>
  <c r="V866" i="1"/>
  <c r="W866" i="1"/>
  <c r="T866" i="1"/>
  <c r="T753" i="1"/>
  <c r="V753" i="1"/>
  <c r="T657" i="1"/>
  <c r="V657" i="1"/>
  <c r="W657" i="1" s="1"/>
  <c r="T585" i="1"/>
  <c r="W585" i="1" s="1"/>
  <c r="V585" i="1"/>
  <c r="T561" i="1"/>
  <c r="V561" i="1"/>
  <c r="W399" i="1"/>
  <c r="T399" i="1"/>
  <c r="W375" i="1"/>
  <c r="V375" i="1"/>
  <c r="W351" i="1"/>
  <c r="V351" i="1"/>
  <c r="T351" i="1"/>
  <c r="T339" i="1"/>
  <c r="W339" i="1"/>
  <c r="V339" i="1"/>
  <c r="W315" i="1"/>
  <c r="T315" i="1"/>
  <c r="V315" i="1"/>
  <c r="V303" i="1"/>
  <c r="T303" i="1"/>
  <c r="W279" i="1"/>
  <c r="V279" i="1"/>
  <c r="T279" i="1"/>
  <c r="W27" i="1"/>
  <c r="W51" i="1"/>
  <c r="W123" i="1"/>
  <c r="V148" i="1"/>
  <c r="V196" i="1"/>
  <c r="T375" i="1"/>
  <c r="T815" i="1"/>
  <c r="T889" i="1"/>
  <c r="V889" i="1"/>
  <c r="W889" i="1"/>
  <c r="W888" i="1" s="1"/>
  <c r="W838" i="1"/>
  <c r="T838" i="1"/>
  <c r="V838" i="1"/>
  <c r="T607" i="1"/>
  <c r="V607" i="1"/>
  <c r="V523" i="1"/>
  <c r="T523" i="1"/>
  <c r="W523" i="1" s="1"/>
  <c r="W460" i="1"/>
  <c r="T460" i="1"/>
  <c r="V436" i="1"/>
  <c r="W436" i="1"/>
  <c r="V421" i="1"/>
  <c r="W421" i="1"/>
  <c r="T421" i="1"/>
  <c r="W313" i="1"/>
  <c r="V313" i="1"/>
  <c r="W301" i="1"/>
  <c r="T301" i="1"/>
  <c r="V301" i="1"/>
  <c r="T289" i="1"/>
  <c r="W289" i="1"/>
  <c r="V289" i="1"/>
  <c r="W253" i="1"/>
  <c r="V253" i="1"/>
  <c r="T253" i="1"/>
  <c r="W241" i="1"/>
  <c r="V241" i="1"/>
  <c r="T241" i="1"/>
  <c r="T229" i="1"/>
  <c r="W229" i="1"/>
  <c r="V229" i="1"/>
  <c r="T217" i="1"/>
  <c r="V217" i="1"/>
  <c r="W217" i="1"/>
  <c r="W205" i="1"/>
  <c r="V205" i="1"/>
  <c r="T205" i="1"/>
  <c r="T193" i="1"/>
  <c r="V193" i="1"/>
  <c r="W193" i="1"/>
  <c r="W181" i="1"/>
  <c r="V181" i="1"/>
  <c r="T181" i="1"/>
  <c r="T169" i="1"/>
  <c r="V169" i="1"/>
  <c r="W169" i="1"/>
  <c r="V157" i="1"/>
  <c r="W157" i="1"/>
  <c r="T157" i="1"/>
  <c r="W145" i="1"/>
  <c r="V145" i="1"/>
  <c r="T145" i="1"/>
  <c r="W133" i="1"/>
  <c r="V133" i="1"/>
  <c r="T133" i="1"/>
  <c r="V121" i="1"/>
  <c r="T121" i="1"/>
  <c r="W121" i="1"/>
  <c r="W109" i="1"/>
  <c r="V109" i="1"/>
  <c r="V85" i="1"/>
  <c r="T85" i="1"/>
  <c r="W73" i="1"/>
  <c r="V73" i="1"/>
  <c r="T73" i="1"/>
  <c r="T61" i="1"/>
  <c r="W61" i="1"/>
  <c r="V61" i="1"/>
  <c r="V49" i="1"/>
  <c r="T49" i="1"/>
  <c r="W49" i="1"/>
  <c r="W25" i="1"/>
  <c r="V25" i="1"/>
  <c r="W35" i="1"/>
  <c r="V71" i="1"/>
  <c r="W625" i="1"/>
  <c r="T83" i="1"/>
  <c r="W251" i="1"/>
  <c r="T270" i="1"/>
  <c r="W431" i="1"/>
  <c r="T445" i="1"/>
  <c r="T444" i="1" s="1"/>
  <c r="V459" i="1"/>
  <c r="T470" i="1"/>
  <c r="W482" i="1"/>
  <c r="W481" i="1" s="1"/>
  <c r="V520" i="1"/>
  <c r="W542" i="1"/>
  <c r="T627" i="1"/>
  <c r="W627" i="1" s="1"/>
  <c r="T652" i="1"/>
  <c r="T675" i="1"/>
  <c r="T699" i="1"/>
  <c r="V869" i="1"/>
  <c r="V558" i="1"/>
  <c r="V35" i="1"/>
  <c r="V203" i="1"/>
  <c r="W458" i="1"/>
  <c r="T497" i="1"/>
  <c r="T496" i="1" s="1"/>
  <c r="X877" i="1"/>
  <c r="Y877" i="1" s="1"/>
  <c r="V83" i="1"/>
  <c r="T261" i="1"/>
  <c r="V270" i="1"/>
  <c r="V354" i="1"/>
  <c r="T420" i="1"/>
  <c r="T433" i="1"/>
  <c r="V445" i="1"/>
  <c r="W459" i="1"/>
  <c r="V470" i="1"/>
  <c r="T483" i="1"/>
  <c r="T676" i="1"/>
  <c r="W676" i="1" s="1"/>
  <c r="V759" i="1"/>
  <c r="W59" i="1"/>
  <c r="W96" i="1"/>
  <c r="V131" i="1"/>
  <c r="T82" i="1"/>
  <c r="V251" i="1"/>
  <c r="V469" i="1"/>
  <c r="V261" i="1"/>
  <c r="V274" i="1"/>
  <c r="W333" i="1"/>
  <c r="T371" i="1"/>
  <c r="T406" i="1"/>
  <c r="V433" i="1"/>
  <c r="V483" i="1"/>
  <c r="V481" i="1" s="1"/>
  <c r="T543" i="1"/>
  <c r="T628" i="1"/>
  <c r="T760" i="1"/>
  <c r="W760" i="1" s="1"/>
  <c r="V808" i="1"/>
  <c r="W227" i="1"/>
  <c r="T9" i="1"/>
  <c r="T102" i="1"/>
  <c r="T263" i="1"/>
  <c r="W274" i="1"/>
  <c r="T347" i="1"/>
  <c r="V371" i="1"/>
  <c r="V406" i="1"/>
  <c r="V446" i="1"/>
  <c r="T471" i="1"/>
  <c r="T544" i="1"/>
  <c r="W544" i="1" s="1"/>
  <c r="V567" i="1"/>
  <c r="T735" i="1"/>
  <c r="W808" i="1"/>
  <c r="T84" i="1"/>
  <c r="W492" i="1"/>
  <c r="W491" i="1" s="1"/>
  <c r="V492" i="1"/>
  <c r="V491" i="1" s="1"/>
  <c r="T492" i="1"/>
  <c r="T491" i="1" s="1"/>
  <c r="V831" i="1"/>
  <c r="W831" i="1"/>
  <c r="T780" i="1"/>
  <c r="W780" i="1"/>
  <c r="V780" i="1"/>
  <c r="V779" i="1" s="1"/>
  <c r="V768" i="1"/>
  <c r="T768" i="1"/>
  <c r="W768" i="1" s="1"/>
  <c r="T744" i="1"/>
  <c r="V744" i="1"/>
  <c r="W744" i="1" s="1"/>
  <c r="T732" i="1"/>
  <c r="V732" i="1"/>
  <c r="W732" i="1" s="1"/>
  <c r="V720" i="1"/>
  <c r="T720" i="1"/>
  <c r="V660" i="1"/>
  <c r="T660" i="1"/>
  <c r="V600" i="1"/>
  <c r="T600" i="1"/>
  <c r="V576" i="1"/>
  <c r="T576" i="1"/>
  <c r="T564" i="1"/>
  <c r="V564" i="1"/>
  <c r="T552" i="1"/>
  <c r="V552" i="1"/>
  <c r="V540" i="1"/>
  <c r="T540" i="1"/>
  <c r="T528" i="1"/>
  <c r="V528" i="1"/>
  <c r="V360" i="1"/>
  <c r="W360" i="1"/>
  <c r="W336" i="1"/>
  <c r="V336" i="1"/>
  <c r="T288" i="1"/>
  <c r="W288" i="1"/>
  <c r="V288" i="1"/>
  <c r="W264" i="1"/>
  <c r="V264" i="1"/>
  <c r="W240" i="1"/>
  <c r="V240" i="1"/>
  <c r="T240" i="1"/>
  <c r="T192" i="1"/>
  <c r="W192" i="1"/>
  <c r="V192" i="1"/>
  <c r="V72" i="1"/>
  <c r="W72" i="1"/>
  <c r="V48" i="1"/>
  <c r="W48" i="1"/>
  <c r="V36" i="1"/>
  <c r="W36" i="1"/>
  <c r="W480" i="1"/>
  <c r="V480" i="1"/>
  <c r="T480" i="1"/>
  <c r="V456" i="1"/>
  <c r="W456" i="1"/>
  <c r="T456" i="1"/>
  <c r="W514" i="1"/>
  <c r="W546" i="1"/>
  <c r="W867" i="1"/>
  <c r="V867" i="1"/>
  <c r="T867" i="1"/>
  <c r="V855" i="1"/>
  <c r="T855" i="1"/>
  <c r="T348" i="1"/>
  <c r="W144" i="1"/>
  <c r="T48" i="1"/>
  <c r="T396" i="1"/>
  <c r="V300" i="1"/>
  <c r="W300" i="1"/>
  <c r="W276" i="1"/>
  <c r="T276" i="1"/>
  <c r="V276" i="1"/>
  <c r="T252" i="1"/>
  <c r="W252" i="1"/>
  <c r="V252" i="1"/>
  <c r="T180" i="1"/>
  <c r="W180" i="1"/>
  <c r="W168" i="1"/>
  <c r="T168" i="1"/>
  <c r="W156" i="1"/>
  <c r="V156" i="1"/>
  <c r="W132" i="1"/>
  <c r="T132" i="1"/>
  <c r="W120" i="1"/>
  <c r="V120" i="1"/>
  <c r="W60" i="1"/>
  <c r="T60" i="1"/>
  <c r="T24" i="1"/>
  <c r="V24" i="1"/>
  <c r="W24" i="1"/>
  <c r="V468" i="1"/>
  <c r="W468" i="1"/>
  <c r="T468" i="1"/>
  <c r="T108" i="1"/>
  <c r="W408" i="1"/>
  <c r="T408" i="1"/>
  <c r="V408" i="1"/>
  <c r="V144" i="1"/>
  <c r="V420" i="1"/>
  <c r="V348" i="1"/>
  <c r="T96" i="1"/>
  <c r="V108" i="1"/>
  <c r="T324" i="1"/>
  <c r="V767" i="1"/>
  <c r="W767" i="1" s="1"/>
  <c r="T767" i="1"/>
  <c r="T755" i="1"/>
  <c r="V755" i="1"/>
  <c r="W394" i="1"/>
  <c r="V394" i="1"/>
  <c r="T394" i="1"/>
  <c r="W382" i="1"/>
  <c r="V382" i="1"/>
  <c r="T382" i="1"/>
  <c r="V370" i="1"/>
  <c r="T370" i="1"/>
  <c r="W358" i="1"/>
  <c r="V358" i="1"/>
  <c r="W346" i="1"/>
  <c r="V346" i="1"/>
  <c r="T298" i="1"/>
  <c r="V298" i="1"/>
  <c r="T262" i="1"/>
  <c r="W262" i="1"/>
  <c r="V262" i="1"/>
  <c r="V214" i="1"/>
  <c r="T214" i="1"/>
  <c r="W130" i="1"/>
  <c r="V130" i="1"/>
  <c r="W94" i="1"/>
  <c r="V94" i="1"/>
  <c r="V34" i="1"/>
  <c r="T34" i="1"/>
  <c r="W22" i="1"/>
  <c r="V22" i="1"/>
  <c r="T130" i="1"/>
  <c r="V142" i="1"/>
  <c r="T202" i="1"/>
  <c r="V238" i="1"/>
  <c r="V310" i="1"/>
  <c r="W853" i="1"/>
  <c r="V853" i="1"/>
  <c r="V829" i="1"/>
  <c r="T829" i="1"/>
  <c r="T742" i="1"/>
  <c r="V742" i="1"/>
  <c r="V706" i="1"/>
  <c r="T706" i="1"/>
  <c r="V694" i="1"/>
  <c r="W694" i="1" s="1"/>
  <c r="T694" i="1"/>
  <c r="V646" i="1"/>
  <c r="T646" i="1"/>
  <c r="T634" i="1"/>
  <c r="V634" i="1"/>
  <c r="V622" i="1"/>
  <c r="W622" i="1" s="1"/>
  <c r="T622" i="1"/>
  <c r="V550" i="1"/>
  <c r="T550" i="1"/>
  <c r="W478" i="1"/>
  <c r="W476" i="1" s="1"/>
  <c r="V478" i="1"/>
  <c r="T478" i="1"/>
  <c r="T476" i="1" s="1"/>
  <c r="W466" i="1"/>
  <c r="V466" i="1"/>
  <c r="V454" i="1"/>
  <c r="T454" i="1"/>
  <c r="V430" i="1"/>
  <c r="W430" i="1"/>
  <c r="T417" i="1"/>
  <c r="W417" i="1"/>
  <c r="V417" i="1"/>
  <c r="W405" i="1"/>
  <c r="T405" i="1"/>
  <c r="V393" i="1"/>
  <c r="W393" i="1"/>
  <c r="W392" i="1" s="1"/>
  <c r="W381" i="1"/>
  <c r="V381" i="1"/>
  <c r="T321" i="1"/>
  <c r="V321" i="1"/>
  <c r="V297" i="1"/>
  <c r="W297" i="1"/>
  <c r="W249" i="1"/>
  <c r="V249" i="1"/>
  <c r="T249" i="1"/>
  <c r="T201" i="1"/>
  <c r="V201" i="1"/>
  <c r="W201" i="1"/>
  <c r="W177" i="1"/>
  <c r="V177" i="1"/>
  <c r="V165" i="1"/>
  <c r="W165" i="1"/>
  <c r="T165" i="1"/>
  <c r="W153" i="1"/>
  <c r="V153" i="1"/>
  <c r="V141" i="1"/>
  <c r="T141" i="1"/>
  <c r="W129" i="1"/>
  <c r="V129" i="1"/>
  <c r="W117" i="1"/>
  <c r="V117" i="1"/>
  <c r="T117" i="1"/>
  <c r="V81" i="1"/>
  <c r="T81" i="1"/>
  <c r="V69" i="1"/>
  <c r="W69" i="1"/>
  <c r="T69" i="1"/>
  <c r="V45" i="1"/>
  <c r="W45" i="1"/>
  <c r="V21" i="1"/>
  <c r="T21" i="1"/>
  <c r="T22" i="1"/>
  <c r="W142" i="1"/>
  <c r="V202" i="1"/>
  <c r="W238" i="1"/>
  <c r="W273" i="1"/>
  <c r="T297" i="1"/>
  <c r="T322" i="1"/>
  <c r="W442" i="1"/>
  <c r="T853" i="1"/>
  <c r="T891" i="1"/>
  <c r="V777" i="1"/>
  <c r="T777" i="1"/>
  <c r="V729" i="1"/>
  <c r="T729" i="1"/>
  <c r="W729" i="1" s="1"/>
  <c r="T705" i="1"/>
  <c r="V705" i="1"/>
  <c r="W705" i="1" s="1"/>
  <c r="V621" i="1"/>
  <c r="W621" i="1" s="1"/>
  <c r="T621" i="1"/>
  <c r="V597" i="1"/>
  <c r="T597" i="1"/>
  <c r="V513" i="1"/>
  <c r="T513" i="1"/>
  <c r="W513" i="1" s="1"/>
  <c r="V441" i="1"/>
  <c r="T441" i="1"/>
  <c r="T429" i="1"/>
  <c r="W429" i="1"/>
  <c r="V731" i="1"/>
  <c r="T731" i="1"/>
  <c r="V587" i="1"/>
  <c r="T587" i="1"/>
  <c r="T551" i="1"/>
  <c r="V551" i="1"/>
  <c r="V334" i="1"/>
  <c r="T334" i="1"/>
  <c r="T70" i="1"/>
  <c r="W298" i="1"/>
  <c r="V322" i="1"/>
  <c r="V333" i="1"/>
  <c r="V574" i="1"/>
  <c r="W574" i="1" s="1"/>
  <c r="V610" i="1"/>
  <c r="W610" i="1" s="1"/>
  <c r="V891" i="1"/>
  <c r="W814" i="1"/>
  <c r="V814" i="1"/>
  <c r="T814" i="1"/>
  <c r="V620" i="1"/>
  <c r="T620" i="1"/>
  <c r="V82" i="1"/>
  <c r="T154" i="1"/>
  <c r="V166" i="1"/>
  <c r="T346" i="1"/>
  <c r="T599" i="1"/>
  <c r="W599" i="1" s="1"/>
  <c r="T659" i="1"/>
  <c r="W659" i="1" s="1"/>
  <c r="W817" i="1"/>
  <c r="T46" i="1"/>
  <c r="W93" i="1"/>
  <c r="V154" i="1"/>
  <c r="T177" i="1"/>
  <c r="T250" i="1"/>
  <c r="T562" i="1"/>
  <c r="W562" i="1" s="1"/>
  <c r="W578" i="1"/>
  <c r="V754" i="1"/>
  <c r="W754" i="1" s="1"/>
  <c r="W823" i="1"/>
  <c r="T823" i="1"/>
  <c r="V46" i="1"/>
  <c r="T94" i="1"/>
  <c r="T178" i="1"/>
  <c r="W370" i="1"/>
  <c r="W369" i="1" s="1"/>
  <c r="T803" i="1"/>
  <c r="T8" i="1"/>
  <c r="V8" i="1"/>
  <c r="V111" i="1"/>
  <c r="V135" i="1"/>
  <c r="V159" i="1"/>
  <c r="V207" i="1"/>
  <c r="W303" i="1"/>
  <c r="V314" i="1"/>
  <c r="V399" i="1"/>
  <c r="V410" i="1"/>
  <c r="V435" i="1"/>
  <c r="T458" i="1"/>
  <c r="T482" i="1"/>
  <c r="T518" i="1"/>
  <c r="T530" i="1"/>
  <c r="W530" i="1" s="1"/>
  <c r="T626" i="1"/>
  <c r="T698" i="1"/>
  <c r="W698" i="1" s="1"/>
  <c r="W794" i="1"/>
  <c r="T807" i="1"/>
  <c r="T183" i="1"/>
  <c r="W207" i="1"/>
  <c r="T387" i="1"/>
  <c r="V662" i="1"/>
  <c r="V807" i="1"/>
  <c r="V868" i="1"/>
  <c r="W520" i="1"/>
  <c r="T603" i="1"/>
  <c r="W603" i="1" s="1"/>
  <c r="V758" i="1"/>
  <c r="T758" i="1"/>
  <c r="T71" i="1"/>
  <c r="V143" i="1"/>
  <c r="W281" i="1"/>
  <c r="T352" i="1"/>
  <c r="V793" i="1"/>
  <c r="V878" i="1"/>
  <c r="T890" i="1"/>
  <c r="W890" i="1"/>
  <c r="T426" i="1"/>
  <c r="W426" i="1"/>
  <c r="Y426" i="1"/>
  <c r="V872" i="1"/>
  <c r="T872" i="1"/>
  <c r="W872" i="1"/>
  <c r="V836" i="1"/>
  <c r="T836" i="1"/>
  <c r="V764" i="1"/>
  <c r="T764" i="1"/>
  <c r="T644" i="1"/>
  <c r="V644" i="1"/>
  <c r="V572" i="1"/>
  <c r="T572" i="1"/>
  <c r="W572" i="1" s="1"/>
  <c r="V404" i="1"/>
  <c r="T404" i="1"/>
  <c r="V380" i="1"/>
  <c r="T380" i="1"/>
  <c r="W356" i="1"/>
  <c r="V356" i="1"/>
  <c r="W320" i="1"/>
  <c r="V320" i="1"/>
  <c r="T320" i="1"/>
  <c r="W260" i="1"/>
  <c r="T260" i="1"/>
  <c r="V224" i="1"/>
  <c r="T224" i="1"/>
  <c r="V212" i="1"/>
  <c r="W212" i="1"/>
  <c r="T212" i="1"/>
  <c r="W200" i="1"/>
  <c r="V200" i="1"/>
  <c r="T188" i="1"/>
  <c r="V188" i="1"/>
  <c r="W164" i="1"/>
  <c r="V164" i="1"/>
  <c r="T164" i="1"/>
  <c r="W152" i="1"/>
  <c r="V152" i="1"/>
  <c r="W128" i="1"/>
  <c r="V128" i="1"/>
  <c r="T128" i="1"/>
  <c r="V116" i="1"/>
  <c r="T116" i="1"/>
  <c r="W80" i="1"/>
  <c r="V80" i="1"/>
  <c r="T80" i="1"/>
  <c r="W68" i="1"/>
  <c r="T68" i="1"/>
  <c r="T236" i="1"/>
  <c r="W895" i="1"/>
  <c r="V895" i="1"/>
  <c r="T895" i="1"/>
  <c r="W883" i="1"/>
  <c r="V883" i="1"/>
  <c r="W859" i="1"/>
  <c r="V859" i="1"/>
  <c r="T859" i="1"/>
  <c r="V847" i="1"/>
  <c r="T847" i="1"/>
  <c r="W811" i="1"/>
  <c r="V811" i="1"/>
  <c r="T811" i="1"/>
  <c r="W787" i="1"/>
  <c r="V787" i="1"/>
  <c r="T787" i="1"/>
  <c r="V727" i="1"/>
  <c r="T727" i="1"/>
  <c r="V619" i="1"/>
  <c r="T619" i="1"/>
  <c r="V595" i="1"/>
  <c r="T595" i="1"/>
  <c r="V559" i="1"/>
  <c r="T559" i="1"/>
  <c r="T511" i="1"/>
  <c r="T510" i="1" s="1"/>
  <c r="V511" i="1"/>
  <c r="V439" i="1"/>
  <c r="W439" i="1"/>
  <c r="T439" i="1"/>
  <c r="W367" i="1"/>
  <c r="V367" i="1"/>
  <c r="V319" i="1"/>
  <c r="T319" i="1"/>
  <c r="W259" i="1"/>
  <c r="V259" i="1"/>
  <c r="W223" i="1"/>
  <c r="V223" i="1"/>
  <c r="W91" i="1"/>
  <c r="W86" i="1" s="1"/>
  <c r="V91" i="1"/>
  <c r="V31" i="1"/>
  <c r="T31" i="1"/>
  <c r="W296" i="1"/>
  <c r="T356" i="1"/>
  <c r="T643" i="1"/>
  <c r="W643" i="1" s="1"/>
  <c r="V835" i="1"/>
  <c r="W848" i="1"/>
  <c r="V858" i="1"/>
  <c r="T858" i="1"/>
  <c r="W858" i="1"/>
  <c r="V834" i="1"/>
  <c r="T834" i="1"/>
  <c r="V786" i="1"/>
  <c r="W786" i="1"/>
  <c r="T786" i="1"/>
  <c r="T726" i="1"/>
  <c r="V726" i="1"/>
  <c r="T678" i="1"/>
  <c r="V678" i="1"/>
  <c r="V654" i="1"/>
  <c r="T654" i="1"/>
  <c r="W558" i="1"/>
  <c r="V534" i="1"/>
  <c r="T534" i="1"/>
  <c r="W534" i="1" s="1"/>
  <c r="V18" i="1"/>
  <c r="W18" i="1"/>
  <c r="T18" i="1"/>
  <c r="T43" i="1"/>
  <c r="T66" i="1"/>
  <c r="V78" i="1"/>
  <c r="V102" i="1"/>
  <c r="W126" i="1"/>
  <c r="T139" i="1"/>
  <c r="W139" i="1" s="1"/>
  <c r="T162" i="1"/>
  <c r="T186" i="1"/>
  <c r="T200" i="1"/>
  <c r="W236" i="1"/>
  <c r="V248" i="1"/>
  <c r="V283" i="1"/>
  <c r="W283" i="1" s="1"/>
  <c r="T464" i="1"/>
  <c r="V560" i="1"/>
  <c r="W560" i="1" s="1"/>
  <c r="T668" i="1"/>
  <c r="W668" i="1" s="1"/>
  <c r="W685" i="1"/>
  <c r="V739" i="1"/>
  <c r="W739" i="1" s="1"/>
  <c r="W836" i="1"/>
  <c r="T883" i="1"/>
  <c r="W893" i="1"/>
  <c r="T893" i="1"/>
  <c r="T881" i="1"/>
  <c r="W881" i="1"/>
  <c r="V881" i="1"/>
  <c r="W857" i="1"/>
  <c r="T857" i="1"/>
  <c r="V857" i="1"/>
  <c r="W845" i="1"/>
  <c r="T845" i="1"/>
  <c r="W833" i="1"/>
  <c r="V833" i="1"/>
  <c r="T833" i="1"/>
  <c r="W809" i="1"/>
  <c r="V809" i="1"/>
  <c r="T809" i="1"/>
  <c r="W785" i="1"/>
  <c r="V785" i="1"/>
  <c r="T785" i="1"/>
  <c r="T773" i="1"/>
  <c r="V773" i="1"/>
  <c r="W773" i="1" s="1"/>
  <c r="T761" i="1"/>
  <c r="V761" i="1"/>
  <c r="W761" i="1" s="1"/>
  <c r="V737" i="1"/>
  <c r="T737" i="1"/>
  <c r="V713" i="1"/>
  <c r="T713" i="1"/>
  <c r="W713" i="1" s="1"/>
  <c r="V701" i="1"/>
  <c r="T701" i="1"/>
  <c r="V689" i="1"/>
  <c r="T689" i="1"/>
  <c r="V677" i="1"/>
  <c r="T677" i="1"/>
  <c r="V653" i="1"/>
  <c r="T653" i="1"/>
  <c r="W653" i="1" s="1"/>
  <c r="V629" i="1"/>
  <c r="T629" i="1"/>
  <c r="T617" i="1"/>
  <c r="V617" i="1"/>
  <c r="T605" i="1"/>
  <c r="V605" i="1"/>
  <c r="V569" i="1"/>
  <c r="T569" i="1"/>
  <c r="V557" i="1"/>
  <c r="T557" i="1"/>
  <c r="V521" i="1"/>
  <c r="T521" i="1"/>
  <c r="V485" i="1"/>
  <c r="T485" i="1"/>
  <c r="V461" i="1"/>
  <c r="T461" i="1"/>
  <c r="W461" i="1"/>
  <c r="V449" i="1"/>
  <c r="W449" i="1"/>
  <c r="W401" i="1"/>
  <c r="V401" i="1"/>
  <c r="W389" i="1"/>
  <c r="V389" i="1"/>
  <c r="T389" i="1"/>
  <c r="W377" i="1"/>
  <c r="V377" i="1"/>
  <c r="V353" i="1"/>
  <c r="T353" i="1"/>
  <c r="V341" i="1"/>
  <c r="T341" i="1"/>
  <c r="W329" i="1"/>
  <c r="T329" i="1"/>
  <c r="W304" i="1"/>
  <c r="V293" i="1"/>
  <c r="W293" i="1"/>
  <c r="T293" i="1"/>
  <c r="V269" i="1"/>
  <c r="T269" i="1"/>
  <c r="W245" i="1"/>
  <c r="V245" i="1"/>
  <c r="W233" i="1"/>
  <c r="V233" i="1"/>
  <c r="V209" i="1"/>
  <c r="T209" i="1"/>
  <c r="W197" i="1"/>
  <c r="V197" i="1"/>
  <c r="W137" i="1"/>
  <c r="T137" i="1"/>
  <c r="W125" i="1"/>
  <c r="T125" i="1"/>
  <c r="V113" i="1"/>
  <c r="T113" i="1"/>
  <c r="W101" i="1"/>
  <c r="V101" i="1"/>
  <c r="V77" i="1"/>
  <c r="W77" i="1"/>
  <c r="T77" i="1"/>
  <c r="V20" i="1"/>
  <c r="T29" i="1"/>
  <c r="V43" i="1"/>
  <c r="T53" i="1"/>
  <c r="V66" i="1"/>
  <c r="T127" i="1"/>
  <c r="V149" i="1"/>
  <c r="V162" i="1"/>
  <c r="V176" i="1"/>
  <c r="V186" i="1"/>
  <c r="W221" i="1"/>
  <c r="W248" i="1"/>
  <c r="T272" i="1"/>
  <c r="V332" i="1"/>
  <c r="V391" i="1"/>
  <c r="V413" i="1"/>
  <c r="T427" i="1"/>
  <c r="W464" i="1"/>
  <c r="V497" i="1"/>
  <c r="V496" i="1" s="1"/>
  <c r="V570" i="1"/>
  <c r="W570" i="1" s="1"/>
  <c r="T581" i="1"/>
  <c r="W581" i="1" s="1"/>
  <c r="T632" i="1"/>
  <c r="W632" i="1" s="1"/>
  <c r="V740" i="1"/>
  <c r="W740" i="1" s="1"/>
  <c r="V750" i="1"/>
  <c r="W750" i="1" s="1"/>
  <c r="W20" i="1"/>
  <c r="V29" i="1"/>
  <c r="V53" i="1"/>
  <c r="T79" i="1"/>
  <c r="T103" i="1"/>
  <c r="W113" i="1"/>
  <c r="V127" i="1"/>
  <c r="T140" i="1"/>
  <c r="W140" i="1" s="1"/>
  <c r="V163" i="1"/>
  <c r="W176" i="1"/>
  <c r="T223" i="1"/>
  <c r="T259" i="1"/>
  <c r="V272" i="1"/>
  <c r="W332" i="1"/>
  <c r="W391" i="1"/>
  <c r="T401" i="1"/>
  <c r="W413" i="1"/>
  <c r="V427" i="1"/>
  <c r="W485" i="1"/>
  <c r="T571" i="1"/>
  <c r="T583" i="1"/>
  <c r="W583" i="1" s="1"/>
  <c r="T593" i="1"/>
  <c r="W593" i="1" s="1"/>
  <c r="W686" i="1"/>
  <c r="T751" i="1"/>
  <c r="W751" i="1" s="1"/>
  <c r="T44" i="1"/>
  <c r="V79" i="1"/>
  <c r="V103" i="1"/>
  <c r="W163" i="1"/>
  <c r="W188" i="1"/>
  <c r="W224" i="1"/>
  <c r="V260" i="1"/>
  <c r="T317" i="1"/>
  <c r="T367" i="1"/>
  <c r="T402" i="1"/>
  <c r="T414" i="1"/>
  <c r="T486" i="1"/>
  <c r="T509" i="1"/>
  <c r="W509" i="1" s="1"/>
  <c r="V584" i="1"/>
  <c r="W584" i="1" s="1"/>
  <c r="V702" i="1"/>
  <c r="W702" i="1" s="1"/>
  <c r="T714" i="1"/>
  <c r="W714" i="1" s="1"/>
  <c r="V893" i="1"/>
  <c r="V55" i="1"/>
  <c r="T55" i="1"/>
  <c r="T138" i="1"/>
  <c r="W138" i="1"/>
  <c r="V138" i="1"/>
  <c r="W44" i="1"/>
  <c r="W55" i="1"/>
  <c r="V68" i="1"/>
  <c r="V115" i="1"/>
  <c r="W115" i="1" s="1"/>
  <c r="T152" i="1"/>
  <c r="W209" i="1"/>
  <c r="T305" i="1"/>
  <c r="V317" i="1"/>
  <c r="V402" i="1"/>
  <c r="V414" i="1"/>
  <c r="T449" i="1"/>
  <c r="T448" i="1" s="1"/>
  <c r="V486" i="1"/>
  <c r="V512" i="1"/>
  <c r="W512" i="1" s="1"/>
  <c r="V596" i="1"/>
  <c r="W596" i="1" s="1"/>
  <c r="T703" i="1"/>
  <c r="W703" i="1" s="1"/>
  <c r="W607" i="1"/>
  <c r="W896" i="1"/>
  <c r="V896" i="1"/>
  <c r="T896" i="1"/>
  <c r="V860" i="1"/>
  <c r="T860" i="1"/>
  <c r="W860" i="1"/>
  <c r="W824" i="1"/>
  <c r="V824" i="1"/>
  <c r="T824" i="1"/>
  <c r="T656" i="1"/>
  <c r="V656" i="1"/>
  <c r="V548" i="1"/>
  <c r="T548" i="1"/>
  <c r="V524" i="1"/>
  <c r="T524" i="1"/>
  <c r="W488" i="1"/>
  <c r="T488" i="1"/>
  <c r="V488" i="1"/>
  <c r="V440" i="1"/>
  <c r="W440" i="1"/>
  <c r="W8" i="1"/>
  <c r="T608" i="1"/>
  <c r="W608" i="1" s="1"/>
  <c r="T848" i="1"/>
  <c r="T691" i="1"/>
  <c r="V691" i="1"/>
  <c r="W691" i="1" s="1"/>
  <c r="V41" i="1"/>
  <c r="T41" i="1"/>
  <c r="W31" i="1"/>
  <c r="T56" i="1"/>
  <c r="T211" i="1"/>
  <c r="V305" i="1"/>
  <c r="T403" i="1"/>
  <c r="V450" i="1"/>
  <c r="V692" i="1"/>
  <c r="W692" i="1" s="1"/>
  <c r="T715" i="1"/>
  <c r="W715" i="1" s="1"/>
  <c r="T788" i="1"/>
  <c r="W67" i="1"/>
  <c r="V67" i="1"/>
  <c r="V582" i="1"/>
  <c r="T582" i="1"/>
  <c r="W56" i="1"/>
  <c r="V211" i="1"/>
  <c r="T233" i="1"/>
  <c r="T306" i="1"/>
  <c r="V403" i="1"/>
  <c r="W450" i="1"/>
  <c r="T487" i="1"/>
  <c r="V533" i="1"/>
  <c r="W533" i="1" s="1"/>
  <c r="T606" i="1"/>
  <c r="W606" i="1" s="1"/>
  <c r="T716" i="1"/>
  <c r="W716" i="1" s="1"/>
  <c r="V788" i="1"/>
  <c r="V776" i="1"/>
  <c r="T776" i="1"/>
  <c r="V752" i="1"/>
  <c r="T752" i="1"/>
  <c r="T728" i="1"/>
  <c r="V728" i="1"/>
  <c r="W728" i="1" s="1"/>
  <c r="T704" i="1"/>
  <c r="V704" i="1"/>
  <c r="W704" i="1" s="1"/>
  <c r="T680" i="1"/>
  <c r="V680" i="1"/>
  <c r="T536" i="1"/>
  <c r="V536" i="1"/>
  <c r="W500" i="1"/>
  <c r="V500" i="1"/>
  <c r="T452" i="1"/>
  <c r="W452" i="1"/>
  <c r="V416" i="1"/>
  <c r="T416" i="1"/>
  <c r="W416" i="1"/>
  <c r="W368" i="1"/>
  <c r="V368" i="1"/>
  <c r="T368" i="1"/>
  <c r="W344" i="1"/>
  <c r="V344" i="1"/>
  <c r="W308" i="1"/>
  <c r="V308" i="1"/>
  <c r="T284" i="1"/>
  <c r="V284" i="1"/>
  <c r="V32" i="1"/>
  <c r="T32" i="1"/>
  <c r="V775" i="1"/>
  <c r="T775" i="1"/>
  <c r="W775" i="1" s="1"/>
  <c r="V679" i="1"/>
  <c r="T679" i="1"/>
  <c r="T655" i="1"/>
  <c r="V655" i="1"/>
  <c r="V547" i="1"/>
  <c r="T547" i="1"/>
  <c r="V499" i="1"/>
  <c r="T499" i="1"/>
  <c r="W379" i="1"/>
  <c r="V379" i="1"/>
  <c r="T379" i="1"/>
  <c r="W355" i="1"/>
  <c r="V355" i="1"/>
  <c r="T355" i="1"/>
  <c r="W295" i="1"/>
  <c r="V295" i="1"/>
  <c r="V271" i="1"/>
  <c r="T271" i="1"/>
  <c r="W247" i="1"/>
  <c r="T247" i="1"/>
  <c r="W187" i="1"/>
  <c r="V187" i="1"/>
  <c r="T187" i="1"/>
  <c r="W175" i="1"/>
  <c r="T175" i="1"/>
  <c r="T151" i="1"/>
  <c r="W151" i="1"/>
  <c r="V151" i="1"/>
  <c r="W19" i="1"/>
  <c r="T19" i="1"/>
  <c r="V247" i="1"/>
  <c r="V823" i="1"/>
  <c r="V870" i="1"/>
  <c r="T870" i="1"/>
  <c r="V762" i="1"/>
  <c r="T762" i="1"/>
  <c r="T738" i="1"/>
  <c r="V738" i="1"/>
  <c r="T690" i="1"/>
  <c r="V690" i="1"/>
  <c r="V666" i="1"/>
  <c r="T666" i="1"/>
  <c r="T594" i="1"/>
  <c r="V594" i="1"/>
  <c r="W594" i="1" s="1"/>
  <c r="W438" i="1"/>
  <c r="V438" i="1"/>
  <c r="T438" i="1"/>
  <c r="V426" i="1"/>
  <c r="W390" i="1"/>
  <c r="T390" i="1"/>
  <c r="V378" i="1"/>
  <c r="T378" i="1"/>
  <c r="T330" i="1"/>
  <c r="V330" i="1"/>
  <c r="W318" i="1"/>
  <c r="V318" i="1"/>
  <c r="W294" i="1"/>
  <c r="V294" i="1"/>
  <c r="T294" i="1"/>
  <c r="V282" i="1"/>
  <c r="T282" i="1"/>
  <c r="V258" i="1"/>
  <c r="W258" i="1"/>
  <c r="T258" i="1"/>
  <c r="V246" i="1"/>
  <c r="T246" i="1"/>
  <c r="W246" i="1"/>
  <c r="V234" i="1"/>
  <c r="W234" i="1"/>
  <c r="T234" i="1"/>
  <c r="W222" i="1"/>
  <c r="V222" i="1"/>
  <c r="T222" i="1"/>
  <c r="W198" i="1"/>
  <c r="V198" i="1"/>
  <c r="T198" i="1"/>
  <c r="W174" i="1"/>
  <c r="T174" i="1"/>
  <c r="W150" i="1"/>
  <c r="V150" i="1"/>
  <c r="W114" i="1"/>
  <c r="V114" i="1"/>
  <c r="V54" i="1"/>
  <c r="T54" i="1"/>
  <c r="V30" i="1"/>
  <c r="W30" i="1"/>
  <c r="T725" i="1"/>
  <c r="W725" i="1" s="1"/>
  <c r="T89" i="1"/>
  <c r="T235" i="1"/>
  <c r="V306" i="1"/>
  <c r="W319" i="1"/>
  <c r="V342" i="1"/>
  <c r="T377" i="1"/>
  <c r="W404" i="1"/>
  <c r="V452" i="1"/>
  <c r="T473" i="1"/>
  <c r="V487" i="1"/>
  <c r="T522" i="1"/>
  <c r="W522" i="1" s="1"/>
  <c r="T295" i="1"/>
  <c r="W342" i="1"/>
  <c r="W353" i="1"/>
  <c r="W378" i="1"/>
  <c r="V618" i="1"/>
  <c r="W618" i="1" s="1"/>
  <c r="V845" i="1"/>
  <c r="W897" i="1"/>
  <c r="T897" i="1"/>
  <c r="V897" i="1"/>
  <c r="W873" i="1"/>
  <c r="V873" i="1"/>
  <c r="T873" i="1"/>
  <c r="W861" i="1"/>
  <c r="T861" i="1"/>
  <c r="W849" i="1"/>
  <c r="V849" i="1"/>
  <c r="T849" i="1"/>
  <c r="T837" i="1"/>
  <c r="W837" i="1"/>
  <c r="V837" i="1"/>
  <c r="T825" i="1"/>
  <c r="V825" i="1"/>
  <c r="W825" i="1"/>
  <c r="V724" i="1"/>
  <c r="T724" i="1"/>
  <c r="V712" i="1"/>
  <c r="T712" i="1"/>
  <c r="V640" i="1"/>
  <c r="T640" i="1"/>
  <c r="T45" i="1"/>
  <c r="T59" i="1"/>
  <c r="V84" i="1"/>
  <c r="V119" i="1"/>
  <c r="V132" i="1"/>
  <c r="V136" i="1"/>
  <c r="V155" i="1"/>
  <c r="V168" i="1"/>
  <c r="V172" i="1"/>
  <c r="T216" i="1"/>
  <c r="T228" i="1"/>
  <c r="T232" i="1"/>
  <c r="T237" i="1"/>
  <c r="V263" i="1"/>
  <c r="T309" i="1"/>
  <c r="V324" i="1"/>
  <c r="V328" i="1"/>
  <c r="T345" i="1"/>
  <c r="V364" i="1"/>
  <c r="T372" i="1"/>
  <c r="T383" i="1"/>
  <c r="T395" i="1"/>
  <c r="T392" i="1" s="1"/>
  <c r="T400" i="1"/>
  <c r="V405" i="1"/>
  <c r="V465" i="1"/>
  <c r="T477" i="1"/>
  <c r="T501" i="1"/>
  <c r="T532" i="1"/>
  <c r="W532" i="1" s="1"/>
  <c r="V609" i="1"/>
  <c r="W609" i="1" s="1"/>
  <c r="T616" i="1"/>
  <c r="W616" i="1" s="1"/>
  <c r="T669" i="1"/>
  <c r="W669" i="1" s="1"/>
  <c r="T688" i="1"/>
  <c r="W688" i="1" s="1"/>
  <c r="V708" i="1"/>
  <c r="W708" i="1" s="1"/>
  <c r="T772" i="1"/>
  <c r="W772" i="1" s="1"/>
  <c r="V803" i="1"/>
  <c r="W706" i="1"/>
  <c r="V856" i="1"/>
  <c r="T856" i="1"/>
  <c r="W856" i="1"/>
  <c r="V736" i="1"/>
  <c r="T736" i="1"/>
  <c r="T388" i="1"/>
  <c r="W388" i="1"/>
  <c r="V388" i="1"/>
  <c r="W316" i="1"/>
  <c r="V316" i="1"/>
  <c r="T12" i="1"/>
  <c r="T40" i="1"/>
  <c r="T72" i="1"/>
  <c r="T76" i="1"/>
  <c r="T100" i="1"/>
  <c r="W155" i="1"/>
  <c r="W216" i="1"/>
  <c r="V228" i="1"/>
  <c r="V232" i="1"/>
  <c r="V237" i="1"/>
  <c r="T268" i="1"/>
  <c r="T273" i="1"/>
  <c r="V309" i="1"/>
  <c r="V345" i="1"/>
  <c r="T360" i="1"/>
  <c r="V372" i="1"/>
  <c r="V383" i="1"/>
  <c r="V395" i="1"/>
  <c r="V400" i="1"/>
  <c r="T453" i="1"/>
  <c r="V477" i="1"/>
  <c r="V501" i="1"/>
  <c r="T508" i="1"/>
  <c r="W508" i="1" s="1"/>
  <c r="W541" i="1"/>
  <c r="T573" i="1"/>
  <c r="W573" i="1" s="1"/>
  <c r="T580" i="1"/>
  <c r="W580" i="1" s="1"/>
  <c r="T588" i="1"/>
  <c r="W588" i="1" s="1"/>
  <c r="T645" i="1"/>
  <c r="W645" i="1" s="1"/>
  <c r="T681" i="1"/>
  <c r="W681" i="1" s="1"/>
  <c r="T717" i="1"/>
  <c r="W717" i="1" s="1"/>
  <c r="V880" i="1"/>
  <c r="T880" i="1"/>
  <c r="W880" i="1"/>
  <c r="T844" i="1"/>
  <c r="W844" i="1"/>
  <c r="V556" i="1"/>
  <c r="T556" i="1"/>
  <c r="W12" i="1"/>
  <c r="W100" i="1"/>
  <c r="T120" i="1"/>
  <c r="T124" i="1"/>
  <c r="T156" i="1"/>
  <c r="T160" i="1"/>
  <c r="T264" i="1"/>
  <c r="V299" i="1"/>
  <c r="T336" i="1"/>
  <c r="V525" i="1"/>
  <c r="W525" i="1" s="1"/>
  <c r="V636" i="1"/>
  <c r="T804" i="1"/>
  <c r="V876" i="1"/>
  <c r="T876" i="1"/>
  <c r="V840" i="1"/>
  <c r="T840" i="1"/>
  <c r="W816" i="1"/>
  <c r="V816" i="1"/>
  <c r="T816" i="1"/>
  <c r="T696" i="1"/>
  <c r="V696" i="1"/>
  <c r="W312" i="1"/>
  <c r="V312" i="1"/>
  <c r="T36" i="1"/>
  <c r="V60" i="1"/>
  <c r="V64" i="1"/>
  <c r="V184" i="1"/>
  <c r="T300" i="1"/>
  <c r="V396" i="1"/>
  <c r="V460" i="1"/>
  <c r="T700" i="1"/>
  <c r="W700" i="1" s="1"/>
  <c r="T756" i="1"/>
  <c r="W756" i="1" s="1"/>
  <c r="V813" i="1"/>
  <c r="T828" i="1"/>
  <c r="V851" i="1"/>
  <c r="T851" i="1"/>
  <c r="W839" i="1"/>
  <c r="T839" i="1"/>
  <c r="V827" i="1"/>
  <c r="T827" i="1"/>
  <c r="T719" i="1"/>
  <c r="V719" i="1"/>
  <c r="V707" i="1"/>
  <c r="W707" i="1" s="1"/>
  <c r="T707" i="1"/>
  <c r="V695" i="1"/>
  <c r="T695" i="1"/>
  <c r="V683" i="1"/>
  <c r="W683" i="1" s="1"/>
  <c r="T683" i="1"/>
  <c r="V671" i="1"/>
  <c r="T671" i="1"/>
  <c r="V635" i="1"/>
  <c r="T635" i="1"/>
  <c r="W623" i="1"/>
  <c r="V611" i="1"/>
  <c r="T611" i="1"/>
  <c r="V563" i="1"/>
  <c r="T563" i="1"/>
  <c r="W563" i="1" s="1"/>
  <c r="V503" i="1"/>
  <c r="W503" i="1"/>
  <c r="W455" i="1"/>
  <c r="V455" i="1"/>
  <c r="V443" i="1"/>
  <c r="W443" i="1"/>
  <c r="T443" i="1"/>
  <c r="V419" i="1"/>
  <c r="T419" i="1"/>
  <c r="W407" i="1"/>
  <c r="T407" i="1"/>
  <c r="W335" i="1"/>
  <c r="V335" i="1"/>
  <c r="V275" i="1"/>
  <c r="T275" i="1"/>
  <c r="T792" i="1"/>
  <c r="W792" i="1"/>
  <c r="T672" i="1"/>
  <c r="V672" i="1"/>
  <c r="V648" i="1"/>
  <c r="T648" i="1"/>
  <c r="T384" i="1"/>
  <c r="V384" i="1"/>
  <c r="V180" i="1"/>
  <c r="W184" i="1"/>
  <c r="W265" i="1"/>
  <c r="T412" i="1"/>
  <c r="T472" i="1"/>
  <c r="W543" i="1"/>
  <c r="W567" i="1"/>
  <c r="T664" i="1"/>
  <c r="W664" i="1" s="1"/>
  <c r="V684" i="1"/>
  <c r="W684" i="1" s="1"/>
  <c r="W721" i="1"/>
  <c r="V748" i="1"/>
  <c r="W748" i="1" s="1"/>
  <c r="W813" i="1"/>
  <c r="W828" i="1"/>
  <c r="V789" i="1"/>
  <c r="T789" i="1"/>
  <c r="V765" i="1"/>
  <c r="V763" i="1" s="1"/>
  <c r="T765" i="1"/>
  <c r="V741" i="1"/>
  <c r="T741" i="1"/>
  <c r="V549" i="1"/>
  <c r="T549" i="1"/>
  <c r="V357" i="1"/>
  <c r="W357" i="1"/>
  <c r="V285" i="1"/>
  <c r="T285" i="1"/>
  <c r="V105" i="1"/>
  <c r="T105" i="1"/>
  <c r="T670" i="1"/>
  <c r="W670" i="1" s="1"/>
  <c r="T766" i="1"/>
  <c r="W766" i="1" s="1"/>
  <c r="V790" i="1"/>
  <c r="W790" i="1" s="1"/>
  <c r="W507" i="1"/>
  <c r="V898" i="1"/>
  <c r="T898" i="1"/>
  <c r="V886" i="1"/>
  <c r="T886" i="1"/>
  <c r="W874" i="1"/>
  <c r="T874" i="1"/>
  <c r="W850" i="1"/>
  <c r="T850" i="1"/>
  <c r="W802" i="1"/>
  <c r="V802" i="1"/>
  <c r="T802" i="1"/>
  <c r="V778" i="1"/>
  <c r="T778" i="1"/>
  <c r="V730" i="1"/>
  <c r="T730" i="1"/>
  <c r="W730" i="1" s="1"/>
  <c r="V718" i="1"/>
  <c r="T718" i="1"/>
  <c r="W519" i="1"/>
  <c r="W602" i="1"/>
  <c r="W614" i="1"/>
  <c r="W529" i="1"/>
  <c r="W579" i="1"/>
  <c r="W615" i="1"/>
  <c r="W722" i="1"/>
  <c r="W661" i="1"/>
  <c r="W769" i="1"/>
  <c r="W565" i="1"/>
  <c r="W571" i="1"/>
  <c r="W662" i="1"/>
  <c r="W770" i="1"/>
  <c r="W749" i="1"/>
  <c r="W555" i="1"/>
  <c r="W566" i="1"/>
  <c r="W652" i="1"/>
  <c r="W697" i="1"/>
  <c r="W444" i="1"/>
  <c r="W658" i="1"/>
  <c r="W673" i="1"/>
  <c r="W709" i="1"/>
  <c r="W642" i="1"/>
  <c r="W746" i="1"/>
  <c r="W203" i="1"/>
  <c r="W591" i="1"/>
  <c r="W628" i="1"/>
  <c r="W674" i="1"/>
  <c r="W518" i="1"/>
  <c r="W601" i="1"/>
  <c r="W626" i="1"/>
  <c r="W734" i="1"/>
  <c r="W641" i="1"/>
  <c r="W779" i="1"/>
  <c r="V369" i="1"/>
  <c r="W554" i="1"/>
  <c r="W586" i="1"/>
  <c r="W598" i="1"/>
  <c r="W637" i="1"/>
  <c r="W665" i="1"/>
  <c r="W757" i="1"/>
  <c r="T779" i="1"/>
  <c r="T7" i="1"/>
  <c r="W537" i="1"/>
  <c r="W733" i="1"/>
  <c r="V504" i="1"/>
  <c r="W649" i="1"/>
  <c r="W723" i="1"/>
  <c r="W505" i="1"/>
  <c r="W589" i="1"/>
  <c r="W650" i="1"/>
  <c r="W675" i="1"/>
  <c r="T463" i="1"/>
  <c r="W545" i="1"/>
  <c r="W771" i="1"/>
  <c r="W667" i="1"/>
  <c r="W743" i="1"/>
  <c r="W651" i="1"/>
  <c r="W699" i="1"/>
  <c r="W747" i="1"/>
  <c r="W638" i="1"/>
  <c r="W687" i="1"/>
  <c r="W735" i="1"/>
  <c r="W612" i="1"/>
  <c r="W663" i="1"/>
  <c r="W711" i="1"/>
  <c r="W759" i="1"/>
  <c r="W517" i="1"/>
  <c r="W634" i="1"/>
  <c r="H829" i="3" l="1"/>
  <c r="I829" i="3"/>
  <c r="Z929" i="3"/>
  <c r="H395" i="3"/>
  <c r="AV804" i="3"/>
  <c r="AF929" i="3"/>
  <c r="AS871" i="3"/>
  <c r="AS829" i="3" s="1"/>
  <c r="AV361" i="3"/>
  <c r="W395" i="3"/>
  <c r="AV814" i="3"/>
  <c r="AS404" i="3"/>
  <c r="AV134" i="3"/>
  <c r="AV561" i="3"/>
  <c r="W655" i="1"/>
  <c r="W755" i="1"/>
  <c r="W720" i="1"/>
  <c r="W629" i="2"/>
  <c r="W577" i="2"/>
  <c r="P890" i="2"/>
  <c r="V453" i="2"/>
  <c r="T784" i="2"/>
  <c r="V457" i="1"/>
  <c r="V323" i="1"/>
  <c r="F395" i="3"/>
  <c r="F929" i="3" s="1"/>
  <c r="O929" i="3"/>
  <c r="W678" i="1"/>
  <c r="W644" i="1"/>
  <c r="V444" i="1"/>
  <c r="W682" i="1"/>
  <c r="AH929" i="3"/>
  <c r="T457" i="1"/>
  <c r="W726" i="1"/>
  <c r="W526" i="1"/>
  <c r="I336" i="2"/>
  <c r="AB929" i="3"/>
  <c r="W551" i="1"/>
  <c r="T397" i="2"/>
  <c r="W362" i="1"/>
  <c r="W549" i="1"/>
  <c r="W680" i="1"/>
  <c r="W521" i="1"/>
  <c r="W141" i="1"/>
  <c r="W561" i="1"/>
  <c r="W690" i="1"/>
  <c r="V204" i="1"/>
  <c r="AL929" i="3"/>
  <c r="AC395" i="3"/>
  <c r="AC929" i="3" s="1"/>
  <c r="AI395" i="3"/>
  <c r="AI929" i="3" s="1"/>
  <c r="AV534" i="3"/>
  <c r="AS454" i="3"/>
  <c r="AV540" i="3"/>
  <c r="AV915" i="3"/>
  <c r="AV454" i="3"/>
  <c r="AO395" i="3"/>
  <c r="AO929" i="3" s="1"/>
  <c r="AN929" i="3"/>
  <c r="I395" i="3"/>
  <c r="M929" i="3"/>
  <c r="AU395" i="3"/>
  <c r="AV583" i="3"/>
  <c r="AV829" i="3"/>
  <c r="AV622" i="3"/>
  <c r="AV660" i="3"/>
  <c r="P395" i="3"/>
  <c r="P929" i="3" s="1"/>
  <c r="AV677" i="3"/>
  <c r="AV793" i="3"/>
  <c r="AV546" i="3"/>
  <c r="AU829" i="3"/>
  <c r="AV565" i="3"/>
  <c r="W630" i="2"/>
  <c r="W650" i="2"/>
  <c r="W569" i="2"/>
  <c r="V848" i="2"/>
  <c r="W617" i="2"/>
  <c r="F489" i="2"/>
  <c r="W728" i="2"/>
  <c r="W722" i="2"/>
  <c r="W619" i="2"/>
  <c r="W541" i="2"/>
  <c r="W453" i="2"/>
  <c r="W703" i="2"/>
  <c r="T449" i="2"/>
  <c r="W783" i="2"/>
  <c r="F890" i="2"/>
  <c r="W767" i="2"/>
  <c r="W668" i="2"/>
  <c r="W774" i="2"/>
  <c r="W576" i="2"/>
  <c r="W762" i="2"/>
  <c r="W574" i="2"/>
  <c r="W585" i="2"/>
  <c r="P336" i="2"/>
  <c r="W614" i="2"/>
  <c r="W773" i="2"/>
  <c r="W715" i="2"/>
  <c r="W481" i="2"/>
  <c r="W662" i="2"/>
  <c r="P10" i="2"/>
  <c r="W575" i="2"/>
  <c r="W568" i="2"/>
  <c r="W740" i="2"/>
  <c r="W656" i="2"/>
  <c r="W744" i="2"/>
  <c r="W610" i="2"/>
  <c r="W621" i="2"/>
  <c r="W583" i="2"/>
  <c r="H846" i="2"/>
  <c r="W13" i="2"/>
  <c r="P109" i="2"/>
  <c r="W734" i="2"/>
  <c r="W456" i="2"/>
  <c r="W632" i="2"/>
  <c r="W697" i="2"/>
  <c r="W607" i="2"/>
  <c r="V784" i="2"/>
  <c r="W496" i="2"/>
  <c r="W704" i="2"/>
  <c r="T768" i="2"/>
  <c r="V481" i="2"/>
  <c r="I540" i="2"/>
  <c r="W685" i="2"/>
  <c r="I231" i="2"/>
  <c r="P231" i="2"/>
  <c r="V91" i="2"/>
  <c r="W287" i="2"/>
  <c r="W231" i="2" s="1"/>
  <c r="I429" i="2"/>
  <c r="W570" i="2"/>
  <c r="O804" i="2"/>
  <c r="I789" i="2"/>
  <c r="I109" i="2"/>
  <c r="W659" i="2"/>
  <c r="W587" i="2"/>
  <c r="W689" i="2"/>
  <c r="V789" i="2"/>
  <c r="W91" i="2"/>
  <c r="T486" i="2"/>
  <c r="T635" i="2"/>
  <c r="I558" i="2"/>
  <c r="W442" i="2"/>
  <c r="I768" i="2"/>
  <c r="V456" i="2"/>
  <c r="W730" i="2"/>
  <c r="W530" i="2"/>
  <c r="T442" i="2"/>
  <c r="W671" i="2"/>
  <c r="W578" i="2"/>
  <c r="W763" i="2"/>
  <c r="W449" i="2"/>
  <c r="W711" i="2"/>
  <c r="W755" i="2"/>
  <c r="W565" i="2"/>
  <c r="W572" i="2"/>
  <c r="M370" i="2"/>
  <c r="T209" i="2"/>
  <c r="V231" i="2"/>
  <c r="W692" i="2"/>
  <c r="V379" i="2"/>
  <c r="W588" i="2"/>
  <c r="V104" i="2"/>
  <c r="V540" i="2"/>
  <c r="T597" i="2"/>
  <c r="V442" i="2"/>
  <c r="I515" i="2"/>
  <c r="W699" i="2"/>
  <c r="V558" i="2"/>
  <c r="W705" i="2"/>
  <c r="V462" i="2"/>
  <c r="W520" i="2"/>
  <c r="W735" i="2"/>
  <c r="W208" i="2"/>
  <c r="W194" i="2" s="1"/>
  <c r="V209" i="2"/>
  <c r="T789" i="2"/>
  <c r="H868" i="2"/>
  <c r="H804" i="2" s="1"/>
  <c r="T468" i="2"/>
  <c r="W335" i="2"/>
  <c r="W328" i="2" s="1"/>
  <c r="M804" i="2"/>
  <c r="M904" i="2" s="1"/>
  <c r="P635" i="2"/>
  <c r="V328" i="2"/>
  <c r="W547" i="2"/>
  <c r="W546" i="2"/>
  <c r="W664" i="2"/>
  <c r="W754" i="2"/>
  <c r="V312" i="2"/>
  <c r="W538" i="2"/>
  <c r="T328" i="2"/>
  <c r="T231" i="2"/>
  <c r="W686" i="2"/>
  <c r="T779" i="2"/>
  <c r="V371" i="2"/>
  <c r="F429" i="2"/>
  <c r="F370" i="2" s="1"/>
  <c r="W741" i="2"/>
  <c r="T194" i="2"/>
  <c r="H429" i="2"/>
  <c r="V109" i="2"/>
  <c r="F804" i="2"/>
  <c r="P521" i="2"/>
  <c r="P804" i="2"/>
  <c r="W561" i="2"/>
  <c r="P536" i="2"/>
  <c r="W616" i="2"/>
  <c r="V449" i="2"/>
  <c r="W379" i="2"/>
  <c r="I509" i="2"/>
  <c r="V374" i="2"/>
  <c r="V10" i="2"/>
  <c r="W402" i="2"/>
  <c r="W420" i="2"/>
  <c r="W620" i="2"/>
  <c r="W552" i="2"/>
  <c r="W727" i="2"/>
  <c r="P515" i="2"/>
  <c r="W531" i="2"/>
  <c r="P779" i="2"/>
  <c r="V468" i="2"/>
  <c r="V291" i="2"/>
  <c r="T827" i="2"/>
  <c r="T825" i="2" s="1"/>
  <c r="V827" i="2"/>
  <c r="V825" i="2" s="1"/>
  <c r="W827" i="2"/>
  <c r="T652" i="2"/>
  <c r="I521" i="2"/>
  <c r="W618" i="2"/>
  <c r="W887" i="2"/>
  <c r="V887" i="2"/>
  <c r="T887" i="2"/>
  <c r="T336" i="2"/>
  <c r="W559" i="2"/>
  <c r="T558" i="2"/>
  <c r="W784" i="2"/>
  <c r="I536" i="2"/>
  <c r="W815" i="2"/>
  <c r="T815" i="2"/>
  <c r="T805" i="2" s="1"/>
  <c r="V815" i="2"/>
  <c r="V805" i="2" s="1"/>
  <c r="T379" i="2"/>
  <c r="W789" i="2"/>
  <c r="V336" i="2"/>
  <c r="V194" i="2"/>
  <c r="W604" i="2"/>
  <c r="W702" i="2"/>
  <c r="T109" i="2"/>
  <c r="I635" i="2"/>
  <c r="I825" i="2"/>
  <c r="W549" i="2"/>
  <c r="W753" i="2"/>
  <c r="W899" i="2"/>
  <c r="T899" i="2"/>
  <c r="T897" i="2" s="1"/>
  <c r="T890" i="2" s="1"/>
  <c r="V899" i="2"/>
  <c r="V890" i="2" s="1"/>
  <c r="O370" i="2"/>
  <c r="W731" i="2"/>
  <c r="P509" i="2"/>
  <c r="T507" i="2"/>
  <c r="T503" i="2" s="1"/>
  <c r="W507" i="2"/>
  <c r="V507" i="2"/>
  <c r="V503" i="2" s="1"/>
  <c r="T437" i="2"/>
  <c r="W437" i="2"/>
  <c r="V437" i="2"/>
  <c r="W639" i="2"/>
  <c r="W720" i="2"/>
  <c r="I805" i="2"/>
  <c r="V521" i="2"/>
  <c r="W336" i="2"/>
  <c r="W781" i="2"/>
  <c r="V779" i="2"/>
  <c r="V515" i="2"/>
  <c r="W554" i="2"/>
  <c r="W706" i="2"/>
  <c r="I503" i="2"/>
  <c r="W312" i="2"/>
  <c r="I652" i="2"/>
  <c r="W397" i="2"/>
  <c r="W374" i="2"/>
  <c r="W631" i="2"/>
  <c r="V402" i="2"/>
  <c r="P597" i="2"/>
  <c r="W523" i="2"/>
  <c r="T515" i="2"/>
  <c r="W516" i="2"/>
  <c r="T540" i="2"/>
  <c r="W427" i="2"/>
  <c r="V427" i="2"/>
  <c r="V423" i="2" s="1"/>
  <c r="T427" i="2"/>
  <c r="T423" i="2" s="1"/>
  <c r="T495" i="2"/>
  <c r="W495" i="2"/>
  <c r="V495" i="2"/>
  <c r="T521" i="2"/>
  <c r="W537" i="2"/>
  <c r="V536" i="2"/>
  <c r="W745" i="2"/>
  <c r="W751" i="2"/>
  <c r="V635" i="2"/>
  <c r="H489" i="2"/>
  <c r="H370" i="2" s="1"/>
  <c r="I423" i="2"/>
  <c r="W462" i="2"/>
  <c r="W494" i="2"/>
  <c r="V494" i="2"/>
  <c r="T494" i="2"/>
  <c r="T402" i="2"/>
  <c r="P652" i="2"/>
  <c r="V433" i="2"/>
  <c r="T433" i="2"/>
  <c r="W433" i="2"/>
  <c r="W535" i="2"/>
  <c r="W725" i="2"/>
  <c r="T462" i="2"/>
  <c r="V509" i="2"/>
  <c r="W737" i="2"/>
  <c r="T291" i="2"/>
  <c r="V397" i="2"/>
  <c r="W104" i="2"/>
  <c r="W857" i="2"/>
  <c r="W846" i="2" s="1"/>
  <c r="V857" i="2"/>
  <c r="T857" i="2"/>
  <c r="T846" i="2" s="1"/>
  <c r="V420" i="2"/>
  <c r="W12" i="2"/>
  <c r="T10" i="2"/>
  <c r="W511" i="2"/>
  <c r="I597" i="2"/>
  <c r="W527" i="2"/>
  <c r="P558" i="2"/>
  <c r="T312" i="2"/>
  <c r="W109" i="2"/>
  <c r="W486" i="2"/>
  <c r="W759" i="2"/>
  <c r="W739" i="2"/>
  <c r="I890" i="2"/>
  <c r="W601" i="2"/>
  <c r="W643" i="2"/>
  <c r="W749" i="2"/>
  <c r="T884" i="2"/>
  <c r="V884" i="2"/>
  <c r="W884" i="2"/>
  <c r="T104" i="2"/>
  <c r="W761" i="2"/>
  <c r="V597" i="2"/>
  <c r="W769" i="2"/>
  <c r="V768" i="2"/>
  <c r="T91" i="2"/>
  <c r="P540" i="2"/>
  <c r="I489" i="2"/>
  <c r="W468" i="2"/>
  <c r="W291" i="2"/>
  <c r="W694" i="2"/>
  <c r="V652" i="2"/>
  <c r="P768" i="2"/>
  <c r="W209" i="2"/>
  <c r="W737" i="1"/>
  <c r="V516" i="1"/>
  <c r="V451" i="1"/>
  <c r="W758" i="1"/>
  <c r="W646" i="1"/>
  <c r="W689" i="1"/>
  <c r="T888" i="1"/>
  <c r="W374" i="1"/>
  <c r="W718" i="1"/>
  <c r="V535" i="1"/>
  <c r="W731" i="1"/>
  <c r="W778" i="1"/>
  <c r="W595" i="1"/>
  <c r="W284" i="1"/>
  <c r="W752" i="1"/>
  <c r="W341" i="1"/>
  <c r="W331" i="1" s="1"/>
  <c r="V448" i="1"/>
  <c r="W605" i="1"/>
  <c r="T481" i="1"/>
  <c r="W620" i="1"/>
  <c r="W600" i="1"/>
  <c r="T437" i="1"/>
  <c r="W547" i="1"/>
  <c r="W116" i="1"/>
  <c r="W104" i="1" s="1"/>
  <c r="W597" i="1"/>
  <c r="W550" i="1"/>
  <c r="W742" i="1"/>
  <c r="W528" i="1"/>
  <c r="W660" i="1"/>
  <c r="W753" i="1"/>
  <c r="W765" i="1"/>
  <c r="V476" i="1"/>
  <c r="T369" i="1"/>
  <c r="W587" i="1"/>
  <c r="T784" i="1"/>
  <c r="V774" i="1"/>
  <c r="W777" i="1"/>
  <c r="V5" i="1"/>
  <c r="T226" i="1"/>
  <c r="T647" i="1"/>
  <c r="T397" i="1"/>
  <c r="W679" i="1"/>
  <c r="W552" i="1"/>
  <c r="W635" i="1"/>
  <c r="T592" i="1"/>
  <c r="W712" i="1"/>
  <c r="W415" i="1"/>
  <c r="T553" i="1"/>
  <c r="W286" i="1"/>
  <c r="W366" i="1"/>
  <c r="V189" i="1"/>
  <c r="W564" i="1"/>
  <c r="W671" i="1"/>
  <c r="T286" i="1"/>
  <c r="T86" i="1"/>
  <c r="V374" i="1"/>
  <c r="T415" i="1"/>
  <c r="V553" i="1"/>
  <c r="W677" i="1"/>
  <c r="W654" i="1"/>
  <c r="W727" i="1"/>
  <c r="V104" i="1"/>
  <c r="W576" i="1"/>
  <c r="V331" i="1"/>
  <c r="V226" i="1"/>
  <c r="V415" i="1"/>
  <c r="T204" i="1"/>
  <c r="T323" i="1"/>
  <c r="W397" i="1"/>
  <c r="W569" i="1"/>
  <c r="W437" i="1"/>
  <c r="V397" i="1"/>
  <c r="W204" i="1"/>
  <c r="T374" i="1"/>
  <c r="W448" i="1"/>
  <c r="V86" i="1"/>
  <c r="V437" i="1"/>
  <c r="W451" i="1"/>
  <c r="W672" i="1"/>
  <c r="V630" i="1"/>
  <c r="V392" i="1"/>
  <c r="T451" i="1"/>
  <c r="V99" i="1"/>
  <c r="W695" i="1"/>
  <c r="W307" i="1"/>
  <c r="W99" i="1"/>
  <c r="W738" i="1"/>
  <c r="T307" i="1"/>
  <c r="T774" i="1"/>
  <c r="W611" i="1"/>
  <c r="W696" i="1"/>
  <c r="W556" i="1"/>
  <c r="V286" i="1"/>
  <c r="W524" i="1"/>
  <c r="W463" i="1"/>
  <c r="W540" i="1"/>
  <c r="W719" i="1"/>
  <c r="W457" i="1"/>
  <c r="V463" i="1"/>
  <c r="T304" i="1"/>
  <c r="T189" i="1"/>
  <c r="V784" i="1"/>
  <c r="W531" i="1"/>
  <c r="W724" i="1"/>
  <c r="W330" i="1"/>
  <c r="W323" i="1" s="1"/>
  <c r="W636" i="1"/>
  <c r="T763" i="1"/>
  <c r="W736" i="1"/>
  <c r="W666" i="1"/>
  <c r="V647" i="1"/>
  <c r="T531" i="1"/>
  <c r="W548" i="1"/>
  <c r="T99" i="1"/>
  <c r="T331" i="1"/>
  <c r="W701" i="1"/>
  <c r="W511" i="1"/>
  <c r="W510" i="1" s="1"/>
  <c r="W764" i="1"/>
  <c r="T104" i="1"/>
  <c r="T535" i="1"/>
  <c r="W282" i="1"/>
  <c r="W656" i="1"/>
  <c r="W617" i="1"/>
  <c r="W559" i="1"/>
  <c r="T366" i="1"/>
  <c r="W504" i="1"/>
  <c r="T504" i="1"/>
  <c r="T630" i="1"/>
  <c r="W741" i="1"/>
  <c r="V307" i="1"/>
  <c r="T5" i="1"/>
  <c r="V510" i="1"/>
  <c r="V592" i="1"/>
  <c r="W776" i="1"/>
  <c r="W629" i="1"/>
  <c r="W557" i="1"/>
  <c r="W648" i="1"/>
  <c r="W640" i="1"/>
  <c r="V531" i="1"/>
  <c r="T516" i="1"/>
  <c r="W762" i="1"/>
  <c r="V304" i="1"/>
  <c r="W189" i="1"/>
  <c r="W789" i="1"/>
  <c r="W536" i="1"/>
  <c r="W582" i="1"/>
  <c r="V366" i="1"/>
  <c r="W619" i="1"/>
  <c r="W7" i="1"/>
  <c r="W5" i="1" s="1"/>
  <c r="H929" i="3" l="1"/>
  <c r="I929" i="3"/>
  <c r="I930" i="3" s="1"/>
  <c r="AS395" i="3"/>
  <c r="V846" i="2"/>
  <c r="W516" i="1"/>
  <c r="W226" i="1"/>
  <c r="AV395" i="3"/>
  <c r="O904" i="2"/>
  <c r="I370" i="2"/>
  <c r="T489" i="2"/>
  <c r="P370" i="2"/>
  <c r="P904" i="2" s="1"/>
  <c r="W540" i="2"/>
  <c r="W597" i="2"/>
  <c r="T868" i="2"/>
  <c r="T804" i="2" s="1"/>
  <c r="V489" i="2"/>
  <c r="F904" i="2"/>
  <c r="H904" i="2"/>
  <c r="W805" i="2"/>
  <c r="W489" i="2"/>
  <c r="W897" i="2"/>
  <c r="W558" i="2"/>
  <c r="W825" i="2"/>
  <c r="W768" i="2"/>
  <c r="V868" i="2"/>
  <c r="V804" i="2" s="1"/>
  <c r="W509" i="2"/>
  <c r="V429" i="2"/>
  <c r="W868" i="2"/>
  <c r="I804" i="2"/>
  <c r="W423" i="2"/>
  <c r="W515" i="2"/>
  <c r="W635" i="2"/>
  <c r="W521" i="2"/>
  <c r="W779" i="2"/>
  <c r="W652" i="2"/>
  <c r="W429" i="2"/>
  <c r="T429" i="2"/>
  <c r="W10" i="2"/>
  <c r="W536" i="2"/>
  <c r="W503" i="2"/>
  <c r="W630" i="1"/>
  <c r="W592" i="1"/>
  <c r="W763" i="1"/>
  <c r="W784" i="1"/>
  <c r="W553" i="1"/>
  <c r="W535" i="1"/>
  <c r="W647" i="1"/>
  <c r="W774" i="1"/>
  <c r="K910" i="2" l="1"/>
  <c r="T370" i="2"/>
  <c r="I904" i="2"/>
  <c r="K911" i="2" s="1"/>
  <c r="V370" i="2"/>
  <c r="V904" i="2" s="1"/>
  <c r="T904" i="2"/>
  <c r="W804" i="2"/>
  <c r="W890" i="2"/>
  <c r="W370" i="2"/>
  <c r="K907" i="2" l="1"/>
  <c r="K908" i="2" s="1"/>
  <c r="L906" i="2"/>
  <c r="W904" i="2"/>
  <c r="M880" i="1" l="1"/>
  <c r="M879" i="1"/>
  <c r="M852" i="1"/>
  <c r="M850" i="1"/>
  <c r="M830" i="1"/>
  <c r="M828" i="1"/>
  <c r="M810" i="1"/>
  <c r="M808" i="1"/>
  <c r="M187" i="1" l="1"/>
  <c r="P898" i="1" l="1"/>
  <c r="O898" i="1"/>
  <c r="M898" i="1"/>
  <c r="P897" i="1"/>
  <c r="O897" i="1"/>
  <c r="M897" i="1"/>
  <c r="P896" i="1"/>
  <c r="O896" i="1"/>
  <c r="M896" i="1"/>
  <c r="P895" i="1"/>
  <c r="O895" i="1"/>
  <c r="M895" i="1"/>
  <c r="P894" i="1"/>
  <c r="P893" i="1"/>
  <c r="O893" i="1"/>
  <c r="M893" i="1"/>
  <c r="O892" i="1"/>
  <c r="P891" i="1"/>
  <c r="O891" i="1"/>
  <c r="M891" i="1"/>
  <c r="P890" i="1"/>
  <c r="O890" i="1"/>
  <c r="M890" i="1"/>
  <c r="P889" i="1"/>
  <c r="O889" i="1"/>
  <c r="M889" i="1"/>
  <c r="O888" i="1"/>
  <c r="P887" i="1"/>
  <c r="O887" i="1"/>
  <c r="M887" i="1"/>
  <c r="P886" i="1"/>
  <c r="O886" i="1"/>
  <c r="M886" i="1"/>
  <c r="P883" i="1"/>
  <c r="O883" i="1"/>
  <c r="M883" i="1"/>
  <c r="P882" i="1"/>
  <c r="P881" i="1"/>
  <c r="O881" i="1"/>
  <c r="M881" i="1"/>
  <c r="P880" i="1"/>
  <c r="O880" i="1"/>
  <c r="P878" i="1"/>
  <c r="O878" i="1"/>
  <c r="M878" i="1"/>
  <c r="O877" i="1"/>
  <c r="M877" i="1"/>
  <c r="P876" i="1"/>
  <c r="O876" i="1"/>
  <c r="M876" i="1"/>
  <c r="P874" i="1"/>
  <c r="O874" i="1"/>
  <c r="M874" i="1"/>
  <c r="P873" i="1"/>
  <c r="O873" i="1"/>
  <c r="M873" i="1"/>
  <c r="P872" i="1"/>
  <c r="O872" i="1"/>
  <c r="M872" i="1"/>
  <c r="P870" i="1"/>
  <c r="O870" i="1"/>
  <c r="M870" i="1"/>
  <c r="P869" i="1"/>
  <c r="O869" i="1"/>
  <c r="M869" i="1"/>
  <c r="P868" i="1"/>
  <c r="O868" i="1"/>
  <c r="M868" i="1"/>
  <c r="P867" i="1"/>
  <c r="O867" i="1"/>
  <c r="M867" i="1"/>
  <c r="P866" i="1"/>
  <c r="O866" i="1"/>
  <c r="M866" i="1"/>
  <c r="P865" i="1"/>
  <c r="O865" i="1"/>
  <c r="M865" i="1"/>
  <c r="P862" i="1"/>
  <c r="O862" i="1"/>
  <c r="M862" i="1"/>
  <c r="P861" i="1"/>
  <c r="O861" i="1"/>
  <c r="M861" i="1"/>
  <c r="P860" i="1"/>
  <c r="O860" i="1"/>
  <c r="M860" i="1"/>
  <c r="P859" i="1"/>
  <c r="O859" i="1"/>
  <c r="M859" i="1"/>
  <c r="P858" i="1"/>
  <c r="O858" i="1"/>
  <c r="M858" i="1"/>
  <c r="P857" i="1"/>
  <c r="O857" i="1"/>
  <c r="M857" i="1"/>
  <c r="P856" i="1"/>
  <c r="O856" i="1"/>
  <c r="M856" i="1"/>
  <c r="O855" i="1"/>
  <c r="M855" i="1"/>
  <c r="P853" i="1"/>
  <c r="O853" i="1"/>
  <c r="M853" i="1"/>
  <c r="P852" i="1"/>
  <c r="P851" i="1"/>
  <c r="O851" i="1"/>
  <c r="M851" i="1"/>
  <c r="P850" i="1"/>
  <c r="O850" i="1"/>
  <c r="P849" i="1"/>
  <c r="O849" i="1"/>
  <c r="M849" i="1"/>
  <c r="P848" i="1"/>
  <c r="O848" i="1"/>
  <c r="M848" i="1"/>
  <c r="P847" i="1"/>
  <c r="O847" i="1"/>
  <c r="M847" i="1"/>
  <c r="P845" i="1"/>
  <c r="O845" i="1"/>
  <c r="M845" i="1"/>
  <c r="P844" i="1"/>
  <c r="O844" i="1"/>
  <c r="M844" i="1"/>
  <c r="O843" i="1"/>
  <c r="P840" i="1"/>
  <c r="O840" i="1"/>
  <c r="M840" i="1"/>
  <c r="P839" i="1"/>
  <c r="O839" i="1"/>
  <c r="M839" i="1"/>
  <c r="P838" i="1"/>
  <c r="O838" i="1"/>
  <c r="M838" i="1"/>
  <c r="P837" i="1"/>
  <c r="O837" i="1"/>
  <c r="M837" i="1"/>
  <c r="P836" i="1"/>
  <c r="O836" i="1"/>
  <c r="M836" i="1"/>
  <c r="P835" i="1"/>
  <c r="O835" i="1"/>
  <c r="M835" i="1"/>
  <c r="P834" i="1"/>
  <c r="O834" i="1"/>
  <c r="M834" i="1"/>
  <c r="P833" i="1"/>
  <c r="O833" i="1"/>
  <c r="M833" i="1"/>
  <c r="P831" i="1"/>
  <c r="O831" i="1"/>
  <c r="M831" i="1"/>
  <c r="P830" i="1"/>
  <c r="O830" i="1"/>
  <c r="P829" i="1"/>
  <c r="O829" i="1"/>
  <c r="M829" i="1"/>
  <c r="P828" i="1"/>
  <c r="O828" i="1"/>
  <c r="P827" i="1"/>
  <c r="O827" i="1"/>
  <c r="M827" i="1"/>
  <c r="O826" i="1"/>
  <c r="P825" i="1"/>
  <c r="O825" i="1"/>
  <c r="M825" i="1"/>
  <c r="P824" i="1"/>
  <c r="O824" i="1"/>
  <c r="M824" i="1"/>
  <c r="P823" i="1"/>
  <c r="O823" i="1"/>
  <c r="M823" i="1"/>
  <c r="O822" i="1"/>
  <c r="P819" i="1"/>
  <c r="O819" i="1"/>
  <c r="M819" i="1"/>
  <c r="P818" i="1"/>
  <c r="O818" i="1"/>
  <c r="M818" i="1"/>
  <c r="P817" i="1"/>
  <c r="O817" i="1"/>
  <c r="M817" i="1"/>
  <c r="P816" i="1"/>
  <c r="O816" i="1"/>
  <c r="M816" i="1"/>
  <c r="P815" i="1"/>
  <c r="O815" i="1"/>
  <c r="M815" i="1"/>
  <c r="P814" i="1"/>
  <c r="O814" i="1"/>
  <c r="M814" i="1"/>
  <c r="P813" i="1"/>
  <c r="O813" i="1"/>
  <c r="M813" i="1"/>
  <c r="P811" i="1"/>
  <c r="O811" i="1"/>
  <c r="M811" i="1"/>
  <c r="P810" i="1"/>
  <c r="P809" i="1"/>
  <c r="O809" i="1"/>
  <c r="M809" i="1"/>
  <c r="P808" i="1"/>
  <c r="O808" i="1"/>
  <c r="P807" i="1"/>
  <c r="O807" i="1"/>
  <c r="M807" i="1"/>
  <c r="P805" i="1"/>
  <c r="O805" i="1"/>
  <c r="M805" i="1"/>
  <c r="P804" i="1"/>
  <c r="O804" i="1"/>
  <c r="M804" i="1"/>
  <c r="P803" i="1"/>
  <c r="O803" i="1"/>
  <c r="M803" i="1"/>
  <c r="P802" i="1"/>
  <c r="O802" i="1"/>
  <c r="M802" i="1"/>
  <c r="O797" i="1"/>
  <c r="M797" i="1"/>
  <c r="P796" i="1"/>
  <c r="O796" i="1"/>
  <c r="M796" i="1"/>
  <c r="P795" i="1"/>
  <c r="O795" i="1"/>
  <c r="M795" i="1"/>
  <c r="P794" i="1"/>
  <c r="O794" i="1"/>
  <c r="M794" i="1"/>
  <c r="P793" i="1"/>
  <c r="O793" i="1"/>
  <c r="M793" i="1"/>
  <c r="P792" i="1"/>
  <c r="O792" i="1"/>
  <c r="M792" i="1"/>
  <c r="P791" i="1"/>
  <c r="O791" i="1"/>
  <c r="M791" i="1"/>
  <c r="O790" i="1"/>
  <c r="M790" i="1"/>
  <c r="O789" i="1"/>
  <c r="M789" i="1"/>
  <c r="P788" i="1"/>
  <c r="O788" i="1"/>
  <c r="M788" i="1"/>
  <c r="P787" i="1"/>
  <c r="O787" i="1"/>
  <c r="M787" i="1"/>
  <c r="P786" i="1"/>
  <c r="O786" i="1"/>
  <c r="M786" i="1"/>
  <c r="P785" i="1"/>
  <c r="O785" i="1"/>
  <c r="M785" i="1"/>
  <c r="P782" i="1"/>
  <c r="O782" i="1"/>
  <c r="M782" i="1"/>
  <c r="P781" i="1"/>
  <c r="O781" i="1"/>
  <c r="M781" i="1"/>
  <c r="P780" i="1"/>
  <c r="O780" i="1"/>
  <c r="M780" i="1"/>
  <c r="O778" i="1"/>
  <c r="M778" i="1"/>
  <c r="O777" i="1"/>
  <c r="M777" i="1"/>
  <c r="O776" i="1"/>
  <c r="M776" i="1"/>
  <c r="O775" i="1"/>
  <c r="M775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2" i="1"/>
  <c r="M762" i="1"/>
  <c r="O761" i="1"/>
  <c r="M761" i="1"/>
  <c r="O760" i="1"/>
  <c r="M760" i="1"/>
  <c r="O759" i="1"/>
  <c r="M759" i="1"/>
  <c r="O758" i="1"/>
  <c r="M758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M736" i="1"/>
  <c r="O735" i="1"/>
  <c r="M735" i="1"/>
  <c r="O734" i="1"/>
  <c r="M734" i="1"/>
  <c r="O733" i="1"/>
  <c r="M733" i="1"/>
  <c r="O732" i="1"/>
  <c r="M732" i="1"/>
  <c r="O731" i="1"/>
  <c r="M731" i="1"/>
  <c r="O730" i="1"/>
  <c r="M730" i="1"/>
  <c r="O729" i="1"/>
  <c r="M729" i="1"/>
  <c r="O728" i="1"/>
  <c r="M728" i="1"/>
  <c r="O727" i="1"/>
  <c r="M727" i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M720" i="1"/>
  <c r="O719" i="1"/>
  <c r="M719" i="1"/>
  <c r="O718" i="1"/>
  <c r="M718" i="1"/>
  <c r="O717" i="1"/>
  <c r="M717" i="1"/>
  <c r="O716" i="1"/>
  <c r="M716" i="1"/>
  <c r="O715" i="1"/>
  <c r="M715" i="1"/>
  <c r="O714" i="1"/>
  <c r="M714" i="1"/>
  <c r="O713" i="1"/>
  <c r="M713" i="1"/>
  <c r="O712" i="1"/>
  <c r="M712" i="1"/>
  <c r="O711" i="1"/>
  <c r="M711" i="1"/>
  <c r="O710" i="1"/>
  <c r="M710" i="1"/>
  <c r="O709" i="1"/>
  <c r="M709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91" i="1"/>
  <c r="M691" i="1"/>
  <c r="O690" i="1"/>
  <c r="M690" i="1"/>
  <c r="O689" i="1"/>
  <c r="M689" i="1"/>
  <c r="O688" i="1"/>
  <c r="M688" i="1"/>
  <c r="O687" i="1"/>
  <c r="M687" i="1"/>
  <c r="O686" i="1"/>
  <c r="M686" i="1"/>
  <c r="O685" i="1"/>
  <c r="M685" i="1"/>
  <c r="O684" i="1"/>
  <c r="M684" i="1"/>
  <c r="O683" i="1"/>
  <c r="M683" i="1"/>
  <c r="O682" i="1"/>
  <c r="M682" i="1"/>
  <c r="O681" i="1"/>
  <c r="M681" i="1"/>
  <c r="O680" i="1"/>
  <c r="M680" i="1"/>
  <c r="O679" i="1"/>
  <c r="M679" i="1"/>
  <c r="O678" i="1"/>
  <c r="M678" i="1"/>
  <c r="O677" i="1"/>
  <c r="M677" i="1"/>
  <c r="O676" i="1"/>
  <c r="M676" i="1"/>
  <c r="O675" i="1"/>
  <c r="M675" i="1"/>
  <c r="O674" i="1"/>
  <c r="M674" i="1"/>
  <c r="O673" i="1"/>
  <c r="M673" i="1"/>
  <c r="O672" i="1"/>
  <c r="M672" i="1"/>
  <c r="O671" i="1"/>
  <c r="M671" i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M662" i="1"/>
  <c r="O661" i="1"/>
  <c r="M661" i="1"/>
  <c r="O660" i="1"/>
  <c r="M660" i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M650" i="1"/>
  <c r="O649" i="1"/>
  <c r="M649" i="1"/>
  <c r="O648" i="1"/>
  <c r="M648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8" i="1"/>
  <c r="M638" i="1"/>
  <c r="O637" i="1"/>
  <c r="M637" i="1"/>
  <c r="O636" i="1"/>
  <c r="M636" i="1"/>
  <c r="O635" i="1"/>
  <c r="M635" i="1"/>
  <c r="O634" i="1"/>
  <c r="M634" i="1"/>
  <c r="O632" i="1"/>
  <c r="M632" i="1"/>
  <c r="O629" i="1"/>
  <c r="M629" i="1"/>
  <c r="O628" i="1"/>
  <c r="M628" i="1"/>
  <c r="O627" i="1"/>
  <c r="M627" i="1"/>
  <c r="O626" i="1"/>
  <c r="M626" i="1"/>
  <c r="O625" i="1"/>
  <c r="M625" i="1"/>
  <c r="O624" i="1"/>
  <c r="M624" i="1"/>
  <c r="O623" i="1"/>
  <c r="M623" i="1"/>
  <c r="O622" i="1"/>
  <c r="M622" i="1"/>
  <c r="O621" i="1"/>
  <c r="M621" i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4" i="1"/>
  <c r="M614" i="1"/>
  <c r="O613" i="1"/>
  <c r="M613" i="1"/>
  <c r="O612" i="1"/>
  <c r="M612" i="1"/>
  <c r="O611" i="1"/>
  <c r="M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P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M590" i="1"/>
  <c r="O589" i="1"/>
  <c r="M589" i="1"/>
  <c r="O588" i="1"/>
  <c r="M588" i="1"/>
  <c r="O587" i="1"/>
  <c r="M587" i="1"/>
  <c r="O586" i="1"/>
  <c r="M586" i="1"/>
  <c r="O585" i="1"/>
  <c r="M585" i="1"/>
  <c r="P585" i="1" s="1"/>
  <c r="O584" i="1"/>
  <c r="M584" i="1"/>
  <c r="O583" i="1"/>
  <c r="M583" i="1"/>
  <c r="O582" i="1"/>
  <c r="M582" i="1"/>
  <c r="O581" i="1"/>
  <c r="M581" i="1"/>
  <c r="O580" i="1"/>
  <c r="M580" i="1"/>
  <c r="P580" i="1" s="1"/>
  <c r="O579" i="1"/>
  <c r="M579" i="1"/>
  <c r="O578" i="1"/>
  <c r="M578" i="1"/>
  <c r="O577" i="1"/>
  <c r="M577" i="1"/>
  <c r="O576" i="1"/>
  <c r="M576" i="1"/>
  <c r="O575" i="1"/>
  <c r="P575" i="1" s="1"/>
  <c r="O574" i="1"/>
  <c r="M574" i="1"/>
  <c r="O573" i="1"/>
  <c r="M573" i="1"/>
  <c r="O572" i="1"/>
  <c r="M572" i="1"/>
  <c r="O571" i="1"/>
  <c r="M571" i="1"/>
  <c r="O570" i="1"/>
  <c r="M570" i="1"/>
  <c r="O569" i="1"/>
  <c r="M569" i="1"/>
  <c r="O568" i="1"/>
  <c r="M568" i="1"/>
  <c r="P568" i="1" s="1"/>
  <c r="O567" i="1"/>
  <c r="M567" i="1"/>
  <c r="P567" i="1" s="1"/>
  <c r="O566" i="1"/>
  <c r="M566" i="1"/>
  <c r="P566" i="1" s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2" i="1"/>
  <c r="M542" i="1"/>
  <c r="P542" i="1" s="1"/>
  <c r="O541" i="1"/>
  <c r="M541" i="1"/>
  <c r="O540" i="1"/>
  <c r="M540" i="1"/>
  <c r="O539" i="1"/>
  <c r="M539" i="1"/>
  <c r="O538" i="1"/>
  <c r="M538" i="1"/>
  <c r="O537" i="1"/>
  <c r="M537" i="1"/>
  <c r="O536" i="1"/>
  <c r="M536" i="1"/>
  <c r="O534" i="1"/>
  <c r="M534" i="1"/>
  <c r="O533" i="1"/>
  <c r="M533" i="1"/>
  <c r="O532" i="1"/>
  <c r="M532" i="1"/>
  <c r="O530" i="1"/>
  <c r="M530" i="1"/>
  <c r="O529" i="1"/>
  <c r="M529" i="1"/>
  <c r="P529" i="1" s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5" i="1"/>
  <c r="M515" i="1"/>
  <c r="O514" i="1"/>
  <c r="M514" i="1"/>
  <c r="O513" i="1"/>
  <c r="M513" i="1"/>
  <c r="O512" i="1"/>
  <c r="M512" i="1"/>
  <c r="O511" i="1"/>
  <c r="M511" i="1"/>
  <c r="O509" i="1"/>
  <c r="M509" i="1"/>
  <c r="O508" i="1"/>
  <c r="M508" i="1"/>
  <c r="O507" i="1"/>
  <c r="M507" i="1"/>
  <c r="O506" i="1"/>
  <c r="M506" i="1"/>
  <c r="O505" i="1"/>
  <c r="M505" i="1"/>
  <c r="P503" i="1"/>
  <c r="O503" i="1"/>
  <c r="M503" i="1"/>
  <c r="P502" i="1"/>
  <c r="O502" i="1"/>
  <c r="P501" i="1"/>
  <c r="O501" i="1"/>
  <c r="M501" i="1"/>
  <c r="P500" i="1"/>
  <c r="O500" i="1"/>
  <c r="M500" i="1"/>
  <c r="P499" i="1"/>
  <c r="O499" i="1"/>
  <c r="M499" i="1"/>
  <c r="P497" i="1"/>
  <c r="P496" i="1" s="1"/>
  <c r="O497" i="1"/>
  <c r="O496" i="1" s="1"/>
  <c r="M497" i="1"/>
  <c r="M496" i="1" s="1"/>
  <c r="P495" i="1"/>
  <c r="O495" i="1"/>
  <c r="M495" i="1"/>
  <c r="P494" i="1"/>
  <c r="O494" i="1"/>
  <c r="M494" i="1"/>
  <c r="P493" i="1"/>
  <c r="O493" i="1"/>
  <c r="M493" i="1"/>
  <c r="P492" i="1"/>
  <c r="O492" i="1"/>
  <c r="M492" i="1"/>
  <c r="P489" i="1"/>
  <c r="O489" i="1"/>
  <c r="M489" i="1"/>
  <c r="P488" i="1"/>
  <c r="O488" i="1"/>
  <c r="M488" i="1"/>
  <c r="P487" i="1"/>
  <c r="O487" i="1"/>
  <c r="M487" i="1"/>
  <c r="P486" i="1"/>
  <c r="O486" i="1"/>
  <c r="M486" i="1"/>
  <c r="P485" i="1"/>
  <c r="O485" i="1"/>
  <c r="M485" i="1"/>
  <c r="P483" i="1"/>
  <c r="O483" i="1"/>
  <c r="M483" i="1"/>
  <c r="P482" i="1"/>
  <c r="O482" i="1"/>
  <c r="M482" i="1"/>
  <c r="P480" i="1"/>
  <c r="O480" i="1"/>
  <c r="M480" i="1"/>
  <c r="P479" i="1"/>
  <c r="O479" i="1"/>
  <c r="M479" i="1"/>
  <c r="P478" i="1"/>
  <c r="O478" i="1"/>
  <c r="M478" i="1"/>
  <c r="P477" i="1"/>
  <c r="O477" i="1"/>
  <c r="M477" i="1"/>
  <c r="P474" i="1"/>
  <c r="M474" i="1"/>
  <c r="P473" i="1"/>
  <c r="O473" i="1"/>
  <c r="M473" i="1"/>
  <c r="P472" i="1"/>
  <c r="O472" i="1"/>
  <c r="M472" i="1"/>
  <c r="P471" i="1"/>
  <c r="O471" i="1"/>
  <c r="M471" i="1"/>
  <c r="P470" i="1"/>
  <c r="O470" i="1"/>
  <c r="M470" i="1"/>
  <c r="P469" i="1"/>
  <c r="O469" i="1"/>
  <c r="M469" i="1"/>
  <c r="P468" i="1"/>
  <c r="O468" i="1"/>
  <c r="M468" i="1"/>
  <c r="P467" i="1"/>
  <c r="O467" i="1"/>
  <c r="M467" i="1"/>
  <c r="P466" i="1"/>
  <c r="O466" i="1"/>
  <c r="M466" i="1"/>
  <c r="P465" i="1"/>
  <c r="O465" i="1"/>
  <c r="M465" i="1"/>
  <c r="P464" i="1"/>
  <c r="O464" i="1"/>
  <c r="M464" i="1"/>
  <c r="P462" i="1"/>
  <c r="O462" i="1"/>
  <c r="M462" i="1"/>
  <c r="P461" i="1"/>
  <c r="O461" i="1"/>
  <c r="M461" i="1"/>
  <c r="P460" i="1"/>
  <c r="O460" i="1"/>
  <c r="M460" i="1"/>
  <c r="P459" i="1"/>
  <c r="O459" i="1"/>
  <c r="M459" i="1"/>
  <c r="P458" i="1"/>
  <c r="O458" i="1"/>
  <c r="M458" i="1"/>
  <c r="P456" i="1"/>
  <c r="O456" i="1"/>
  <c r="M456" i="1"/>
  <c r="P455" i="1"/>
  <c r="O455" i="1"/>
  <c r="M455" i="1"/>
  <c r="P454" i="1"/>
  <c r="O454" i="1"/>
  <c r="M454" i="1"/>
  <c r="P453" i="1"/>
  <c r="O453" i="1"/>
  <c r="M453" i="1"/>
  <c r="P452" i="1"/>
  <c r="O452" i="1"/>
  <c r="M452" i="1"/>
  <c r="P450" i="1"/>
  <c r="O450" i="1"/>
  <c r="M450" i="1"/>
  <c r="P449" i="1"/>
  <c r="O449" i="1"/>
  <c r="M449" i="1"/>
  <c r="P447" i="1"/>
  <c r="O447" i="1"/>
  <c r="M447" i="1"/>
  <c r="P446" i="1"/>
  <c r="O446" i="1"/>
  <c r="M446" i="1"/>
  <c r="P445" i="1"/>
  <c r="O445" i="1"/>
  <c r="M445" i="1"/>
  <c r="P443" i="1"/>
  <c r="O443" i="1"/>
  <c r="M443" i="1"/>
  <c r="P442" i="1"/>
  <c r="O442" i="1"/>
  <c r="M442" i="1"/>
  <c r="P441" i="1"/>
  <c r="O441" i="1"/>
  <c r="M441" i="1"/>
  <c r="P440" i="1"/>
  <c r="O440" i="1"/>
  <c r="M440" i="1"/>
  <c r="P439" i="1"/>
  <c r="O439" i="1"/>
  <c r="M439" i="1"/>
  <c r="P438" i="1"/>
  <c r="O438" i="1"/>
  <c r="M438" i="1"/>
  <c r="P436" i="1"/>
  <c r="O436" i="1"/>
  <c r="M436" i="1"/>
  <c r="P435" i="1"/>
  <c r="O435" i="1"/>
  <c r="M435" i="1"/>
  <c r="P434" i="1"/>
  <c r="O434" i="1"/>
  <c r="M434" i="1"/>
  <c r="P433" i="1"/>
  <c r="O433" i="1"/>
  <c r="M433" i="1"/>
  <c r="M432" i="1"/>
  <c r="P431" i="1"/>
  <c r="O431" i="1"/>
  <c r="M431" i="1"/>
  <c r="P430" i="1"/>
  <c r="O430" i="1"/>
  <c r="M430" i="1"/>
  <c r="P429" i="1"/>
  <c r="O429" i="1"/>
  <c r="M429" i="1"/>
  <c r="P428" i="1"/>
  <c r="M428" i="1"/>
  <c r="P427" i="1"/>
  <c r="O427" i="1"/>
  <c r="M427" i="1"/>
  <c r="O426" i="1"/>
  <c r="M426" i="1"/>
  <c r="P425" i="1"/>
  <c r="O425" i="1"/>
  <c r="M425" i="1"/>
  <c r="P423" i="1"/>
  <c r="O423" i="1"/>
  <c r="M423" i="1"/>
  <c r="O422" i="1"/>
  <c r="P421" i="1"/>
  <c r="O421" i="1"/>
  <c r="M421" i="1"/>
  <c r="P420" i="1"/>
  <c r="O420" i="1"/>
  <c r="M420" i="1"/>
  <c r="P419" i="1"/>
  <c r="O419" i="1"/>
  <c r="M419" i="1"/>
  <c r="P417" i="1"/>
  <c r="O417" i="1"/>
  <c r="M417" i="1"/>
  <c r="P416" i="1"/>
  <c r="O416" i="1"/>
  <c r="M416" i="1"/>
  <c r="P414" i="1"/>
  <c r="O414" i="1"/>
  <c r="M414" i="1"/>
  <c r="P413" i="1"/>
  <c r="O413" i="1"/>
  <c r="M413" i="1"/>
  <c r="P412" i="1"/>
  <c r="O412" i="1"/>
  <c r="M412" i="1"/>
  <c r="P411" i="1"/>
  <c r="O411" i="1"/>
  <c r="M411" i="1"/>
  <c r="P410" i="1"/>
  <c r="O410" i="1"/>
  <c r="M410" i="1"/>
  <c r="P409" i="1"/>
  <c r="O409" i="1"/>
  <c r="M409" i="1"/>
  <c r="P408" i="1"/>
  <c r="O408" i="1"/>
  <c r="M408" i="1"/>
  <c r="P407" i="1"/>
  <c r="O407" i="1"/>
  <c r="M407" i="1"/>
  <c r="P406" i="1"/>
  <c r="O406" i="1"/>
  <c r="M406" i="1"/>
  <c r="P405" i="1"/>
  <c r="O405" i="1"/>
  <c r="M405" i="1"/>
  <c r="P404" i="1"/>
  <c r="O404" i="1"/>
  <c r="M404" i="1"/>
  <c r="P403" i="1"/>
  <c r="O403" i="1"/>
  <c r="M403" i="1"/>
  <c r="P402" i="1"/>
  <c r="O402" i="1"/>
  <c r="M402" i="1"/>
  <c r="P401" i="1"/>
  <c r="O401" i="1"/>
  <c r="M401" i="1"/>
  <c r="P400" i="1"/>
  <c r="O400" i="1"/>
  <c r="M400" i="1"/>
  <c r="P399" i="1"/>
  <c r="O399" i="1"/>
  <c r="M399" i="1"/>
  <c r="P398" i="1"/>
  <c r="O398" i="1"/>
  <c r="M398" i="1"/>
  <c r="P396" i="1"/>
  <c r="O396" i="1"/>
  <c r="M396" i="1"/>
  <c r="P395" i="1"/>
  <c r="O395" i="1"/>
  <c r="M395" i="1"/>
  <c r="P394" i="1"/>
  <c r="O394" i="1"/>
  <c r="M394" i="1"/>
  <c r="P393" i="1"/>
  <c r="O393" i="1"/>
  <c r="M393" i="1"/>
  <c r="P391" i="1"/>
  <c r="O391" i="1"/>
  <c r="M391" i="1"/>
  <c r="P390" i="1"/>
  <c r="O390" i="1"/>
  <c r="M390" i="1"/>
  <c r="P389" i="1"/>
  <c r="O389" i="1"/>
  <c r="M389" i="1"/>
  <c r="P388" i="1"/>
  <c r="O388" i="1"/>
  <c r="M388" i="1"/>
  <c r="P387" i="1"/>
  <c r="O387" i="1"/>
  <c r="M387" i="1"/>
  <c r="P386" i="1"/>
  <c r="O386" i="1"/>
  <c r="M386" i="1"/>
  <c r="P385" i="1"/>
  <c r="O385" i="1"/>
  <c r="M385" i="1"/>
  <c r="P384" i="1"/>
  <c r="O384" i="1"/>
  <c r="M384" i="1"/>
  <c r="P383" i="1"/>
  <c r="O383" i="1"/>
  <c r="M383" i="1"/>
  <c r="P382" i="1"/>
  <c r="O382" i="1"/>
  <c r="M382" i="1"/>
  <c r="P381" i="1"/>
  <c r="O381" i="1"/>
  <c r="M381" i="1"/>
  <c r="P380" i="1"/>
  <c r="O380" i="1"/>
  <c r="M380" i="1"/>
  <c r="P379" i="1"/>
  <c r="O379" i="1"/>
  <c r="M379" i="1"/>
  <c r="P378" i="1"/>
  <c r="O378" i="1"/>
  <c r="M378" i="1"/>
  <c r="P377" i="1"/>
  <c r="O377" i="1"/>
  <c r="M377" i="1"/>
  <c r="P376" i="1"/>
  <c r="O376" i="1"/>
  <c r="M376" i="1"/>
  <c r="P375" i="1"/>
  <c r="O375" i="1"/>
  <c r="M375" i="1"/>
  <c r="P373" i="1"/>
  <c r="O373" i="1"/>
  <c r="M373" i="1"/>
  <c r="P372" i="1"/>
  <c r="O372" i="1"/>
  <c r="M372" i="1"/>
  <c r="P371" i="1"/>
  <c r="O371" i="1"/>
  <c r="M371" i="1"/>
  <c r="P370" i="1"/>
  <c r="O370" i="1"/>
  <c r="M370" i="1"/>
  <c r="P368" i="1"/>
  <c r="O368" i="1"/>
  <c r="M368" i="1"/>
  <c r="P367" i="1"/>
  <c r="O367" i="1"/>
  <c r="M367" i="1"/>
  <c r="P364" i="1"/>
  <c r="O364" i="1"/>
  <c r="M364" i="1"/>
  <c r="P363" i="1"/>
  <c r="O363" i="1"/>
  <c r="M363" i="1"/>
  <c r="O362" i="1"/>
  <c r="M362" i="1"/>
  <c r="O361" i="1"/>
  <c r="M361" i="1"/>
  <c r="P360" i="1"/>
  <c r="O360" i="1"/>
  <c r="M360" i="1"/>
  <c r="P359" i="1"/>
  <c r="O359" i="1"/>
  <c r="M359" i="1"/>
  <c r="P358" i="1"/>
  <c r="O358" i="1"/>
  <c r="M358" i="1"/>
  <c r="P357" i="1"/>
  <c r="O357" i="1"/>
  <c r="M357" i="1"/>
  <c r="P356" i="1"/>
  <c r="O356" i="1"/>
  <c r="M356" i="1"/>
  <c r="P355" i="1"/>
  <c r="O355" i="1"/>
  <c r="M355" i="1"/>
  <c r="P354" i="1"/>
  <c r="O354" i="1"/>
  <c r="M354" i="1"/>
  <c r="P353" i="1"/>
  <c r="O353" i="1"/>
  <c r="M353" i="1"/>
  <c r="P352" i="1"/>
  <c r="O352" i="1"/>
  <c r="M352" i="1"/>
  <c r="P351" i="1"/>
  <c r="O351" i="1"/>
  <c r="M351" i="1"/>
  <c r="P350" i="1"/>
  <c r="O350" i="1"/>
  <c r="M350" i="1"/>
  <c r="P349" i="1"/>
  <c r="O349" i="1"/>
  <c r="M349" i="1"/>
  <c r="P348" i="1"/>
  <c r="O348" i="1"/>
  <c r="M348" i="1"/>
  <c r="P347" i="1"/>
  <c r="O347" i="1"/>
  <c r="M347" i="1"/>
  <c r="P346" i="1"/>
  <c r="O346" i="1"/>
  <c r="M346" i="1"/>
  <c r="P345" i="1"/>
  <c r="O345" i="1"/>
  <c r="M345" i="1"/>
  <c r="P344" i="1"/>
  <c r="O344" i="1"/>
  <c r="M344" i="1"/>
  <c r="P343" i="1"/>
  <c r="O343" i="1"/>
  <c r="M343" i="1"/>
  <c r="P342" i="1"/>
  <c r="O342" i="1"/>
  <c r="M342" i="1"/>
  <c r="O341" i="1"/>
  <c r="M341" i="1"/>
  <c r="O340" i="1"/>
  <c r="M340" i="1"/>
  <c r="P339" i="1"/>
  <c r="O339" i="1"/>
  <c r="M339" i="1"/>
  <c r="P338" i="1"/>
  <c r="O338" i="1"/>
  <c r="M338" i="1"/>
  <c r="P337" i="1"/>
  <c r="O337" i="1"/>
  <c r="M337" i="1"/>
  <c r="P336" i="1"/>
  <c r="O336" i="1"/>
  <c r="M336" i="1"/>
  <c r="P335" i="1"/>
  <c r="O335" i="1"/>
  <c r="M335" i="1"/>
  <c r="P334" i="1"/>
  <c r="O334" i="1"/>
  <c r="M334" i="1"/>
  <c r="P333" i="1"/>
  <c r="O333" i="1"/>
  <c r="M333" i="1"/>
  <c r="P332" i="1"/>
  <c r="O332" i="1"/>
  <c r="M332" i="1"/>
  <c r="O330" i="1"/>
  <c r="M330" i="1"/>
  <c r="P329" i="1"/>
  <c r="O329" i="1"/>
  <c r="M329" i="1"/>
  <c r="P328" i="1"/>
  <c r="O328" i="1"/>
  <c r="M328" i="1"/>
  <c r="P327" i="1"/>
  <c r="O327" i="1"/>
  <c r="M327" i="1"/>
  <c r="P326" i="1"/>
  <c r="O326" i="1"/>
  <c r="M326" i="1"/>
  <c r="P325" i="1"/>
  <c r="O325" i="1"/>
  <c r="M325" i="1"/>
  <c r="P324" i="1"/>
  <c r="O324" i="1"/>
  <c r="M324" i="1"/>
  <c r="P322" i="1"/>
  <c r="O322" i="1"/>
  <c r="M322" i="1"/>
  <c r="P321" i="1"/>
  <c r="O321" i="1"/>
  <c r="M321" i="1"/>
  <c r="P320" i="1"/>
  <c r="O320" i="1"/>
  <c r="M320" i="1"/>
  <c r="P319" i="1"/>
  <c r="O319" i="1"/>
  <c r="M319" i="1"/>
  <c r="P318" i="1"/>
  <c r="O318" i="1"/>
  <c r="M318" i="1"/>
  <c r="P317" i="1"/>
  <c r="O317" i="1"/>
  <c r="M317" i="1"/>
  <c r="P316" i="1"/>
  <c r="O316" i="1"/>
  <c r="M316" i="1"/>
  <c r="P315" i="1"/>
  <c r="O315" i="1"/>
  <c r="M315" i="1"/>
  <c r="P314" i="1"/>
  <c r="O314" i="1"/>
  <c r="M314" i="1"/>
  <c r="P313" i="1"/>
  <c r="O313" i="1"/>
  <c r="M313" i="1"/>
  <c r="P312" i="1"/>
  <c r="O312" i="1"/>
  <c r="M312" i="1"/>
  <c r="P311" i="1"/>
  <c r="O311" i="1"/>
  <c r="M311" i="1"/>
  <c r="P310" i="1"/>
  <c r="O310" i="1"/>
  <c r="M310" i="1"/>
  <c r="P309" i="1"/>
  <c r="O309" i="1"/>
  <c r="M309" i="1"/>
  <c r="P308" i="1"/>
  <c r="O308" i="1"/>
  <c r="M308" i="1"/>
  <c r="P306" i="1"/>
  <c r="O306" i="1"/>
  <c r="M306" i="1"/>
  <c r="P305" i="1"/>
  <c r="O305" i="1"/>
  <c r="M305" i="1"/>
  <c r="P303" i="1"/>
  <c r="O303" i="1"/>
  <c r="M303" i="1"/>
  <c r="P302" i="1"/>
  <c r="O302" i="1"/>
  <c r="M302" i="1"/>
  <c r="P301" i="1"/>
  <c r="O301" i="1"/>
  <c r="M301" i="1"/>
  <c r="P300" i="1"/>
  <c r="O300" i="1"/>
  <c r="M300" i="1"/>
  <c r="P299" i="1"/>
  <c r="O299" i="1"/>
  <c r="M299" i="1"/>
  <c r="P298" i="1"/>
  <c r="O298" i="1"/>
  <c r="M298" i="1"/>
  <c r="P297" i="1"/>
  <c r="O297" i="1"/>
  <c r="M297" i="1"/>
  <c r="P296" i="1"/>
  <c r="O296" i="1"/>
  <c r="M296" i="1"/>
  <c r="P295" i="1"/>
  <c r="O295" i="1"/>
  <c r="M295" i="1"/>
  <c r="P294" i="1"/>
  <c r="O294" i="1"/>
  <c r="M294" i="1"/>
  <c r="P293" i="1"/>
  <c r="O293" i="1"/>
  <c r="M293" i="1"/>
  <c r="P292" i="1"/>
  <c r="O292" i="1"/>
  <c r="M292" i="1"/>
  <c r="P291" i="1"/>
  <c r="O291" i="1"/>
  <c r="M291" i="1"/>
  <c r="P290" i="1"/>
  <c r="O290" i="1"/>
  <c r="M290" i="1"/>
  <c r="P289" i="1"/>
  <c r="O289" i="1"/>
  <c r="M289" i="1"/>
  <c r="P288" i="1"/>
  <c r="O288" i="1"/>
  <c r="M288" i="1"/>
  <c r="P287" i="1"/>
  <c r="O287" i="1"/>
  <c r="M287" i="1"/>
  <c r="P285" i="1"/>
  <c r="O285" i="1"/>
  <c r="M285" i="1"/>
  <c r="O284" i="1"/>
  <c r="M284" i="1"/>
  <c r="O283" i="1"/>
  <c r="M283" i="1"/>
  <c r="O282" i="1"/>
  <c r="M282" i="1"/>
  <c r="O281" i="1"/>
  <c r="M281" i="1"/>
  <c r="O280" i="1"/>
  <c r="M280" i="1"/>
  <c r="P279" i="1"/>
  <c r="O279" i="1"/>
  <c r="M279" i="1"/>
  <c r="P278" i="1"/>
  <c r="O278" i="1"/>
  <c r="M278" i="1"/>
  <c r="P277" i="1"/>
  <c r="O277" i="1"/>
  <c r="M277" i="1"/>
  <c r="P276" i="1"/>
  <c r="O276" i="1"/>
  <c r="M276" i="1"/>
  <c r="P275" i="1"/>
  <c r="O275" i="1"/>
  <c r="M275" i="1"/>
  <c r="P274" i="1"/>
  <c r="O274" i="1"/>
  <c r="M274" i="1"/>
  <c r="P273" i="1"/>
  <c r="O273" i="1"/>
  <c r="M273" i="1"/>
  <c r="P272" i="1"/>
  <c r="O272" i="1"/>
  <c r="M272" i="1"/>
  <c r="P271" i="1"/>
  <c r="O271" i="1"/>
  <c r="M271" i="1"/>
  <c r="P270" i="1"/>
  <c r="O270" i="1"/>
  <c r="M270" i="1"/>
  <c r="P269" i="1"/>
  <c r="O269" i="1"/>
  <c r="M269" i="1"/>
  <c r="P268" i="1"/>
  <c r="O268" i="1"/>
  <c r="M268" i="1"/>
  <c r="P267" i="1"/>
  <c r="O267" i="1"/>
  <c r="M267" i="1"/>
  <c r="P266" i="1"/>
  <c r="O266" i="1"/>
  <c r="M266" i="1"/>
  <c r="O265" i="1"/>
  <c r="M265" i="1"/>
  <c r="P264" i="1"/>
  <c r="O264" i="1"/>
  <c r="M264" i="1"/>
  <c r="P263" i="1"/>
  <c r="O263" i="1"/>
  <c r="M263" i="1"/>
  <c r="P262" i="1"/>
  <c r="O262" i="1"/>
  <c r="M262" i="1"/>
  <c r="P261" i="1"/>
  <c r="O261" i="1"/>
  <c r="M261" i="1"/>
  <c r="P260" i="1"/>
  <c r="O260" i="1"/>
  <c r="M260" i="1"/>
  <c r="P259" i="1"/>
  <c r="O259" i="1"/>
  <c r="M259" i="1"/>
  <c r="P258" i="1"/>
  <c r="O258" i="1"/>
  <c r="M258" i="1"/>
  <c r="P257" i="1"/>
  <c r="O257" i="1"/>
  <c r="M257" i="1"/>
  <c r="P256" i="1"/>
  <c r="O256" i="1"/>
  <c r="M256" i="1"/>
  <c r="P255" i="1"/>
  <c r="O255" i="1"/>
  <c r="M255" i="1"/>
  <c r="P254" i="1"/>
  <c r="O254" i="1"/>
  <c r="M254" i="1"/>
  <c r="P253" i="1"/>
  <c r="O253" i="1"/>
  <c r="M253" i="1"/>
  <c r="P252" i="1"/>
  <c r="O252" i="1"/>
  <c r="M252" i="1"/>
  <c r="P251" i="1"/>
  <c r="O251" i="1"/>
  <c r="M251" i="1"/>
  <c r="P250" i="1"/>
  <c r="O250" i="1"/>
  <c r="M250" i="1"/>
  <c r="P249" i="1"/>
  <c r="O249" i="1"/>
  <c r="M249" i="1"/>
  <c r="P248" i="1"/>
  <c r="O248" i="1"/>
  <c r="M248" i="1"/>
  <c r="P247" i="1"/>
  <c r="O247" i="1"/>
  <c r="M247" i="1"/>
  <c r="P246" i="1"/>
  <c r="O246" i="1"/>
  <c r="M246" i="1"/>
  <c r="P245" i="1"/>
  <c r="O245" i="1"/>
  <c r="M245" i="1"/>
  <c r="P244" i="1"/>
  <c r="O244" i="1"/>
  <c r="M244" i="1"/>
  <c r="P243" i="1"/>
  <c r="O243" i="1"/>
  <c r="M243" i="1"/>
  <c r="P242" i="1"/>
  <c r="O242" i="1"/>
  <c r="M242" i="1"/>
  <c r="P241" i="1"/>
  <c r="O241" i="1"/>
  <c r="M241" i="1"/>
  <c r="P240" i="1"/>
  <c r="O240" i="1"/>
  <c r="M240" i="1"/>
  <c r="P239" i="1"/>
  <c r="O239" i="1"/>
  <c r="M239" i="1"/>
  <c r="P238" i="1"/>
  <c r="O238" i="1"/>
  <c r="M238" i="1"/>
  <c r="P237" i="1"/>
  <c r="O237" i="1"/>
  <c r="M237" i="1"/>
  <c r="P236" i="1"/>
  <c r="O236" i="1"/>
  <c r="M236" i="1"/>
  <c r="P235" i="1"/>
  <c r="O235" i="1"/>
  <c r="M235" i="1"/>
  <c r="P234" i="1"/>
  <c r="O234" i="1"/>
  <c r="M234" i="1"/>
  <c r="P233" i="1"/>
  <c r="O233" i="1"/>
  <c r="M233" i="1"/>
  <c r="P232" i="1"/>
  <c r="O232" i="1"/>
  <c r="M232" i="1"/>
  <c r="P231" i="1"/>
  <c r="O231" i="1"/>
  <c r="M231" i="1"/>
  <c r="P230" i="1"/>
  <c r="O230" i="1"/>
  <c r="M230" i="1"/>
  <c r="P229" i="1"/>
  <c r="O229" i="1"/>
  <c r="M229" i="1"/>
  <c r="P228" i="1"/>
  <c r="O228" i="1"/>
  <c r="M228" i="1"/>
  <c r="P227" i="1"/>
  <c r="O227" i="1"/>
  <c r="M227" i="1"/>
  <c r="P225" i="1"/>
  <c r="O225" i="1"/>
  <c r="M225" i="1"/>
  <c r="P224" i="1"/>
  <c r="O224" i="1"/>
  <c r="M224" i="1"/>
  <c r="P223" i="1"/>
  <c r="O223" i="1"/>
  <c r="M223" i="1"/>
  <c r="P222" i="1"/>
  <c r="O222" i="1"/>
  <c r="M222" i="1"/>
  <c r="P221" i="1"/>
  <c r="O221" i="1"/>
  <c r="M221" i="1"/>
  <c r="P220" i="1"/>
  <c r="O220" i="1"/>
  <c r="M220" i="1"/>
  <c r="P218" i="1"/>
  <c r="O218" i="1"/>
  <c r="M218" i="1"/>
  <c r="P217" i="1"/>
  <c r="O217" i="1"/>
  <c r="M217" i="1"/>
  <c r="P216" i="1"/>
  <c r="O216" i="1"/>
  <c r="M216" i="1"/>
  <c r="P215" i="1"/>
  <c r="O215" i="1"/>
  <c r="M215" i="1"/>
  <c r="P214" i="1"/>
  <c r="O214" i="1"/>
  <c r="M214" i="1"/>
  <c r="P213" i="1"/>
  <c r="O213" i="1"/>
  <c r="M213" i="1"/>
  <c r="P212" i="1"/>
  <c r="O212" i="1"/>
  <c r="M212" i="1"/>
  <c r="P211" i="1"/>
  <c r="O211" i="1"/>
  <c r="M211" i="1"/>
  <c r="P209" i="1"/>
  <c r="O209" i="1"/>
  <c r="M209" i="1"/>
  <c r="P207" i="1"/>
  <c r="O207" i="1"/>
  <c r="M207" i="1"/>
  <c r="P206" i="1"/>
  <c r="O206" i="1"/>
  <c r="M206" i="1"/>
  <c r="P205" i="1"/>
  <c r="O205" i="1"/>
  <c r="M205" i="1"/>
  <c r="O203" i="1"/>
  <c r="M203" i="1"/>
  <c r="P202" i="1"/>
  <c r="O202" i="1"/>
  <c r="M202" i="1"/>
  <c r="P201" i="1"/>
  <c r="O201" i="1"/>
  <c r="M201" i="1"/>
  <c r="P200" i="1"/>
  <c r="O200" i="1"/>
  <c r="M200" i="1"/>
  <c r="P198" i="1"/>
  <c r="O198" i="1"/>
  <c r="M198" i="1"/>
  <c r="P197" i="1"/>
  <c r="O197" i="1"/>
  <c r="M197" i="1"/>
  <c r="P196" i="1"/>
  <c r="O196" i="1"/>
  <c r="M196" i="1"/>
  <c r="P195" i="1"/>
  <c r="O195" i="1"/>
  <c r="M195" i="1"/>
  <c r="P194" i="1"/>
  <c r="O194" i="1"/>
  <c r="M194" i="1"/>
  <c r="P193" i="1"/>
  <c r="O193" i="1"/>
  <c r="M193" i="1"/>
  <c r="P192" i="1"/>
  <c r="O192" i="1"/>
  <c r="M192" i="1"/>
  <c r="P191" i="1"/>
  <c r="O191" i="1"/>
  <c r="M191" i="1"/>
  <c r="P190" i="1"/>
  <c r="O190" i="1"/>
  <c r="M190" i="1"/>
  <c r="P188" i="1"/>
  <c r="O188" i="1"/>
  <c r="M188" i="1"/>
  <c r="P187" i="1"/>
  <c r="O187" i="1"/>
  <c r="P186" i="1"/>
  <c r="O186" i="1"/>
  <c r="M186" i="1"/>
  <c r="P185" i="1"/>
  <c r="O185" i="1"/>
  <c r="M185" i="1"/>
  <c r="P184" i="1"/>
  <c r="O184" i="1"/>
  <c r="M184" i="1"/>
  <c r="P183" i="1"/>
  <c r="O183" i="1"/>
  <c r="M183" i="1"/>
  <c r="P182" i="1"/>
  <c r="O182" i="1"/>
  <c r="M182" i="1"/>
  <c r="P181" i="1"/>
  <c r="O181" i="1"/>
  <c r="M181" i="1"/>
  <c r="P180" i="1"/>
  <c r="O180" i="1"/>
  <c r="M180" i="1"/>
  <c r="P179" i="1"/>
  <c r="O179" i="1"/>
  <c r="M179" i="1"/>
  <c r="P178" i="1"/>
  <c r="O178" i="1"/>
  <c r="M178" i="1"/>
  <c r="P177" i="1"/>
  <c r="O177" i="1"/>
  <c r="M177" i="1"/>
  <c r="P176" i="1"/>
  <c r="O176" i="1"/>
  <c r="M176" i="1"/>
  <c r="P175" i="1"/>
  <c r="O175" i="1"/>
  <c r="M175" i="1"/>
  <c r="P174" i="1"/>
  <c r="O174" i="1"/>
  <c r="M174" i="1"/>
  <c r="P172" i="1"/>
  <c r="O172" i="1"/>
  <c r="M172" i="1"/>
  <c r="P171" i="1"/>
  <c r="O171" i="1"/>
  <c r="M171" i="1"/>
  <c r="P170" i="1"/>
  <c r="O170" i="1"/>
  <c r="M170" i="1"/>
  <c r="P169" i="1"/>
  <c r="O169" i="1"/>
  <c r="M169" i="1"/>
  <c r="P168" i="1"/>
  <c r="O168" i="1"/>
  <c r="M168" i="1"/>
  <c r="P167" i="1"/>
  <c r="O167" i="1"/>
  <c r="M167" i="1"/>
  <c r="P166" i="1"/>
  <c r="O166" i="1"/>
  <c r="M166" i="1"/>
  <c r="P165" i="1"/>
  <c r="O165" i="1"/>
  <c r="M165" i="1"/>
  <c r="P164" i="1"/>
  <c r="O164" i="1"/>
  <c r="M164" i="1"/>
  <c r="P163" i="1"/>
  <c r="O163" i="1"/>
  <c r="M163" i="1"/>
  <c r="P162" i="1"/>
  <c r="O162" i="1"/>
  <c r="M162" i="1"/>
  <c r="P161" i="1"/>
  <c r="O161" i="1"/>
  <c r="M161" i="1"/>
  <c r="P160" i="1"/>
  <c r="O160" i="1"/>
  <c r="M160" i="1"/>
  <c r="P159" i="1"/>
  <c r="O159" i="1"/>
  <c r="M159" i="1"/>
  <c r="P158" i="1"/>
  <c r="O158" i="1"/>
  <c r="M158" i="1"/>
  <c r="P157" i="1"/>
  <c r="O157" i="1"/>
  <c r="M157" i="1"/>
  <c r="P156" i="1"/>
  <c r="O156" i="1"/>
  <c r="M156" i="1"/>
  <c r="P155" i="1"/>
  <c r="O155" i="1"/>
  <c r="M155" i="1"/>
  <c r="P154" i="1"/>
  <c r="O154" i="1"/>
  <c r="M154" i="1"/>
  <c r="P153" i="1"/>
  <c r="O153" i="1"/>
  <c r="M153" i="1"/>
  <c r="P152" i="1"/>
  <c r="O152" i="1"/>
  <c r="M152" i="1"/>
  <c r="P151" i="1"/>
  <c r="O151" i="1"/>
  <c r="M151" i="1"/>
  <c r="P150" i="1"/>
  <c r="O150" i="1"/>
  <c r="M150" i="1"/>
  <c r="P149" i="1"/>
  <c r="O149" i="1"/>
  <c r="M149" i="1"/>
  <c r="P148" i="1"/>
  <c r="O148" i="1"/>
  <c r="M148" i="1"/>
  <c r="P147" i="1"/>
  <c r="O147" i="1"/>
  <c r="M147" i="1"/>
  <c r="P146" i="1"/>
  <c r="O146" i="1"/>
  <c r="M146" i="1"/>
  <c r="P145" i="1"/>
  <c r="O145" i="1"/>
  <c r="M145" i="1"/>
  <c r="P144" i="1"/>
  <c r="O144" i="1"/>
  <c r="M144" i="1"/>
  <c r="P143" i="1"/>
  <c r="O143" i="1"/>
  <c r="M143" i="1"/>
  <c r="P142" i="1"/>
  <c r="O142" i="1"/>
  <c r="M142" i="1"/>
  <c r="O141" i="1"/>
  <c r="M141" i="1"/>
  <c r="O140" i="1"/>
  <c r="M140" i="1"/>
  <c r="O139" i="1"/>
  <c r="M139" i="1"/>
  <c r="P138" i="1"/>
  <c r="O138" i="1"/>
  <c r="M138" i="1"/>
  <c r="P137" i="1"/>
  <c r="O137" i="1"/>
  <c r="M137" i="1"/>
  <c r="P136" i="1"/>
  <c r="O136" i="1"/>
  <c r="M136" i="1"/>
  <c r="P135" i="1"/>
  <c r="O135" i="1"/>
  <c r="M135" i="1"/>
  <c r="P134" i="1"/>
  <c r="O134" i="1"/>
  <c r="M134" i="1"/>
  <c r="P133" i="1"/>
  <c r="O133" i="1"/>
  <c r="M133" i="1"/>
  <c r="P132" i="1"/>
  <c r="O132" i="1"/>
  <c r="M132" i="1"/>
  <c r="P131" i="1"/>
  <c r="O131" i="1"/>
  <c r="M131" i="1"/>
  <c r="P130" i="1"/>
  <c r="O130" i="1"/>
  <c r="M130" i="1"/>
  <c r="P129" i="1"/>
  <c r="O129" i="1"/>
  <c r="M129" i="1"/>
  <c r="P128" i="1"/>
  <c r="O128" i="1"/>
  <c r="M128" i="1"/>
  <c r="P127" i="1"/>
  <c r="O127" i="1"/>
  <c r="M127" i="1"/>
  <c r="P126" i="1"/>
  <c r="O126" i="1"/>
  <c r="M126" i="1"/>
  <c r="P125" i="1"/>
  <c r="O125" i="1"/>
  <c r="M125" i="1"/>
  <c r="P124" i="1"/>
  <c r="O124" i="1"/>
  <c r="M124" i="1"/>
  <c r="P123" i="1"/>
  <c r="O123" i="1"/>
  <c r="M123" i="1"/>
  <c r="P122" i="1"/>
  <c r="O122" i="1"/>
  <c r="M122" i="1"/>
  <c r="P121" i="1"/>
  <c r="O121" i="1"/>
  <c r="M121" i="1"/>
  <c r="P120" i="1"/>
  <c r="O120" i="1"/>
  <c r="M120" i="1"/>
  <c r="P119" i="1"/>
  <c r="O119" i="1"/>
  <c r="M119" i="1"/>
  <c r="P118" i="1"/>
  <c r="O118" i="1"/>
  <c r="M118" i="1"/>
  <c r="P117" i="1"/>
  <c r="O117" i="1"/>
  <c r="M117" i="1"/>
  <c r="O116" i="1"/>
  <c r="M116" i="1"/>
  <c r="O115" i="1"/>
  <c r="M115" i="1"/>
  <c r="P114" i="1"/>
  <c r="O114" i="1"/>
  <c r="M114" i="1"/>
  <c r="P113" i="1"/>
  <c r="O113" i="1"/>
  <c r="M113" i="1"/>
  <c r="P112" i="1"/>
  <c r="O112" i="1"/>
  <c r="M112" i="1"/>
  <c r="P111" i="1"/>
  <c r="O111" i="1"/>
  <c r="M111" i="1"/>
  <c r="P110" i="1"/>
  <c r="O110" i="1"/>
  <c r="M110" i="1"/>
  <c r="P109" i="1"/>
  <c r="O109" i="1"/>
  <c r="M109" i="1"/>
  <c r="P108" i="1"/>
  <c r="O108" i="1"/>
  <c r="M108" i="1"/>
  <c r="P107" i="1"/>
  <c r="O107" i="1"/>
  <c r="M107" i="1"/>
  <c r="P106" i="1"/>
  <c r="O106" i="1"/>
  <c r="M106" i="1"/>
  <c r="P105" i="1"/>
  <c r="O105" i="1"/>
  <c r="M105" i="1"/>
  <c r="P103" i="1"/>
  <c r="O103" i="1"/>
  <c r="M103" i="1"/>
  <c r="P102" i="1"/>
  <c r="O102" i="1"/>
  <c r="M102" i="1"/>
  <c r="P101" i="1"/>
  <c r="O101" i="1"/>
  <c r="M101" i="1"/>
  <c r="P100" i="1"/>
  <c r="O100" i="1"/>
  <c r="M100" i="1"/>
  <c r="P98" i="1"/>
  <c r="O98" i="1"/>
  <c r="M98" i="1"/>
  <c r="P96" i="1"/>
  <c r="O96" i="1"/>
  <c r="M96" i="1"/>
  <c r="P94" i="1"/>
  <c r="O94" i="1"/>
  <c r="M94" i="1"/>
  <c r="P93" i="1"/>
  <c r="O93" i="1"/>
  <c r="M93" i="1"/>
  <c r="P91" i="1"/>
  <c r="O91" i="1"/>
  <c r="M91" i="1"/>
  <c r="P89" i="1"/>
  <c r="O89" i="1"/>
  <c r="M89" i="1"/>
  <c r="P88" i="1"/>
  <c r="O88" i="1"/>
  <c r="M88" i="1"/>
  <c r="P85" i="1"/>
  <c r="O85" i="1"/>
  <c r="M85" i="1"/>
  <c r="P84" i="1"/>
  <c r="O84" i="1"/>
  <c r="M84" i="1"/>
  <c r="P83" i="1"/>
  <c r="O83" i="1"/>
  <c r="M83" i="1"/>
  <c r="P82" i="1"/>
  <c r="O82" i="1"/>
  <c r="M82" i="1"/>
  <c r="P81" i="1"/>
  <c r="O81" i="1"/>
  <c r="M81" i="1"/>
  <c r="P80" i="1"/>
  <c r="O80" i="1"/>
  <c r="M80" i="1"/>
  <c r="P79" i="1"/>
  <c r="O79" i="1"/>
  <c r="M79" i="1"/>
  <c r="P78" i="1"/>
  <c r="O78" i="1"/>
  <c r="M78" i="1"/>
  <c r="P77" i="1"/>
  <c r="O77" i="1"/>
  <c r="M77" i="1"/>
  <c r="P76" i="1"/>
  <c r="O76" i="1"/>
  <c r="M76" i="1"/>
  <c r="P75" i="1"/>
  <c r="O75" i="1"/>
  <c r="M75" i="1"/>
  <c r="P74" i="1"/>
  <c r="O74" i="1"/>
  <c r="M74" i="1"/>
  <c r="P73" i="1"/>
  <c r="O73" i="1"/>
  <c r="M73" i="1"/>
  <c r="P72" i="1"/>
  <c r="O72" i="1"/>
  <c r="M72" i="1"/>
  <c r="P71" i="1"/>
  <c r="O71" i="1"/>
  <c r="M71" i="1"/>
  <c r="P70" i="1"/>
  <c r="O70" i="1"/>
  <c r="M70" i="1"/>
  <c r="P69" i="1"/>
  <c r="O69" i="1"/>
  <c r="M69" i="1"/>
  <c r="P68" i="1"/>
  <c r="O68" i="1"/>
  <c r="M68" i="1"/>
  <c r="P67" i="1"/>
  <c r="O67" i="1"/>
  <c r="M67" i="1"/>
  <c r="P66" i="1"/>
  <c r="O66" i="1"/>
  <c r="M66" i="1"/>
  <c r="P65" i="1"/>
  <c r="O65" i="1"/>
  <c r="M65" i="1"/>
  <c r="P64" i="1"/>
  <c r="O64" i="1"/>
  <c r="M64" i="1"/>
  <c r="P63" i="1"/>
  <c r="O63" i="1"/>
  <c r="M63" i="1"/>
  <c r="P62" i="1"/>
  <c r="O62" i="1"/>
  <c r="M62" i="1"/>
  <c r="P61" i="1"/>
  <c r="O61" i="1"/>
  <c r="M61" i="1"/>
  <c r="P60" i="1"/>
  <c r="O60" i="1"/>
  <c r="M60" i="1"/>
  <c r="P59" i="1"/>
  <c r="O59" i="1"/>
  <c r="M59" i="1"/>
  <c r="P57" i="1"/>
  <c r="O57" i="1"/>
  <c r="M57" i="1"/>
  <c r="P56" i="1"/>
  <c r="O56" i="1"/>
  <c r="M56" i="1"/>
  <c r="P55" i="1"/>
  <c r="O55" i="1"/>
  <c r="M55" i="1"/>
  <c r="P54" i="1"/>
  <c r="O54" i="1"/>
  <c r="M54" i="1"/>
  <c r="P53" i="1"/>
  <c r="O53" i="1"/>
  <c r="M53" i="1"/>
  <c r="P52" i="1"/>
  <c r="O52" i="1"/>
  <c r="M52" i="1"/>
  <c r="P51" i="1"/>
  <c r="O51" i="1"/>
  <c r="M51" i="1"/>
  <c r="P50" i="1"/>
  <c r="O50" i="1"/>
  <c r="M50" i="1"/>
  <c r="P49" i="1"/>
  <c r="O49" i="1"/>
  <c r="M49" i="1"/>
  <c r="P48" i="1"/>
  <c r="O48" i="1"/>
  <c r="M48" i="1"/>
  <c r="P47" i="1"/>
  <c r="O47" i="1"/>
  <c r="M47" i="1"/>
  <c r="P46" i="1"/>
  <c r="O46" i="1"/>
  <c r="M46" i="1"/>
  <c r="P45" i="1"/>
  <c r="O45" i="1"/>
  <c r="M45" i="1"/>
  <c r="P44" i="1"/>
  <c r="O44" i="1"/>
  <c r="M44" i="1"/>
  <c r="P43" i="1"/>
  <c r="O43" i="1"/>
  <c r="M43" i="1"/>
  <c r="P41" i="1"/>
  <c r="O41" i="1"/>
  <c r="M41" i="1"/>
  <c r="P40" i="1"/>
  <c r="O40" i="1"/>
  <c r="M40" i="1"/>
  <c r="P39" i="1"/>
  <c r="O39" i="1"/>
  <c r="M39" i="1"/>
  <c r="P38" i="1"/>
  <c r="O38" i="1"/>
  <c r="M38" i="1"/>
  <c r="P36" i="1"/>
  <c r="O36" i="1"/>
  <c r="M36" i="1"/>
  <c r="P35" i="1"/>
  <c r="O35" i="1"/>
  <c r="M35" i="1"/>
  <c r="P34" i="1"/>
  <c r="O34" i="1"/>
  <c r="M34" i="1"/>
  <c r="P33" i="1"/>
  <c r="O33" i="1"/>
  <c r="M33" i="1"/>
  <c r="P32" i="1"/>
  <c r="O32" i="1"/>
  <c r="M32" i="1"/>
  <c r="P31" i="1"/>
  <c r="O31" i="1"/>
  <c r="M31" i="1"/>
  <c r="P30" i="1"/>
  <c r="O30" i="1"/>
  <c r="M30" i="1"/>
  <c r="P29" i="1"/>
  <c r="O29" i="1"/>
  <c r="M29" i="1"/>
  <c r="P28" i="1"/>
  <c r="O28" i="1"/>
  <c r="M28" i="1"/>
  <c r="P27" i="1"/>
  <c r="O27" i="1"/>
  <c r="M27" i="1"/>
  <c r="P26" i="1"/>
  <c r="O26" i="1"/>
  <c r="M26" i="1"/>
  <c r="P25" i="1"/>
  <c r="O25" i="1"/>
  <c r="M25" i="1"/>
  <c r="P24" i="1"/>
  <c r="O24" i="1"/>
  <c r="M24" i="1"/>
  <c r="P23" i="1"/>
  <c r="O23" i="1"/>
  <c r="M23" i="1"/>
  <c r="P22" i="1"/>
  <c r="O22" i="1"/>
  <c r="M22" i="1"/>
  <c r="P21" i="1"/>
  <c r="O21" i="1"/>
  <c r="M21" i="1"/>
  <c r="P20" i="1"/>
  <c r="O20" i="1"/>
  <c r="M20" i="1"/>
  <c r="P19" i="1"/>
  <c r="O19" i="1"/>
  <c r="M19" i="1"/>
  <c r="P18" i="1"/>
  <c r="O18" i="1"/>
  <c r="M18" i="1"/>
  <c r="P16" i="1"/>
  <c r="O16" i="1"/>
  <c r="M16" i="1"/>
  <c r="P15" i="1"/>
  <c r="O15" i="1"/>
  <c r="M15" i="1"/>
  <c r="P14" i="1"/>
  <c r="O14" i="1"/>
  <c r="M14" i="1"/>
  <c r="P12" i="1"/>
  <c r="O12" i="1"/>
  <c r="M12" i="1"/>
  <c r="P11" i="1"/>
  <c r="O11" i="1"/>
  <c r="M11" i="1"/>
  <c r="P9" i="1"/>
  <c r="O9" i="1"/>
  <c r="M9" i="1"/>
  <c r="O8" i="1"/>
  <c r="M8" i="1"/>
  <c r="O7" i="1"/>
  <c r="M7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I604" i="1"/>
  <c r="H898" i="1"/>
  <c r="F898" i="1"/>
  <c r="I898" i="1"/>
  <c r="X898" i="1" s="1"/>
  <c r="Y898" i="1" s="1"/>
  <c r="I897" i="1"/>
  <c r="X897" i="1" s="1"/>
  <c r="Y897" i="1" s="1"/>
  <c r="H897" i="1"/>
  <c r="F897" i="1"/>
  <c r="I896" i="1"/>
  <c r="X896" i="1" s="1"/>
  <c r="Y896" i="1" s="1"/>
  <c r="H896" i="1"/>
  <c r="F896" i="1"/>
  <c r="I895" i="1"/>
  <c r="H895" i="1"/>
  <c r="F895" i="1"/>
  <c r="D894" i="1"/>
  <c r="R894" i="1" s="1"/>
  <c r="I893" i="1"/>
  <c r="H893" i="1"/>
  <c r="F893" i="1"/>
  <c r="H892" i="1"/>
  <c r="I891" i="1"/>
  <c r="X891" i="1" s="1"/>
  <c r="Y891" i="1" s="1"/>
  <c r="H891" i="1"/>
  <c r="F891" i="1"/>
  <c r="I890" i="1"/>
  <c r="H890" i="1"/>
  <c r="F890" i="1"/>
  <c r="I889" i="1"/>
  <c r="H889" i="1"/>
  <c r="F889" i="1"/>
  <c r="H888" i="1"/>
  <c r="I887" i="1"/>
  <c r="X887" i="1" s="1"/>
  <c r="Y887" i="1" s="1"/>
  <c r="H887" i="1"/>
  <c r="F887" i="1"/>
  <c r="I886" i="1"/>
  <c r="H886" i="1"/>
  <c r="F886" i="1"/>
  <c r="H883" i="1"/>
  <c r="F883" i="1"/>
  <c r="I883" i="1"/>
  <c r="D882" i="1"/>
  <c r="I881" i="1"/>
  <c r="X881" i="1" s="1"/>
  <c r="Y881" i="1" s="1"/>
  <c r="H881" i="1"/>
  <c r="F881" i="1"/>
  <c r="I880" i="1"/>
  <c r="X880" i="1" s="1"/>
  <c r="Y880" i="1" s="1"/>
  <c r="H880" i="1"/>
  <c r="D879" i="1"/>
  <c r="R879" i="1" s="1"/>
  <c r="I878" i="1"/>
  <c r="X878" i="1" s="1"/>
  <c r="Y878" i="1" s="1"/>
  <c r="H878" i="1"/>
  <c r="F878" i="1"/>
  <c r="H877" i="1"/>
  <c r="F877" i="1"/>
  <c r="I876" i="1"/>
  <c r="H876" i="1"/>
  <c r="F876" i="1"/>
  <c r="I874" i="1"/>
  <c r="X874" i="1" s="1"/>
  <c r="Y874" i="1" s="1"/>
  <c r="H874" i="1"/>
  <c r="F874" i="1"/>
  <c r="I873" i="1"/>
  <c r="X873" i="1" s="1"/>
  <c r="Y873" i="1" s="1"/>
  <c r="H873" i="1"/>
  <c r="F873" i="1"/>
  <c r="I872" i="1"/>
  <c r="H872" i="1"/>
  <c r="F872" i="1"/>
  <c r="I870" i="1"/>
  <c r="H870" i="1"/>
  <c r="F870" i="1"/>
  <c r="I869" i="1"/>
  <c r="H869" i="1"/>
  <c r="F869" i="1"/>
  <c r="I868" i="1"/>
  <c r="X868" i="1" s="1"/>
  <c r="Y868" i="1" s="1"/>
  <c r="H868" i="1"/>
  <c r="F868" i="1"/>
  <c r="I867" i="1"/>
  <c r="H867" i="1"/>
  <c r="F867" i="1"/>
  <c r="I866" i="1"/>
  <c r="H866" i="1"/>
  <c r="F866" i="1"/>
  <c r="I865" i="1"/>
  <c r="X865" i="1" s="1"/>
  <c r="Y865" i="1" s="1"/>
  <c r="H865" i="1"/>
  <c r="F865" i="1"/>
  <c r="I862" i="1"/>
  <c r="H862" i="1"/>
  <c r="F862" i="1"/>
  <c r="I861" i="1"/>
  <c r="H861" i="1"/>
  <c r="F861" i="1"/>
  <c r="I860" i="1"/>
  <c r="H860" i="1"/>
  <c r="F860" i="1"/>
  <c r="I859" i="1"/>
  <c r="X859" i="1" s="1"/>
  <c r="Y859" i="1" s="1"/>
  <c r="H859" i="1"/>
  <c r="F859" i="1"/>
  <c r="I858" i="1"/>
  <c r="X858" i="1" s="1"/>
  <c r="Y858" i="1" s="1"/>
  <c r="H858" i="1"/>
  <c r="F858" i="1"/>
  <c r="I857" i="1"/>
  <c r="H857" i="1"/>
  <c r="F857" i="1"/>
  <c r="I856" i="1"/>
  <c r="H856" i="1"/>
  <c r="F856" i="1"/>
  <c r="I855" i="1"/>
  <c r="X855" i="1" s="1"/>
  <c r="Y855" i="1" s="1"/>
  <c r="H855" i="1"/>
  <c r="F855" i="1"/>
  <c r="I853" i="1"/>
  <c r="X853" i="1" s="1"/>
  <c r="Y853" i="1" s="1"/>
  <c r="H853" i="1"/>
  <c r="F853" i="1"/>
  <c r="D852" i="1"/>
  <c r="R852" i="1" s="1"/>
  <c r="I851" i="1"/>
  <c r="H851" i="1"/>
  <c r="F851" i="1"/>
  <c r="I850" i="1"/>
  <c r="H850" i="1"/>
  <c r="I849" i="1"/>
  <c r="H849" i="1"/>
  <c r="F849" i="1"/>
  <c r="I848" i="1"/>
  <c r="X848" i="1" s="1"/>
  <c r="Y848" i="1" s="1"/>
  <c r="H848" i="1"/>
  <c r="F848" i="1"/>
  <c r="I847" i="1"/>
  <c r="H847" i="1"/>
  <c r="F847" i="1"/>
  <c r="I845" i="1"/>
  <c r="H845" i="1"/>
  <c r="F845" i="1"/>
  <c r="I844" i="1"/>
  <c r="X844" i="1" s="1"/>
  <c r="Y844" i="1" s="1"/>
  <c r="H844" i="1"/>
  <c r="F844" i="1"/>
  <c r="D843" i="1"/>
  <c r="I840" i="1"/>
  <c r="H840" i="1"/>
  <c r="F840" i="1"/>
  <c r="I839" i="1"/>
  <c r="H839" i="1"/>
  <c r="F839" i="1"/>
  <c r="I838" i="1"/>
  <c r="H838" i="1"/>
  <c r="F838" i="1"/>
  <c r="I837" i="1"/>
  <c r="X837" i="1" s="1"/>
  <c r="Y837" i="1" s="1"/>
  <c r="H837" i="1"/>
  <c r="F837" i="1"/>
  <c r="I836" i="1"/>
  <c r="X836" i="1" s="1"/>
  <c r="Y836" i="1" s="1"/>
  <c r="H836" i="1"/>
  <c r="F836" i="1"/>
  <c r="I835" i="1"/>
  <c r="H835" i="1"/>
  <c r="F835" i="1"/>
  <c r="I834" i="1"/>
  <c r="H834" i="1"/>
  <c r="F834" i="1"/>
  <c r="I833" i="1"/>
  <c r="X833" i="1" s="1"/>
  <c r="Y833" i="1" s="1"/>
  <c r="H833" i="1"/>
  <c r="F833" i="1"/>
  <c r="I831" i="1"/>
  <c r="X831" i="1" s="1"/>
  <c r="Y831" i="1" s="1"/>
  <c r="H831" i="1"/>
  <c r="F831" i="1"/>
  <c r="I830" i="1"/>
  <c r="H830" i="1"/>
  <c r="I829" i="1"/>
  <c r="H829" i="1"/>
  <c r="F829" i="1"/>
  <c r="I828" i="1"/>
  <c r="H828" i="1"/>
  <c r="I827" i="1"/>
  <c r="H827" i="1"/>
  <c r="F827" i="1"/>
  <c r="H826" i="1"/>
  <c r="I825" i="1"/>
  <c r="H825" i="1"/>
  <c r="F825" i="1"/>
  <c r="I824" i="1"/>
  <c r="H824" i="1"/>
  <c r="F824" i="1"/>
  <c r="I823" i="1"/>
  <c r="X823" i="1" s="1"/>
  <c r="Y823" i="1" s="1"/>
  <c r="H823" i="1"/>
  <c r="F823" i="1"/>
  <c r="D822" i="1"/>
  <c r="I819" i="1"/>
  <c r="H819" i="1"/>
  <c r="F819" i="1"/>
  <c r="I818" i="1"/>
  <c r="H818" i="1"/>
  <c r="F818" i="1"/>
  <c r="I817" i="1"/>
  <c r="H817" i="1"/>
  <c r="F817" i="1"/>
  <c r="I816" i="1"/>
  <c r="X816" i="1" s="1"/>
  <c r="Y816" i="1" s="1"/>
  <c r="H816" i="1"/>
  <c r="F816" i="1"/>
  <c r="I815" i="1"/>
  <c r="X815" i="1" s="1"/>
  <c r="Y815" i="1" s="1"/>
  <c r="H815" i="1"/>
  <c r="F815" i="1"/>
  <c r="I814" i="1"/>
  <c r="H814" i="1"/>
  <c r="F814" i="1"/>
  <c r="I813" i="1"/>
  <c r="H813" i="1"/>
  <c r="F813" i="1"/>
  <c r="I811" i="1"/>
  <c r="X811" i="1" s="1"/>
  <c r="Y811" i="1" s="1"/>
  <c r="H811" i="1"/>
  <c r="F811" i="1"/>
  <c r="D810" i="1"/>
  <c r="I809" i="1"/>
  <c r="X809" i="1" s="1"/>
  <c r="Y809" i="1" s="1"/>
  <c r="H809" i="1"/>
  <c r="F809" i="1"/>
  <c r="I808" i="1"/>
  <c r="H808" i="1"/>
  <c r="I807" i="1"/>
  <c r="H807" i="1"/>
  <c r="F807" i="1"/>
  <c r="I805" i="1"/>
  <c r="H805" i="1"/>
  <c r="F805" i="1"/>
  <c r="I804" i="1"/>
  <c r="X804" i="1" s="1"/>
  <c r="Y804" i="1" s="1"/>
  <c r="H804" i="1"/>
  <c r="F804" i="1"/>
  <c r="I803" i="1"/>
  <c r="H803" i="1"/>
  <c r="F803" i="1"/>
  <c r="I802" i="1"/>
  <c r="H802" i="1"/>
  <c r="F802" i="1"/>
  <c r="H797" i="1"/>
  <c r="F797" i="1"/>
  <c r="I796" i="1"/>
  <c r="H796" i="1"/>
  <c r="F796" i="1"/>
  <c r="I795" i="1"/>
  <c r="H795" i="1"/>
  <c r="F795" i="1"/>
  <c r="I794" i="1"/>
  <c r="H794" i="1"/>
  <c r="F794" i="1"/>
  <c r="I793" i="1"/>
  <c r="X793" i="1" s="1"/>
  <c r="Y793" i="1" s="1"/>
  <c r="H793" i="1"/>
  <c r="F793" i="1"/>
  <c r="I792" i="1"/>
  <c r="X792" i="1" s="1"/>
  <c r="Y792" i="1" s="1"/>
  <c r="H792" i="1"/>
  <c r="F792" i="1"/>
  <c r="I791" i="1"/>
  <c r="H791" i="1"/>
  <c r="F791" i="1"/>
  <c r="H790" i="1"/>
  <c r="F790" i="1"/>
  <c r="H789" i="1"/>
  <c r="F789" i="1"/>
  <c r="I788" i="1"/>
  <c r="X788" i="1" s="1"/>
  <c r="Y788" i="1" s="1"/>
  <c r="H788" i="1"/>
  <c r="F788" i="1"/>
  <c r="I787" i="1"/>
  <c r="X787" i="1" s="1"/>
  <c r="Y787" i="1" s="1"/>
  <c r="H787" i="1"/>
  <c r="F787" i="1"/>
  <c r="I786" i="1"/>
  <c r="H786" i="1"/>
  <c r="F786" i="1"/>
  <c r="I785" i="1"/>
  <c r="H785" i="1"/>
  <c r="F785" i="1"/>
  <c r="I782" i="1"/>
  <c r="H782" i="1"/>
  <c r="F782" i="1"/>
  <c r="I781" i="1"/>
  <c r="X781" i="1" s="1"/>
  <c r="Y781" i="1" s="1"/>
  <c r="H781" i="1"/>
  <c r="F781" i="1"/>
  <c r="I780" i="1"/>
  <c r="H780" i="1"/>
  <c r="F780" i="1"/>
  <c r="H778" i="1"/>
  <c r="F778" i="1"/>
  <c r="H777" i="1"/>
  <c r="F777" i="1"/>
  <c r="H776" i="1"/>
  <c r="F776" i="1"/>
  <c r="H775" i="1"/>
  <c r="F775" i="1"/>
  <c r="H773" i="1"/>
  <c r="F773" i="1"/>
  <c r="H772" i="1"/>
  <c r="F772" i="1"/>
  <c r="H771" i="1"/>
  <c r="F771" i="1"/>
  <c r="H770" i="1"/>
  <c r="F770" i="1"/>
  <c r="H769" i="1"/>
  <c r="F769" i="1"/>
  <c r="H768" i="1"/>
  <c r="F768" i="1"/>
  <c r="H767" i="1"/>
  <c r="F767" i="1"/>
  <c r="H766" i="1"/>
  <c r="F766" i="1"/>
  <c r="H765" i="1"/>
  <c r="F765" i="1"/>
  <c r="H764" i="1"/>
  <c r="F764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F648" i="1"/>
  <c r="H646" i="1"/>
  <c r="F646" i="1"/>
  <c r="H645" i="1"/>
  <c r="F645" i="1"/>
  <c r="H644" i="1"/>
  <c r="F644" i="1"/>
  <c r="I644" i="1" s="1"/>
  <c r="H643" i="1"/>
  <c r="F643" i="1"/>
  <c r="H642" i="1"/>
  <c r="F642" i="1"/>
  <c r="H641" i="1"/>
  <c r="F641" i="1"/>
  <c r="H640" i="1"/>
  <c r="F640" i="1"/>
  <c r="H638" i="1"/>
  <c r="F638" i="1"/>
  <c r="H637" i="1"/>
  <c r="F637" i="1"/>
  <c r="H636" i="1"/>
  <c r="F636" i="1"/>
  <c r="H635" i="1"/>
  <c r="F635" i="1"/>
  <c r="H634" i="1"/>
  <c r="F634" i="1"/>
  <c r="H632" i="1"/>
  <c r="F632" i="1"/>
  <c r="H629" i="1"/>
  <c r="F629" i="1"/>
  <c r="H628" i="1"/>
  <c r="F628" i="1"/>
  <c r="H627" i="1"/>
  <c r="F627" i="1"/>
  <c r="H626" i="1"/>
  <c r="F626" i="1"/>
  <c r="H625" i="1"/>
  <c r="F625" i="1"/>
  <c r="H624" i="1"/>
  <c r="F624" i="1"/>
  <c r="H623" i="1"/>
  <c r="F623" i="1"/>
  <c r="H622" i="1"/>
  <c r="F622" i="1"/>
  <c r="I622" i="1" s="1"/>
  <c r="H621" i="1"/>
  <c r="F621" i="1"/>
  <c r="H620" i="1"/>
  <c r="F620" i="1"/>
  <c r="H619" i="1"/>
  <c r="F619" i="1"/>
  <c r="H618" i="1"/>
  <c r="F618" i="1"/>
  <c r="H617" i="1"/>
  <c r="F617" i="1"/>
  <c r="H616" i="1"/>
  <c r="F616" i="1"/>
  <c r="H615" i="1"/>
  <c r="F615" i="1"/>
  <c r="H614" i="1"/>
  <c r="F614" i="1"/>
  <c r="H613" i="1"/>
  <c r="F613" i="1"/>
  <c r="H612" i="1"/>
  <c r="F612" i="1"/>
  <c r="H611" i="1"/>
  <c r="F611" i="1"/>
  <c r="H610" i="1"/>
  <c r="F610" i="1"/>
  <c r="I610" i="1" s="1"/>
  <c r="H609" i="1"/>
  <c r="F609" i="1"/>
  <c r="H608" i="1"/>
  <c r="F608" i="1"/>
  <c r="H607" i="1"/>
  <c r="F607" i="1"/>
  <c r="H606" i="1"/>
  <c r="F606" i="1"/>
  <c r="H605" i="1"/>
  <c r="F605" i="1"/>
  <c r="H603" i="1"/>
  <c r="F603" i="1"/>
  <c r="H602" i="1"/>
  <c r="F602" i="1"/>
  <c r="H601" i="1"/>
  <c r="F601" i="1"/>
  <c r="H600" i="1"/>
  <c r="F600" i="1"/>
  <c r="H599" i="1"/>
  <c r="F599" i="1"/>
  <c r="H598" i="1"/>
  <c r="F598" i="1"/>
  <c r="H597" i="1"/>
  <c r="F597" i="1"/>
  <c r="I597" i="1" s="1"/>
  <c r="H596" i="1"/>
  <c r="F596" i="1"/>
  <c r="H595" i="1"/>
  <c r="F595" i="1"/>
  <c r="H594" i="1"/>
  <c r="F594" i="1"/>
  <c r="H593" i="1"/>
  <c r="F593" i="1"/>
  <c r="H591" i="1"/>
  <c r="F591" i="1"/>
  <c r="H590" i="1"/>
  <c r="F590" i="1"/>
  <c r="I590" i="1" s="1"/>
  <c r="H589" i="1"/>
  <c r="F589" i="1"/>
  <c r="H588" i="1"/>
  <c r="F588" i="1"/>
  <c r="H587" i="1"/>
  <c r="F587" i="1"/>
  <c r="H586" i="1"/>
  <c r="F586" i="1"/>
  <c r="H585" i="1"/>
  <c r="F585" i="1"/>
  <c r="H584" i="1"/>
  <c r="F584" i="1"/>
  <c r="I584" i="1" s="1"/>
  <c r="H583" i="1"/>
  <c r="F583" i="1"/>
  <c r="H582" i="1"/>
  <c r="F582" i="1"/>
  <c r="H581" i="1"/>
  <c r="F581" i="1"/>
  <c r="H580" i="1"/>
  <c r="F580" i="1"/>
  <c r="H579" i="1"/>
  <c r="F579" i="1"/>
  <c r="H578" i="1"/>
  <c r="F578" i="1"/>
  <c r="I578" i="1" s="1"/>
  <c r="H577" i="1"/>
  <c r="F577" i="1"/>
  <c r="H576" i="1"/>
  <c r="F576" i="1"/>
  <c r="H575" i="1"/>
  <c r="I575" i="1" s="1"/>
  <c r="H574" i="1"/>
  <c r="F574" i="1"/>
  <c r="H573" i="1"/>
  <c r="F573" i="1"/>
  <c r="H572" i="1"/>
  <c r="F572" i="1"/>
  <c r="H571" i="1"/>
  <c r="F571" i="1"/>
  <c r="H570" i="1"/>
  <c r="F570" i="1"/>
  <c r="H569" i="1"/>
  <c r="F569" i="1"/>
  <c r="H568" i="1"/>
  <c r="F568" i="1"/>
  <c r="H567" i="1"/>
  <c r="F567" i="1"/>
  <c r="H566" i="1"/>
  <c r="F566" i="1"/>
  <c r="H565" i="1"/>
  <c r="F565" i="1"/>
  <c r="H564" i="1"/>
  <c r="F564" i="1"/>
  <c r="H563" i="1"/>
  <c r="F563" i="1"/>
  <c r="H562" i="1"/>
  <c r="F562" i="1"/>
  <c r="H561" i="1"/>
  <c r="F561" i="1"/>
  <c r="H560" i="1"/>
  <c r="F560" i="1"/>
  <c r="H559" i="1"/>
  <c r="F559" i="1"/>
  <c r="H558" i="1"/>
  <c r="F558" i="1"/>
  <c r="H557" i="1"/>
  <c r="F557" i="1"/>
  <c r="H556" i="1"/>
  <c r="F556" i="1"/>
  <c r="H555" i="1"/>
  <c r="F555" i="1"/>
  <c r="H554" i="1"/>
  <c r="F554" i="1"/>
  <c r="H552" i="1"/>
  <c r="F552" i="1"/>
  <c r="H551" i="1"/>
  <c r="F551" i="1"/>
  <c r="H550" i="1"/>
  <c r="F550" i="1"/>
  <c r="H549" i="1"/>
  <c r="F549" i="1"/>
  <c r="H548" i="1"/>
  <c r="F548" i="1"/>
  <c r="H547" i="1"/>
  <c r="F547" i="1"/>
  <c r="H546" i="1"/>
  <c r="F546" i="1"/>
  <c r="H545" i="1"/>
  <c r="F545" i="1"/>
  <c r="H544" i="1"/>
  <c r="F544" i="1"/>
  <c r="H543" i="1"/>
  <c r="F543" i="1"/>
  <c r="H542" i="1"/>
  <c r="F542" i="1"/>
  <c r="H541" i="1"/>
  <c r="F541" i="1"/>
  <c r="H540" i="1"/>
  <c r="F540" i="1"/>
  <c r="H539" i="1"/>
  <c r="F539" i="1"/>
  <c r="H538" i="1"/>
  <c r="F538" i="1"/>
  <c r="H537" i="1"/>
  <c r="F537" i="1"/>
  <c r="H536" i="1"/>
  <c r="F536" i="1"/>
  <c r="H534" i="1"/>
  <c r="F534" i="1"/>
  <c r="H533" i="1"/>
  <c r="F533" i="1"/>
  <c r="H532" i="1"/>
  <c r="F532" i="1"/>
  <c r="H530" i="1"/>
  <c r="F530" i="1"/>
  <c r="H529" i="1"/>
  <c r="F529" i="1"/>
  <c r="H528" i="1"/>
  <c r="F528" i="1"/>
  <c r="H527" i="1"/>
  <c r="F527" i="1"/>
  <c r="H526" i="1"/>
  <c r="F526" i="1"/>
  <c r="H525" i="1"/>
  <c r="F525" i="1"/>
  <c r="H524" i="1"/>
  <c r="F524" i="1"/>
  <c r="H523" i="1"/>
  <c r="F523" i="1"/>
  <c r="H522" i="1"/>
  <c r="F522" i="1"/>
  <c r="H521" i="1"/>
  <c r="F521" i="1"/>
  <c r="H520" i="1"/>
  <c r="F520" i="1"/>
  <c r="H519" i="1"/>
  <c r="F519" i="1"/>
  <c r="H518" i="1"/>
  <c r="F518" i="1"/>
  <c r="H517" i="1"/>
  <c r="F517" i="1"/>
  <c r="H515" i="1"/>
  <c r="F515" i="1"/>
  <c r="H514" i="1"/>
  <c r="F514" i="1"/>
  <c r="H513" i="1"/>
  <c r="F513" i="1"/>
  <c r="H512" i="1"/>
  <c r="F512" i="1"/>
  <c r="H511" i="1"/>
  <c r="F511" i="1"/>
  <c r="H509" i="1"/>
  <c r="F509" i="1"/>
  <c r="H508" i="1"/>
  <c r="F508" i="1"/>
  <c r="H507" i="1"/>
  <c r="F507" i="1"/>
  <c r="H506" i="1"/>
  <c r="F506" i="1"/>
  <c r="H505" i="1"/>
  <c r="F505" i="1"/>
  <c r="I503" i="1"/>
  <c r="H503" i="1"/>
  <c r="F503" i="1"/>
  <c r="D502" i="1"/>
  <c r="I501" i="1"/>
  <c r="H501" i="1"/>
  <c r="F501" i="1"/>
  <c r="I500" i="1"/>
  <c r="H500" i="1"/>
  <c r="F500" i="1"/>
  <c r="I499" i="1"/>
  <c r="H499" i="1"/>
  <c r="F499" i="1"/>
  <c r="I497" i="1"/>
  <c r="H497" i="1"/>
  <c r="H496" i="1" s="1"/>
  <c r="F497" i="1"/>
  <c r="F496" i="1" s="1"/>
  <c r="I495" i="1"/>
  <c r="H495" i="1"/>
  <c r="F495" i="1"/>
  <c r="I494" i="1"/>
  <c r="H494" i="1"/>
  <c r="F494" i="1"/>
  <c r="I493" i="1"/>
  <c r="X493" i="1" s="1"/>
  <c r="Y493" i="1" s="1"/>
  <c r="H493" i="1"/>
  <c r="F493" i="1"/>
  <c r="I492" i="1"/>
  <c r="H492" i="1"/>
  <c r="F492" i="1"/>
  <c r="D490" i="1"/>
  <c r="D489" i="1"/>
  <c r="I488" i="1"/>
  <c r="H488" i="1"/>
  <c r="F488" i="1"/>
  <c r="I487" i="1"/>
  <c r="X487" i="1" s="1"/>
  <c r="Y487" i="1" s="1"/>
  <c r="H487" i="1"/>
  <c r="F487" i="1"/>
  <c r="I486" i="1"/>
  <c r="H486" i="1"/>
  <c r="F486" i="1"/>
  <c r="I485" i="1"/>
  <c r="H485" i="1"/>
  <c r="F485" i="1"/>
  <c r="I483" i="1"/>
  <c r="H483" i="1"/>
  <c r="F483" i="1"/>
  <c r="I482" i="1"/>
  <c r="X482" i="1" s="1"/>
  <c r="Y482" i="1" s="1"/>
  <c r="H482" i="1"/>
  <c r="F482" i="1"/>
  <c r="I480" i="1"/>
  <c r="H480" i="1"/>
  <c r="F480" i="1"/>
  <c r="I479" i="1"/>
  <c r="H479" i="1"/>
  <c r="F479" i="1"/>
  <c r="I478" i="1"/>
  <c r="H478" i="1"/>
  <c r="F478" i="1"/>
  <c r="I477" i="1"/>
  <c r="X477" i="1" s="1"/>
  <c r="Y477" i="1" s="1"/>
  <c r="H477" i="1"/>
  <c r="F477" i="1"/>
  <c r="I474" i="1"/>
  <c r="F474" i="1"/>
  <c r="I473" i="1"/>
  <c r="H473" i="1"/>
  <c r="F473" i="1"/>
  <c r="I472" i="1"/>
  <c r="H472" i="1"/>
  <c r="F472" i="1"/>
  <c r="I471" i="1"/>
  <c r="X471" i="1" s="1"/>
  <c r="Y471" i="1" s="1"/>
  <c r="H471" i="1"/>
  <c r="F471" i="1"/>
  <c r="I470" i="1"/>
  <c r="H470" i="1"/>
  <c r="F470" i="1"/>
  <c r="I469" i="1"/>
  <c r="H469" i="1"/>
  <c r="F469" i="1"/>
  <c r="I468" i="1"/>
  <c r="H468" i="1"/>
  <c r="F468" i="1"/>
  <c r="I467" i="1"/>
  <c r="X467" i="1" s="1"/>
  <c r="Y467" i="1" s="1"/>
  <c r="H467" i="1"/>
  <c r="F467" i="1"/>
  <c r="I466" i="1"/>
  <c r="H466" i="1"/>
  <c r="F466" i="1"/>
  <c r="I465" i="1"/>
  <c r="H465" i="1"/>
  <c r="F465" i="1"/>
  <c r="I464" i="1"/>
  <c r="H464" i="1"/>
  <c r="F464" i="1"/>
  <c r="I462" i="1"/>
  <c r="X462" i="1" s="1"/>
  <c r="Y462" i="1" s="1"/>
  <c r="H462" i="1"/>
  <c r="F462" i="1"/>
  <c r="I461" i="1"/>
  <c r="H461" i="1"/>
  <c r="F461" i="1"/>
  <c r="I460" i="1"/>
  <c r="H460" i="1"/>
  <c r="F460" i="1"/>
  <c r="I459" i="1"/>
  <c r="H459" i="1"/>
  <c r="F459" i="1"/>
  <c r="I458" i="1"/>
  <c r="X458" i="1" s="1"/>
  <c r="Y458" i="1" s="1"/>
  <c r="H458" i="1"/>
  <c r="F458" i="1"/>
  <c r="I456" i="1"/>
  <c r="H456" i="1"/>
  <c r="F456" i="1"/>
  <c r="I455" i="1"/>
  <c r="H455" i="1"/>
  <c r="F455" i="1"/>
  <c r="I454" i="1"/>
  <c r="H454" i="1"/>
  <c r="F454" i="1"/>
  <c r="I453" i="1"/>
  <c r="X453" i="1" s="1"/>
  <c r="Y453" i="1" s="1"/>
  <c r="H453" i="1"/>
  <c r="F453" i="1"/>
  <c r="I452" i="1"/>
  <c r="H452" i="1"/>
  <c r="F452" i="1"/>
  <c r="I450" i="1"/>
  <c r="H450" i="1"/>
  <c r="F450" i="1"/>
  <c r="I449" i="1"/>
  <c r="H449" i="1"/>
  <c r="F449" i="1"/>
  <c r="I447" i="1"/>
  <c r="X447" i="1" s="1"/>
  <c r="Y447" i="1" s="1"/>
  <c r="H447" i="1"/>
  <c r="F447" i="1"/>
  <c r="I446" i="1"/>
  <c r="H446" i="1"/>
  <c r="F446" i="1"/>
  <c r="I445" i="1"/>
  <c r="H445" i="1"/>
  <c r="F445" i="1"/>
  <c r="I443" i="1"/>
  <c r="H443" i="1"/>
  <c r="F443" i="1"/>
  <c r="I442" i="1"/>
  <c r="X442" i="1" s="1"/>
  <c r="Y442" i="1" s="1"/>
  <c r="H442" i="1"/>
  <c r="F442" i="1"/>
  <c r="I441" i="1"/>
  <c r="H441" i="1"/>
  <c r="F441" i="1"/>
  <c r="I440" i="1"/>
  <c r="H440" i="1"/>
  <c r="F440" i="1"/>
  <c r="I439" i="1"/>
  <c r="H439" i="1"/>
  <c r="F439" i="1"/>
  <c r="I438" i="1"/>
  <c r="X438" i="1" s="1"/>
  <c r="Y438" i="1" s="1"/>
  <c r="H438" i="1"/>
  <c r="F438" i="1"/>
  <c r="I436" i="1"/>
  <c r="H436" i="1"/>
  <c r="F436" i="1"/>
  <c r="I435" i="1"/>
  <c r="H435" i="1"/>
  <c r="F435" i="1"/>
  <c r="I434" i="1"/>
  <c r="H434" i="1"/>
  <c r="F434" i="1"/>
  <c r="I433" i="1"/>
  <c r="X433" i="1" s="1"/>
  <c r="Y433" i="1" s="1"/>
  <c r="H433" i="1"/>
  <c r="F433" i="1"/>
  <c r="D432" i="1"/>
  <c r="I431" i="1"/>
  <c r="H431" i="1"/>
  <c r="F431" i="1"/>
  <c r="I430" i="1"/>
  <c r="H430" i="1"/>
  <c r="F430" i="1"/>
  <c r="I429" i="1"/>
  <c r="H429" i="1"/>
  <c r="F429" i="1"/>
  <c r="D428" i="1"/>
  <c r="I427" i="1"/>
  <c r="X427" i="1" s="1"/>
  <c r="Y427" i="1" s="1"/>
  <c r="H427" i="1"/>
  <c r="F427" i="1"/>
  <c r="H426" i="1"/>
  <c r="F426" i="1"/>
  <c r="I425" i="1"/>
  <c r="H425" i="1"/>
  <c r="F425" i="1"/>
  <c r="I423" i="1"/>
  <c r="H423" i="1"/>
  <c r="F423" i="1"/>
  <c r="D422" i="1"/>
  <c r="I421" i="1"/>
  <c r="X421" i="1" s="1"/>
  <c r="Y421" i="1" s="1"/>
  <c r="H421" i="1"/>
  <c r="F421" i="1"/>
  <c r="I420" i="1"/>
  <c r="H420" i="1"/>
  <c r="F420" i="1"/>
  <c r="I419" i="1"/>
  <c r="H419" i="1"/>
  <c r="F419" i="1"/>
  <c r="I417" i="1"/>
  <c r="X417" i="1" s="1"/>
  <c r="Y417" i="1" s="1"/>
  <c r="H417" i="1"/>
  <c r="F417" i="1"/>
  <c r="I416" i="1"/>
  <c r="H416" i="1"/>
  <c r="F416" i="1"/>
  <c r="I414" i="1"/>
  <c r="H414" i="1"/>
  <c r="F414" i="1"/>
  <c r="I413" i="1"/>
  <c r="H413" i="1"/>
  <c r="F413" i="1"/>
  <c r="I412" i="1"/>
  <c r="X412" i="1" s="1"/>
  <c r="Y412" i="1" s="1"/>
  <c r="H412" i="1"/>
  <c r="F412" i="1"/>
  <c r="I411" i="1"/>
  <c r="X411" i="1" s="1"/>
  <c r="Y411" i="1" s="1"/>
  <c r="H411" i="1"/>
  <c r="F411" i="1"/>
  <c r="I410" i="1"/>
  <c r="H410" i="1"/>
  <c r="F410" i="1"/>
  <c r="I409" i="1"/>
  <c r="H409" i="1"/>
  <c r="F409" i="1"/>
  <c r="I408" i="1"/>
  <c r="X408" i="1" s="1"/>
  <c r="Y408" i="1" s="1"/>
  <c r="H408" i="1"/>
  <c r="F408" i="1"/>
  <c r="I407" i="1"/>
  <c r="X407" i="1" s="1"/>
  <c r="Y407" i="1" s="1"/>
  <c r="H407" i="1"/>
  <c r="F407" i="1"/>
  <c r="I406" i="1"/>
  <c r="H406" i="1"/>
  <c r="F406" i="1"/>
  <c r="I405" i="1"/>
  <c r="H405" i="1"/>
  <c r="F405" i="1"/>
  <c r="I404" i="1"/>
  <c r="H404" i="1"/>
  <c r="F404" i="1"/>
  <c r="I403" i="1"/>
  <c r="X403" i="1" s="1"/>
  <c r="Y403" i="1" s="1"/>
  <c r="H403" i="1"/>
  <c r="F403" i="1"/>
  <c r="I402" i="1"/>
  <c r="H402" i="1"/>
  <c r="F402" i="1"/>
  <c r="I401" i="1"/>
  <c r="H401" i="1"/>
  <c r="F401" i="1"/>
  <c r="I400" i="1"/>
  <c r="X400" i="1" s="1"/>
  <c r="Y400" i="1" s="1"/>
  <c r="H400" i="1"/>
  <c r="F400" i="1"/>
  <c r="I399" i="1"/>
  <c r="H399" i="1"/>
  <c r="F399" i="1"/>
  <c r="I398" i="1"/>
  <c r="H398" i="1"/>
  <c r="F398" i="1"/>
  <c r="I396" i="1"/>
  <c r="H396" i="1"/>
  <c r="F396" i="1"/>
  <c r="I395" i="1"/>
  <c r="X395" i="1" s="1"/>
  <c r="Y395" i="1" s="1"/>
  <c r="H395" i="1"/>
  <c r="F395" i="1"/>
  <c r="I394" i="1"/>
  <c r="X394" i="1" s="1"/>
  <c r="Y394" i="1" s="1"/>
  <c r="H394" i="1"/>
  <c r="F394" i="1"/>
  <c r="I393" i="1"/>
  <c r="H393" i="1"/>
  <c r="F393" i="1"/>
  <c r="I391" i="1"/>
  <c r="H391" i="1"/>
  <c r="F391" i="1"/>
  <c r="I390" i="1"/>
  <c r="X390" i="1" s="1"/>
  <c r="Y390" i="1" s="1"/>
  <c r="H390" i="1"/>
  <c r="F390" i="1"/>
  <c r="I389" i="1"/>
  <c r="X389" i="1" s="1"/>
  <c r="Y389" i="1" s="1"/>
  <c r="H389" i="1"/>
  <c r="F389" i="1"/>
  <c r="I388" i="1"/>
  <c r="H388" i="1"/>
  <c r="F388" i="1"/>
  <c r="I387" i="1"/>
  <c r="H387" i="1"/>
  <c r="F387" i="1"/>
  <c r="I386" i="1"/>
  <c r="H386" i="1"/>
  <c r="F386" i="1"/>
  <c r="I385" i="1"/>
  <c r="X385" i="1" s="1"/>
  <c r="Y385" i="1" s="1"/>
  <c r="H385" i="1"/>
  <c r="F385" i="1"/>
  <c r="I384" i="1"/>
  <c r="H384" i="1"/>
  <c r="F384" i="1"/>
  <c r="I383" i="1"/>
  <c r="H383" i="1"/>
  <c r="F383" i="1"/>
  <c r="I382" i="1"/>
  <c r="X382" i="1" s="1"/>
  <c r="Y382" i="1" s="1"/>
  <c r="H382" i="1"/>
  <c r="F382" i="1"/>
  <c r="I381" i="1"/>
  <c r="H381" i="1"/>
  <c r="F381" i="1"/>
  <c r="I380" i="1"/>
  <c r="H380" i="1"/>
  <c r="F380" i="1"/>
  <c r="I379" i="1"/>
  <c r="H379" i="1"/>
  <c r="F379" i="1"/>
  <c r="I378" i="1"/>
  <c r="X378" i="1" s="1"/>
  <c r="Y378" i="1" s="1"/>
  <c r="H378" i="1"/>
  <c r="F378" i="1"/>
  <c r="I377" i="1"/>
  <c r="X377" i="1" s="1"/>
  <c r="Y377" i="1" s="1"/>
  <c r="H377" i="1"/>
  <c r="F377" i="1"/>
  <c r="I376" i="1"/>
  <c r="H376" i="1"/>
  <c r="F376" i="1"/>
  <c r="I375" i="1"/>
  <c r="H375" i="1"/>
  <c r="F375" i="1"/>
  <c r="I373" i="1"/>
  <c r="X373" i="1" s="1"/>
  <c r="Y373" i="1" s="1"/>
  <c r="H373" i="1"/>
  <c r="F373" i="1"/>
  <c r="I372" i="1"/>
  <c r="X372" i="1" s="1"/>
  <c r="Y372" i="1" s="1"/>
  <c r="H372" i="1"/>
  <c r="F372" i="1"/>
  <c r="I371" i="1"/>
  <c r="H371" i="1"/>
  <c r="F371" i="1"/>
  <c r="I370" i="1"/>
  <c r="H370" i="1"/>
  <c r="F370" i="1"/>
  <c r="I368" i="1"/>
  <c r="H368" i="1"/>
  <c r="F368" i="1"/>
  <c r="I367" i="1"/>
  <c r="X367" i="1" s="1"/>
  <c r="Y367" i="1" s="1"/>
  <c r="H367" i="1"/>
  <c r="F367" i="1"/>
  <c r="I364" i="1"/>
  <c r="H364" i="1"/>
  <c r="F364" i="1"/>
  <c r="I363" i="1"/>
  <c r="H363" i="1"/>
  <c r="F363" i="1"/>
  <c r="H362" i="1"/>
  <c r="F362" i="1"/>
  <c r="H361" i="1"/>
  <c r="F361" i="1"/>
  <c r="I360" i="1"/>
  <c r="H360" i="1"/>
  <c r="F360" i="1"/>
  <c r="I359" i="1"/>
  <c r="H359" i="1"/>
  <c r="F359" i="1"/>
  <c r="I358" i="1"/>
  <c r="H358" i="1"/>
  <c r="F358" i="1"/>
  <c r="I357" i="1"/>
  <c r="X357" i="1" s="1"/>
  <c r="Y357" i="1" s="1"/>
  <c r="H357" i="1"/>
  <c r="F357" i="1"/>
  <c r="I356" i="1"/>
  <c r="H356" i="1"/>
  <c r="F356" i="1"/>
  <c r="I355" i="1"/>
  <c r="H355" i="1"/>
  <c r="F355" i="1"/>
  <c r="I354" i="1"/>
  <c r="H354" i="1"/>
  <c r="F354" i="1"/>
  <c r="I353" i="1"/>
  <c r="X353" i="1" s="1"/>
  <c r="Y353" i="1" s="1"/>
  <c r="H353" i="1"/>
  <c r="F353" i="1"/>
  <c r="I352" i="1"/>
  <c r="H352" i="1"/>
  <c r="F352" i="1"/>
  <c r="I351" i="1"/>
  <c r="H351" i="1"/>
  <c r="F351" i="1"/>
  <c r="I350" i="1"/>
  <c r="H350" i="1"/>
  <c r="F350" i="1"/>
  <c r="I349" i="1"/>
  <c r="H349" i="1"/>
  <c r="F349" i="1"/>
  <c r="I348" i="1"/>
  <c r="H348" i="1"/>
  <c r="F348" i="1"/>
  <c r="I347" i="1"/>
  <c r="H347" i="1"/>
  <c r="F347" i="1"/>
  <c r="I346" i="1"/>
  <c r="H346" i="1"/>
  <c r="F346" i="1"/>
  <c r="I345" i="1"/>
  <c r="X345" i="1" s="1"/>
  <c r="Y345" i="1" s="1"/>
  <c r="H345" i="1"/>
  <c r="F345" i="1"/>
  <c r="I344" i="1"/>
  <c r="H344" i="1"/>
  <c r="F344" i="1"/>
  <c r="I343" i="1"/>
  <c r="H343" i="1"/>
  <c r="F343" i="1"/>
  <c r="I342" i="1"/>
  <c r="H342" i="1"/>
  <c r="F342" i="1"/>
  <c r="H341" i="1"/>
  <c r="F341" i="1"/>
  <c r="H340" i="1"/>
  <c r="F340" i="1"/>
  <c r="I339" i="1"/>
  <c r="H339" i="1"/>
  <c r="F339" i="1"/>
  <c r="I338" i="1"/>
  <c r="H338" i="1"/>
  <c r="F338" i="1"/>
  <c r="I337" i="1"/>
  <c r="X337" i="1" s="1"/>
  <c r="Y337" i="1" s="1"/>
  <c r="H337" i="1"/>
  <c r="F337" i="1"/>
  <c r="I336" i="1"/>
  <c r="H336" i="1"/>
  <c r="F336" i="1"/>
  <c r="I335" i="1"/>
  <c r="H335" i="1"/>
  <c r="F335" i="1"/>
  <c r="I334" i="1"/>
  <c r="H334" i="1"/>
  <c r="F334" i="1"/>
  <c r="I333" i="1"/>
  <c r="H333" i="1"/>
  <c r="F333" i="1"/>
  <c r="I332" i="1"/>
  <c r="H332" i="1"/>
  <c r="F332" i="1"/>
  <c r="H330" i="1"/>
  <c r="F330" i="1"/>
  <c r="I329" i="1"/>
  <c r="H329" i="1"/>
  <c r="F329" i="1"/>
  <c r="I328" i="1"/>
  <c r="H328" i="1"/>
  <c r="F328" i="1"/>
  <c r="I327" i="1"/>
  <c r="X327" i="1" s="1"/>
  <c r="Y327" i="1" s="1"/>
  <c r="H327" i="1"/>
  <c r="F327" i="1"/>
  <c r="I326" i="1"/>
  <c r="H326" i="1"/>
  <c r="F326" i="1"/>
  <c r="I325" i="1"/>
  <c r="H325" i="1"/>
  <c r="F325" i="1"/>
  <c r="I324" i="1"/>
  <c r="H324" i="1"/>
  <c r="F324" i="1"/>
  <c r="I322" i="1"/>
  <c r="X322" i="1" s="1"/>
  <c r="Y322" i="1" s="1"/>
  <c r="H322" i="1"/>
  <c r="F322" i="1"/>
  <c r="I321" i="1"/>
  <c r="H321" i="1"/>
  <c r="F321" i="1"/>
  <c r="I320" i="1"/>
  <c r="H320" i="1"/>
  <c r="F320" i="1"/>
  <c r="I319" i="1"/>
  <c r="H319" i="1"/>
  <c r="F319" i="1"/>
  <c r="I318" i="1"/>
  <c r="X318" i="1" s="1"/>
  <c r="Y318" i="1" s="1"/>
  <c r="H318" i="1"/>
  <c r="F318" i="1"/>
  <c r="I317" i="1"/>
  <c r="H317" i="1"/>
  <c r="F317" i="1"/>
  <c r="I316" i="1"/>
  <c r="H316" i="1"/>
  <c r="F316" i="1"/>
  <c r="I315" i="1"/>
  <c r="H315" i="1"/>
  <c r="F315" i="1"/>
  <c r="I314" i="1"/>
  <c r="H314" i="1"/>
  <c r="F314" i="1"/>
  <c r="I313" i="1"/>
  <c r="H313" i="1"/>
  <c r="F313" i="1"/>
  <c r="I312" i="1"/>
  <c r="H312" i="1"/>
  <c r="F312" i="1"/>
  <c r="I311" i="1"/>
  <c r="H311" i="1"/>
  <c r="F311" i="1"/>
  <c r="I310" i="1"/>
  <c r="X310" i="1" s="1"/>
  <c r="Y310" i="1" s="1"/>
  <c r="F310" i="1"/>
  <c r="I309" i="1"/>
  <c r="H309" i="1"/>
  <c r="F309" i="1"/>
  <c r="I308" i="1"/>
  <c r="H308" i="1"/>
  <c r="F308" i="1"/>
  <c r="H306" i="1"/>
  <c r="I306" i="1"/>
  <c r="I305" i="1"/>
  <c r="X305" i="1" s="1"/>
  <c r="Y305" i="1" s="1"/>
  <c r="H305" i="1"/>
  <c r="F305" i="1"/>
  <c r="I303" i="1"/>
  <c r="X303" i="1" s="1"/>
  <c r="Y303" i="1" s="1"/>
  <c r="H303" i="1"/>
  <c r="F303" i="1"/>
  <c r="I302" i="1"/>
  <c r="H302" i="1"/>
  <c r="F302" i="1"/>
  <c r="I301" i="1"/>
  <c r="H301" i="1"/>
  <c r="F301" i="1"/>
  <c r="I300" i="1"/>
  <c r="X300" i="1" s="1"/>
  <c r="Y300" i="1" s="1"/>
  <c r="H300" i="1"/>
  <c r="F300" i="1"/>
  <c r="I299" i="1"/>
  <c r="X299" i="1" s="1"/>
  <c r="Y299" i="1" s="1"/>
  <c r="H299" i="1"/>
  <c r="F299" i="1"/>
  <c r="I298" i="1"/>
  <c r="H298" i="1"/>
  <c r="F298" i="1"/>
  <c r="I297" i="1"/>
  <c r="H297" i="1"/>
  <c r="F297" i="1"/>
  <c r="I296" i="1"/>
  <c r="H296" i="1"/>
  <c r="F296" i="1"/>
  <c r="I295" i="1"/>
  <c r="X295" i="1" s="1"/>
  <c r="Y295" i="1" s="1"/>
  <c r="H295" i="1"/>
  <c r="F295" i="1"/>
  <c r="I294" i="1"/>
  <c r="H294" i="1"/>
  <c r="F294" i="1"/>
  <c r="I293" i="1"/>
  <c r="H293" i="1"/>
  <c r="F293" i="1"/>
  <c r="I292" i="1"/>
  <c r="X292" i="1" s="1"/>
  <c r="Y292" i="1" s="1"/>
  <c r="H292" i="1"/>
  <c r="F292" i="1"/>
  <c r="I291" i="1"/>
  <c r="H291" i="1"/>
  <c r="F291" i="1"/>
  <c r="I290" i="1"/>
  <c r="H290" i="1"/>
  <c r="F290" i="1"/>
  <c r="I289" i="1"/>
  <c r="H289" i="1"/>
  <c r="F289" i="1"/>
  <c r="I288" i="1"/>
  <c r="X288" i="1" s="1"/>
  <c r="Y288" i="1" s="1"/>
  <c r="H288" i="1"/>
  <c r="F288" i="1"/>
  <c r="I287" i="1"/>
  <c r="X287" i="1" s="1"/>
  <c r="Y287" i="1" s="1"/>
  <c r="H287" i="1"/>
  <c r="F287" i="1"/>
  <c r="I285" i="1"/>
  <c r="H285" i="1"/>
  <c r="F285" i="1"/>
  <c r="H284" i="1"/>
  <c r="F284" i="1"/>
  <c r="H283" i="1"/>
  <c r="F283" i="1"/>
  <c r="H282" i="1"/>
  <c r="F282" i="1"/>
  <c r="H281" i="1"/>
  <c r="F281" i="1"/>
  <c r="H280" i="1"/>
  <c r="F280" i="1"/>
  <c r="I279" i="1"/>
  <c r="H279" i="1"/>
  <c r="F279" i="1"/>
  <c r="H278" i="1"/>
  <c r="F278" i="1"/>
  <c r="I277" i="1"/>
  <c r="H277" i="1"/>
  <c r="F277" i="1"/>
  <c r="I276" i="1"/>
  <c r="X276" i="1" s="1"/>
  <c r="Y276" i="1" s="1"/>
  <c r="H276" i="1"/>
  <c r="F276" i="1"/>
  <c r="I275" i="1"/>
  <c r="H275" i="1"/>
  <c r="F275" i="1"/>
  <c r="I274" i="1"/>
  <c r="X274" i="1" s="1"/>
  <c r="Y274" i="1" s="1"/>
  <c r="H274" i="1"/>
  <c r="F274" i="1"/>
  <c r="I273" i="1"/>
  <c r="X273" i="1" s="1"/>
  <c r="Y273" i="1" s="1"/>
  <c r="H273" i="1"/>
  <c r="F273" i="1"/>
  <c r="I272" i="1"/>
  <c r="H272" i="1"/>
  <c r="F272" i="1"/>
  <c r="I271" i="1"/>
  <c r="H271" i="1"/>
  <c r="F271" i="1"/>
  <c r="I270" i="1"/>
  <c r="X270" i="1" s="1"/>
  <c r="Y270" i="1" s="1"/>
  <c r="H270" i="1"/>
  <c r="F270" i="1"/>
  <c r="I269" i="1"/>
  <c r="X269" i="1" s="1"/>
  <c r="Y269" i="1" s="1"/>
  <c r="H269" i="1"/>
  <c r="F269" i="1"/>
  <c r="I268" i="1"/>
  <c r="X268" i="1" s="1"/>
  <c r="Y268" i="1" s="1"/>
  <c r="H268" i="1"/>
  <c r="F268" i="1"/>
  <c r="I267" i="1"/>
  <c r="H267" i="1"/>
  <c r="F267" i="1"/>
  <c r="I266" i="1"/>
  <c r="X266" i="1" s="1"/>
  <c r="Y266" i="1" s="1"/>
  <c r="H266" i="1"/>
  <c r="F266" i="1"/>
  <c r="H265" i="1"/>
  <c r="F265" i="1"/>
  <c r="I264" i="1"/>
  <c r="X264" i="1" s="1"/>
  <c r="Y264" i="1" s="1"/>
  <c r="H264" i="1"/>
  <c r="F264" i="1"/>
  <c r="I263" i="1"/>
  <c r="H263" i="1"/>
  <c r="F263" i="1"/>
  <c r="I262" i="1"/>
  <c r="H262" i="1"/>
  <c r="F262" i="1"/>
  <c r="I261" i="1"/>
  <c r="H261" i="1"/>
  <c r="F261" i="1"/>
  <c r="I260" i="1"/>
  <c r="X260" i="1" s="1"/>
  <c r="Y260" i="1" s="1"/>
  <c r="H260" i="1"/>
  <c r="F260" i="1"/>
  <c r="I259" i="1"/>
  <c r="H259" i="1"/>
  <c r="F259" i="1"/>
  <c r="I258" i="1"/>
  <c r="H258" i="1"/>
  <c r="F258" i="1"/>
  <c r="I257" i="1"/>
  <c r="X257" i="1" s="1"/>
  <c r="Y257" i="1" s="1"/>
  <c r="H257" i="1"/>
  <c r="F257" i="1"/>
  <c r="I256" i="1"/>
  <c r="H256" i="1"/>
  <c r="F256" i="1"/>
  <c r="I255" i="1"/>
  <c r="H255" i="1"/>
  <c r="F255" i="1"/>
  <c r="I254" i="1"/>
  <c r="H254" i="1"/>
  <c r="F254" i="1"/>
  <c r="I253" i="1"/>
  <c r="X253" i="1" s="1"/>
  <c r="Y253" i="1" s="1"/>
  <c r="H253" i="1"/>
  <c r="F253" i="1"/>
  <c r="I252" i="1"/>
  <c r="X252" i="1" s="1"/>
  <c r="Y252" i="1" s="1"/>
  <c r="H252" i="1"/>
  <c r="F252" i="1"/>
  <c r="I251" i="1"/>
  <c r="H251" i="1"/>
  <c r="F251" i="1"/>
  <c r="I250" i="1"/>
  <c r="H250" i="1"/>
  <c r="F250" i="1"/>
  <c r="I249" i="1"/>
  <c r="X249" i="1" s="1"/>
  <c r="Y249" i="1" s="1"/>
  <c r="H249" i="1"/>
  <c r="F249" i="1"/>
  <c r="I248" i="1"/>
  <c r="X248" i="1" s="1"/>
  <c r="Y248" i="1" s="1"/>
  <c r="H248" i="1"/>
  <c r="F248" i="1"/>
  <c r="I247" i="1"/>
  <c r="H247" i="1"/>
  <c r="F247" i="1"/>
  <c r="I246" i="1"/>
  <c r="H246" i="1"/>
  <c r="F246" i="1"/>
  <c r="I245" i="1"/>
  <c r="H245" i="1"/>
  <c r="F245" i="1"/>
  <c r="I244" i="1"/>
  <c r="X244" i="1" s="1"/>
  <c r="Y244" i="1" s="1"/>
  <c r="H244" i="1"/>
  <c r="F244" i="1"/>
  <c r="I243" i="1"/>
  <c r="H243" i="1"/>
  <c r="F243" i="1"/>
  <c r="I242" i="1"/>
  <c r="H242" i="1"/>
  <c r="F242" i="1"/>
  <c r="I241" i="1"/>
  <c r="X241" i="1" s="1"/>
  <c r="Y241" i="1" s="1"/>
  <c r="H241" i="1"/>
  <c r="F241" i="1"/>
  <c r="I240" i="1"/>
  <c r="H240" i="1"/>
  <c r="F240" i="1"/>
  <c r="I239" i="1"/>
  <c r="H239" i="1"/>
  <c r="F239" i="1"/>
  <c r="I238" i="1"/>
  <c r="H238" i="1"/>
  <c r="F238" i="1"/>
  <c r="I237" i="1"/>
  <c r="X237" i="1" s="1"/>
  <c r="Y237" i="1" s="1"/>
  <c r="H237" i="1"/>
  <c r="F237" i="1"/>
  <c r="I236" i="1"/>
  <c r="X236" i="1" s="1"/>
  <c r="Y236" i="1" s="1"/>
  <c r="H236" i="1"/>
  <c r="F236" i="1"/>
  <c r="I235" i="1"/>
  <c r="H235" i="1"/>
  <c r="F235" i="1"/>
  <c r="I234" i="1"/>
  <c r="H234" i="1"/>
  <c r="F234" i="1"/>
  <c r="I233" i="1"/>
  <c r="X233" i="1" s="1"/>
  <c r="Y233" i="1" s="1"/>
  <c r="H233" i="1"/>
  <c r="F233" i="1"/>
  <c r="I232" i="1"/>
  <c r="X232" i="1" s="1"/>
  <c r="Y232" i="1" s="1"/>
  <c r="H232" i="1"/>
  <c r="F232" i="1"/>
  <c r="I231" i="1"/>
  <c r="H231" i="1"/>
  <c r="F231" i="1"/>
  <c r="I230" i="1"/>
  <c r="H230" i="1"/>
  <c r="F230" i="1"/>
  <c r="I229" i="1"/>
  <c r="H229" i="1"/>
  <c r="F229" i="1"/>
  <c r="F228" i="1"/>
  <c r="I227" i="1"/>
  <c r="X227" i="1" s="1"/>
  <c r="Y227" i="1" s="1"/>
  <c r="H227" i="1"/>
  <c r="F227" i="1"/>
  <c r="I225" i="1"/>
  <c r="H225" i="1"/>
  <c r="F225" i="1"/>
  <c r="I224" i="1"/>
  <c r="X224" i="1" s="1"/>
  <c r="Y224" i="1" s="1"/>
  <c r="H224" i="1"/>
  <c r="F224" i="1"/>
  <c r="I223" i="1"/>
  <c r="H223" i="1"/>
  <c r="F223" i="1"/>
  <c r="I222" i="1"/>
  <c r="X222" i="1" s="1"/>
  <c r="Y222" i="1" s="1"/>
  <c r="H222" i="1"/>
  <c r="F222" i="1"/>
  <c r="I221" i="1"/>
  <c r="H221" i="1"/>
  <c r="F221" i="1"/>
  <c r="I220" i="1"/>
  <c r="X220" i="1" s="1"/>
  <c r="Y220" i="1" s="1"/>
  <c r="H220" i="1"/>
  <c r="F220" i="1"/>
  <c r="I218" i="1"/>
  <c r="X218" i="1" s="1"/>
  <c r="Y218" i="1" s="1"/>
  <c r="H218" i="1"/>
  <c r="F218" i="1"/>
  <c r="I217" i="1"/>
  <c r="H217" i="1"/>
  <c r="F217" i="1"/>
  <c r="I216" i="1"/>
  <c r="H216" i="1"/>
  <c r="F216" i="1"/>
  <c r="I215" i="1"/>
  <c r="X215" i="1" s="1"/>
  <c r="Y215" i="1" s="1"/>
  <c r="H215" i="1"/>
  <c r="F215" i="1"/>
  <c r="I214" i="1"/>
  <c r="X214" i="1" s="1"/>
  <c r="Y214" i="1" s="1"/>
  <c r="H214" i="1"/>
  <c r="F214" i="1"/>
  <c r="I213" i="1"/>
  <c r="X213" i="1" s="1"/>
  <c r="Y213" i="1" s="1"/>
  <c r="H213" i="1"/>
  <c r="F213" i="1"/>
  <c r="I212" i="1"/>
  <c r="H212" i="1"/>
  <c r="F212" i="1"/>
  <c r="I211" i="1"/>
  <c r="H211" i="1"/>
  <c r="F211" i="1"/>
  <c r="I209" i="1"/>
  <c r="X209" i="1" s="1"/>
  <c r="Y209" i="1" s="1"/>
  <c r="H209" i="1"/>
  <c r="F209" i="1"/>
  <c r="I207" i="1"/>
  <c r="X207" i="1" s="1"/>
  <c r="Y207" i="1" s="1"/>
  <c r="H207" i="1"/>
  <c r="F207" i="1"/>
  <c r="I206" i="1"/>
  <c r="H206" i="1"/>
  <c r="F206" i="1"/>
  <c r="I205" i="1"/>
  <c r="X205" i="1" s="1"/>
  <c r="Y205" i="1" s="1"/>
  <c r="H205" i="1"/>
  <c r="F205" i="1"/>
  <c r="H203" i="1"/>
  <c r="F203" i="1"/>
  <c r="I202" i="1"/>
  <c r="H202" i="1"/>
  <c r="F202" i="1"/>
  <c r="I201" i="1"/>
  <c r="H201" i="1"/>
  <c r="F201" i="1"/>
  <c r="I200" i="1"/>
  <c r="X200" i="1" s="1"/>
  <c r="Y200" i="1" s="1"/>
  <c r="H200" i="1"/>
  <c r="F200" i="1"/>
  <c r="I198" i="1"/>
  <c r="X198" i="1" s="1"/>
  <c r="Y198" i="1" s="1"/>
  <c r="H198" i="1"/>
  <c r="F198" i="1"/>
  <c r="I197" i="1"/>
  <c r="X197" i="1" s="1"/>
  <c r="Y197" i="1" s="1"/>
  <c r="H197" i="1"/>
  <c r="F197" i="1"/>
  <c r="I196" i="1"/>
  <c r="H196" i="1"/>
  <c r="F196" i="1"/>
  <c r="I195" i="1"/>
  <c r="X195" i="1" s="1"/>
  <c r="Y195" i="1" s="1"/>
  <c r="H195" i="1"/>
  <c r="F195" i="1"/>
  <c r="I194" i="1"/>
  <c r="X194" i="1" s="1"/>
  <c r="Y194" i="1" s="1"/>
  <c r="H194" i="1"/>
  <c r="F194" i="1"/>
  <c r="I193" i="1"/>
  <c r="H193" i="1"/>
  <c r="F193" i="1"/>
  <c r="I192" i="1"/>
  <c r="H192" i="1"/>
  <c r="F192" i="1"/>
  <c r="I191" i="1"/>
  <c r="H191" i="1"/>
  <c r="F191" i="1"/>
  <c r="I190" i="1"/>
  <c r="X190" i="1" s="1"/>
  <c r="Y190" i="1" s="1"/>
  <c r="H190" i="1"/>
  <c r="F190" i="1"/>
  <c r="I188" i="1"/>
  <c r="X188" i="1" s="1"/>
  <c r="Y188" i="1" s="1"/>
  <c r="H188" i="1"/>
  <c r="F188" i="1"/>
  <c r="I187" i="1"/>
  <c r="H187" i="1"/>
  <c r="I186" i="1"/>
  <c r="X186" i="1" s="1"/>
  <c r="Y186" i="1" s="1"/>
  <c r="H186" i="1"/>
  <c r="F186" i="1"/>
  <c r="I185" i="1"/>
  <c r="X185" i="1" s="1"/>
  <c r="Y185" i="1" s="1"/>
  <c r="H185" i="1"/>
  <c r="F185" i="1"/>
  <c r="I184" i="1"/>
  <c r="H184" i="1"/>
  <c r="F184" i="1"/>
  <c r="I183" i="1"/>
  <c r="H183" i="1"/>
  <c r="F183" i="1"/>
  <c r="I182" i="1"/>
  <c r="X182" i="1" s="1"/>
  <c r="Y182" i="1" s="1"/>
  <c r="H182" i="1"/>
  <c r="F182" i="1"/>
  <c r="I181" i="1"/>
  <c r="H181" i="1"/>
  <c r="F181" i="1"/>
  <c r="I180" i="1"/>
  <c r="X180" i="1" s="1"/>
  <c r="Y180" i="1" s="1"/>
  <c r="H180" i="1"/>
  <c r="F180" i="1"/>
  <c r="I179" i="1"/>
  <c r="H179" i="1"/>
  <c r="F179" i="1"/>
  <c r="I178" i="1"/>
  <c r="X178" i="1" s="1"/>
  <c r="Y178" i="1" s="1"/>
  <c r="H178" i="1"/>
  <c r="F178" i="1"/>
  <c r="I177" i="1"/>
  <c r="X177" i="1" s="1"/>
  <c r="Y177" i="1" s="1"/>
  <c r="H177" i="1"/>
  <c r="F177" i="1"/>
  <c r="I176" i="1"/>
  <c r="X176" i="1" s="1"/>
  <c r="Y176" i="1" s="1"/>
  <c r="H176" i="1"/>
  <c r="F176" i="1"/>
  <c r="I175" i="1"/>
  <c r="H175" i="1"/>
  <c r="F175" i="1"/>
  <c r="I174" i="1"/>
  <c r="H174" i="1"/>
  <c r="F174" i="1"/>
  <c r="I172" i="1"/>
  <c r="H172" i="1"/>
  <c r="F172" i="1"/>
  <c r="I171" i="1"/>
  <c r="X171" i="1" s="1"/>
  <c r="Y171" i="1" s="1"/>
  <c r="H171" i="1"/>
  <c r="F171" i="1"/>
  <c r="I170" i="1"/>
  <c r="H170" i="1"/>
  <c r="F170" i="1"/>
  <c r="I169" i="1"/>
  <c r="X169" i="1" s="1"/>
  <c r="Y169" i="1" s="1"/>
  <c r="H169" i="1"/>
  <c r="F169" i="1"/>
  <c r="I168" i="1"/>
  <c r="X168" i="1" s="1"/>
  <c r="Y168" i="1" s="1"/>
  <c r="H168" i="1"/>
  <c r="F168" i="1"/>
  <c r="I167" i="1"/>
  <c r="H167" i="1"/>
  <c r="F167" i="1"/>
  <c r="I166" i="1"/>
  <c r="H166" i="1"/>
  <c r="F166" i="1"/>
  <c r="I165" i="1"/>
  <c r="X165" i="1" s="1"/>
  <c r="Y165" i="1" s="1"/>
  <c r="H165" i="1"/>
  <c r="F165" i="1"/>
  <c r="I164" i="1"/>
  <c r="H164" i="1"/>
  <c r="F164" i="1"/>
  <c r="I163" i="1"/>
  <c r="X163" i="1" s="1"/>
  <c r="Y163" i="1" s="1"/>
  <c r="H163" i="1"/>
  <c r="F163" i="1"/>
  <c r="I162" i="1"/>
  <c r="H162" i="1"/>
  <c r="F162" i="1"/>
  <c r="I161" i="1"/>
  <c r="X161" i="1" s="1"/>
  <c r="Y161" i="1" s="1"/>
  <c r="H161" i="1"/>
  <c r="F161" i="1"/>
  <c r="I160" i="1"/>
  <c r="X160" i="1" s="1"/>
  <c r="Y160" i="1" s="1"/>
  <c r="H160" i="1"/>
  <c r="F160" i="1"/>
  <c r="I159" i="1"/>
  <c r="X159" i="1" s="1"/>
  <c r="Y159" i="1" s="1"/>
  <c r="H159" i="1"/>
  <c r="F159" i="1"/>
  <c r="I158" i="1"/>
  <c r="H158" i="1"/>
  <c r="F158" i="1"/>
  <c r="I157" i="1"/>
  <c r="H157" i="1"/>
  <c r="F157" i="1"/>
  <c r="I156" i="1"/>
  <c r="H156" i="1"/>
  <c r="F156" i="1"/>
  <c r="I155" i="1"/>
  <c r="X155" i="1" s="1"/>
  <c r="Y155" i="1" s="1"/>
  <c r="H155" i="1"/>
  <c r="F155" i="1"/>
  <c r="I154" i="1"/>
  <c r="H154" i="1"/>
  <c r="F154" i="1"/>
  <c r="I153" i="1"/>
  <c r="X153" i="1" s="1"/>
  <c r="Y153" i="1" s="1"/>
  <c r="H153" i="1"/>
  <c r="F153" i="1"/>
  <c r="I152" i="1"/>
  <c r="X152" i="1" s="1"/>
  <c r="Y152" i="1" s="1"/>
  <c r="H152" i="1"/>
  <c r="F152" i="1"/>
  <c r="I151" i="1"/>
  <c r="H151" i="1"/>
  <c r="F151" i="1"/>
  <c r="I150" i="1"/>
  <c r="H150" i="1"/>
  <c r="F150" i="1"/>
  <c r="I149" i="1"/>
  <c r="X149" i="1" s="1"/>
  <c r="Y149" i="1" s="1"/>
  <c r="H149" i="1"/>
  <c r="F149" i="1"/>
  <c r="I148" i="1"/>
  <c r="H148" i="1"/>
  <c r="F148" i="1"/>
  <c r="I147" i="1"/>
  <c r="X147" i="1" s="1"/>
  <c r="Y147" i="1" s="1"/>
  <c r="H147" i="1"/>
  <c r="F147" i="1"/>
  <c r="I146" i="1"/>
  <c r="H146" i="1"/>
  <c r="F146" i="1"/>
  <c r="I145" i="1"/>
  <c r="X145" i="1" s="1"/>
  <c r="Y145" i="1" s="1"/>
  <c r="H145" i="1"/>
  <c r="F145" i="1"/>
  <c r="I144" i="1"/>
  <c r="X144" i="1" s="1"/>
  <c r="Y144" i="1" s="1"/>
  <c r="H144" i="1"/>
  <c r="F144" i="1"/>
  <c r="I143" i="1"/>
  <c r="X143" i="1" s="1"/>
  <c r="Y143" i="1" s="1"/>
  <c r="H143" i="1"/>
  <c r="F143" i="1"/>
  <c r="I142" i="1"/>
  <c r="H142" i="1"/>
  <c r="F142" i="1"/>
  <c r="H141" i="1"/>
  <c r="F141" i="1"/>
  <c r="H140" i="1"/>
  <c r="F140" i="1"/>
  <c r="H139" i="1"/>
  <c r="F139" i="1"/>
  <c r="I138" i="1"/>
  <c r="X138" i="1" s="1"/>
  <c r="Y138" i="1" s="1"/>
  <c r="H138" i="1"/>
  <c r="F138" i="1"/>
  <c r="I137" i="1"/>
  <c r="H137" i="1"/>
  <c r="F137" i="1"/>
  <c r="I136" i="1"/>
  <c r="X136" i="1" s="1"/>
  <c r="Y136" i="1" s="1"/>
  <c r="H136" i="1"/>
  <c r="F136" i="1"/>
  <c r="I135" i="1"/>
  <c r="X135" i="1" s="1"/>
  <c r="Y135" i="1" s="1"/>
  <c r="H135" i="1"/>
  <c r="F135" i="1"/>
  <c r="I134" i="1"/>
  <c r="H134" i="1"/>
  <c r="F134" i="1"/>
  <c r="I133" i="1"/>
  <c r="H133" i="1"/>
  <c r="F133" i="1"/>
  <c r="I132" i="1"/>
  <c r="X132" i="1" s="1"/>
  <c r="Y132" i="1" s="1"/>
  <c r="H132" i="1"/>
  <c r="F132" i="1"/>
  <c r="I131" i="1"/>
  <c r="H131" i="1"/>
  <c r="F131" i="1"/>
  <c r="I130" i="1"/>
  <c r="X130" i="1" s="1"/>
  <c r="Y130" i="1" s="1"/>
  <c r="H130" i="1"/>
  <c r="F130" i="1"/>
  <c r="I129" i="1"/>
  <c r="H129" i="1"/>
  <c r="F129" i="1"/>
  <c r="I128" i="1"/>
  <c r="X128" i="1" s="1"/>
  <c r="Y128" i="1" s="1"/>
  <c r="H128" i="1"/>
  <c r="F128" i="1"/>
  <c r="I127" i="1"/>
  <c r="X127" i="1" s="1"/>
  <c r="Y127" i="1" s="1"/>
  <c r="H127" i="1"/>
  <c r="F127" i="1"/>
  <c r="I126" i="1"/>
  <c r="X126" i="1" s="1"/>
  <c r="Y126" i="1" s="1"/>
  <c r="H126" i="1"/>
  <c r="F126" i="1"/>
  <c r="I125" i="1"/>
  <c r="H125" i="1"/>
  <c r="F125" i="1"/>
  <c r="I124" i="1"/>
  <c r="H124" i="1"/>
  <c r="F124" i="1"/>
  <c r="I123" i="1"/>
  <c r="H123" i="1"/>
  <c r="F123" i="1"/>
  <c r="I122" i="1"/>
  <c r="X122" i="1" s="1"/>
  <c r="Y122" i="1" s="1"/>
  <c r="H122" i="1"/>
  <c r="F122" i="1"/>
  <c r="I121" i="1"/>
  <c r="H121" i="1"/>
  <c r="F121" i="1"/>
  <c r="I120" i="1"/>
  <c r="X120" i="1" s="1"/>
  <c r="Y120" i="1" s="1"/>
  <c r="H120" i="1"/>
  <c r="F120" i="1"/>
  <c r="I119" i="1"/>
  <c r="X119" i="1" s="1"/>
  <c r="Y119" i="1" s="1"/>
  <c r="H119" i="1"/>
  <c r="F119" i="1"/>
  <c r="I118" i="1"/>
  <c r="H118" i="1"/>
  <c r="F118" i="1"/>
  <c r="I117" i="1"/>
  <c r="H117" i="1"/>
  <c r="F117" i="1"/>
  <c r="H116" i="1"/>
  <c r="F116" i="1"/>
  <c r="H115" i="1"/>
  <c r="F115" i="1"/>
  <c r="I114" i="1"/>
  <c r="X114" i="1" s="1"/>
  <c r="Y114" i="1" s="1"/>
  <c r="H114" i="1"/>
  <c r="F114" i="1"/>
  <c r="I113" i="1"/>
  <c r="X113" i="1" s="1"/>
  <c r="Y113" i="1" s="1"/>
  <c r="H113" i="1"/>
  <c r="F113" i="1"/>
  <c r="I112" i="1"/>
  <c r="H112" i="1"/>
  <c r="F112" i="1"/>
  <c r="I111" i="1"/>
  <c r="X111" i="1" s="1"/>
  <c r="Y111" i="1" s="1"/>
  <c r="H111" i="1"/>
  <c r="F111" i="1"/>
  <c r="I110" i="1"/>
  <c r="X110" i="1" s="1"/>
  <c r="Y110" i="1" s="1"/>
  <c r="H110" i="1"/>
  <c r="F110" i="1"/>
  <c r="I109" i="1"/>
  <c r="H109" i="1"/>
  <c r="F109" i="1"/>
  <c r="I108" i="1"/>
  <c r="H108" i="1"/>
  <c r="F108" i="1"/>
  <c r="I107" i="1"/>
  <c r="H107" i="1"/>
  <c r="F107" i="1"/>
  <c r="I106" i="1"/>
  <c r="X106" i="1" s="1"/>
  <c r="Y106" i="1" s="1"/>
  <c r="H106" i="1"/>
  <c r="F106" i="1"/>
  <c r="I105" i="1"/>
  <c r="X105" i="1" s="1"/>
  <c r="Y105" i="1" s="1"/>
  <c r="H105" i="1"/>
  <c r="F105" i="1"/>
  <c r="I103" i="1"/>
  <c r="H103" i="1"/>
  <c r="F103" i="1"/>
  <c r="I102" i="1"/>
  <c r="X102" i="1" s="1"/>
  <c r="Y102" i="1" s="1"/>
  <c r="H102" i="1"/>
  <c r="F102" i="1"/>
  <c r="I101" i="1"/>
  <c r="H101" i="1"/>
  <c r="F101" i="1"/>
  <c r="I100" i="1"/>
  <c r="H100" i="1"/>
  <c r="F100" i="1"/>
  <c r="I98" i="1"/>
  <c r="H98" i="1"/>
  <c r="F98" i="1"/>
  <c r="I96" i="1"/>
  <c r="X96" i="1" s="1"/>
  <c r="Y96" i="1" s="1"/>
  <c r="H96" i="1"/>
  <c r="F96" i="1"/>
  <c r="I94" i="1"/>
  <c r="X94" i="1" s="1"/>
  <c r="Y94" i="1" s="1"/>
  <c r="H94" i="1"/>
  <c r="F94" i="1"/>
  <c r="I93" i="1"/>
  <c r="X93" i="1" s="1"/>
  <c r="Y93" i="1" s="1"/>
  <c r="H93" i="1"/>
  <c r="F93" i="1"/>
  <c r="I91" i="1"/>
  <c r="H91" i="1"/>
  <c r="F91" i="1"/>
  <c r="I89" i="1"/>
  <c r="X89" i="1" s="1"/>
  <c r="Y89" i="1" s="1"/>
  <c r="H89" i="1"/>
  <c r="F89" i="1"/>
  <c r="I88" i="1"/>
  <c r="X88" i="1" s="1"/>
  <c r="Y88" i="1" s="1"/>
  <c r="H88" i="1"/>
  <c r="F88" i="1"/>
  <c r="I85" i="1"/>
  <c r="F85" i="1"/>
  <c r="I84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I57" i="1"/>
  <c r="X57" i="1" s="1"/>
  <c r="Y57" i="1" s="1"/>
  <c r="H57" i="1"/>
  <c r="F57" i="1"/>
  <c r="I56" i="1"/>
  <c r="X56" i="1" s="1"/>
  <c r="Y56" i="1" s="1"/>
  <c r="H56" i="1"/>
  <c r="F56" i="1"/>
  <c r="I55" i="1"/>
  <c r="X55" i="1" s="1"/>
  <c r="Y55" i="1" s="1"/>
  <c r="H55" i="1"/>
  <c r="F55" i="1"/>
  <c r="I54" i="1"/>
  <c r="X54" i="1" s="1"/>
  <c r="Y54" i="1" s="1"/>
  <c r="H54" i="1"/>
  <c r="F54" i="1"/>
  <c r="I53" i="1"/>
  <c r="X53" i="1" s="1"/>
  <c r="Y53" i="1" s="1"/>
  <c r="H53" i="1"/>
  <c r="F53" i="1"/>
  <c r="I52" i="1"/>
  <c r="X52" i="1" s="1"/>
  <c r="Y52" i="1" s="1"/>
  <c r="H52" i="1"/>
  <c r="F52" i="1"/>
  <c r="I51" i="1"/>
  <c r="X51" i="1" s="1"/>
  <c r="Y51" i="1" s="1"/>
  <c r="H51" i="1"/>
  <c r="F51" i="1"/>
  <c r="I50" i="1"/>
  <c r="X50" i="1" s="1"/>
  <c r="Y50" i="1" s="1"/>
  <c r="H50" i="1"/>
  <c r="F50" i="1"/>
  <c r="I49" i="1"/>
  <c r="X49" i="1" s="1"/>
  <c r="Y49" i="1" s="1"/>
  <c r="H49" i="1"/>
  <c r="F49" i="1"/>
  <c r="I48" i="1"/>
  <c r="X48" i="1" s="1"/>
  <c r="Y48" i="1" s="1"/>
  <c r="H48" i="1"/>
  <c r="F48" i="1"/>
  <c r="I47" i="1"/>
  <c r="X47" i="1" s="1"/>
  <c r="Y47" i="1" s="1"/>
  <c r="H47" i="1"/>
  <c r="F47" i="1"/>
  <c r="I46" i="1"/>
  <c r="X46" i="1" s="1"/>
  <c r="Y46" i="1" s="1"/>
  <c r="H46" i="1"/>
  <c r="F46" i="1"/>
  <c r="I45" i="1"/>
  <c r="X45" i="1" s="1"/>
  <c r="Y45" i="1" s="1"/>
  <c r="H45" i="1"/>
  <c r="F45" i="1"/>
  <c r="I44" i="1"/>
  <c r="X44" i="1" s="1"/>
  <c r="Y44" i="1" s="1"/>
  <c r="H44" i="1"/>
  <c r="F44" i="1"/>
  <c r="I43" i="1"/>
  <c r="X43" i="1" s="1"/>
  <c r="Y43" i="1" s="1"/>
  <c r="H43" i="1"/>
  <c r="F43" i="1"/>
  <c r="I41" i="1"/>
  <c r="X41" i="1" s="1"/>
  <c r="Y41" i="1" s="1"/>
  <c r="H41" i="1"/>
  <c r="F41" i="1"/>
  <c r="I40" i="1"/>
  <c r="X40" i="1" s="1"/>
  <c r="Y40" i="1" s="1"/>
  <c r="H40" i="1"/>
  <c r="F40" i="1"/>
  <c r="I39" i="1"/>
  <c r="X39" i="1" s="1"/>
  <c r="Y39" i="1" s="1"/>
  <c r="H39" i="1"/>
  <c r="F39" i="1"/>
  <c r="I38" i="1"/>
  <c r="X38" i="1" s="1"/>
  <c r="Y38" i="1" s="1"/>
  <c r="H38" i="1"/>
  <c r="F38" i="1"/>
  <c r="I36" i="1"/>
  <c r="X36" i="1" s="1"/>
  <c r="Y36" i="1" s="1"/>
  <c r="H36" i="1"/>
  <c r="F36" i="1"/>
  <c r="I35" i="1"/>
  <c r="X35" i="1" s="1"/>
  <c r="Y35" i="1" s="1"/>
  <c r="H35" i="1"/>
  <c r="F35" i="1"/>
  <c r="I34" i="1"/>
  <c r="X34" i="1" s="1"/>
  <c r="Y34" i="1" s="1"/>
  <c r="H34" i="1"/>
  <c r="F34" i="1"/>
  <c r="I33" i="1"/>
  <c r="X33" i="1" s="1"/>
  <c r="Y33" i="1" s="1"/>
  <c r="H33" i="1"/>
  <c r="F33" i="1"/>
  <c r="I32" i="1"/>
  <c r="X32" i="1" s="1"/>
  <c r="Y32" i="1" s="1"/>
  <c r="H32" i="1"/>
  <c r="F32" i="1"/>
  <c r="I31" i="1"/>
  <c r="X31" i="1" s="1"/>
  <c r="Y31" i="1" s="1"/>
  <c r="H31" i="1"/>
  <c r="F31" i="1"/>
  <c r="I30" i="1"/>
  <c r="X30" i="1" s="1"/>
  <c r="Y30" i="1" s="1"/>
  <c r="H30" i="1"/>
  <c r="F30" i="1"/>
  <c r="I29" i="1"/>
  <c r="X29" i="1" s="1"/>
  <c r="Y29" i="1" s="1"/>
  <c r="H29" i="1"/>
  <c r="F29" i="1"/>
  <c r="I28" i="1"/>
  <c r="X28" i="1" s="1"/>
  <c r="Y28" i="1" s="1"/>
  <c r="H28" i="1"/>
  <c r="F28" i="1"/>
  <c r="I27" i="1"/>
  <c r="X27" i="1" s="1"/>
  <c r="Y27" i="1" s="1"/>
  <c r="H27" i="1"/>
  <c r="F27" i="1"/>
  <c r="I26" i="1"/>
  <c r="X26" i="1" s="1"/>
  <c r="Y26" i="1" s="1"/>
  <c r="H26" i="1"/>
  <c r="F26" i="1"/>
  <c r="I25" i="1"/>
  <c r="X25" i="1" s="1"/>
  <c r="Y25" i="1" s="1"/>
  <c r="H25" i="1"/>
  <c r="F25" i="1"/>
  <c r="I24" i="1"/>
  <c r="X24" i="1" s="1"/>
  <c r="Y24" i="1" s="1"/>
  <c r="H24" i="1"/>
  <c r="F24" i="1"/>
  <c r="I23" i="1"/>
  <c r="X23" i="1" s="1"/>
  <c r="Y23" i="1" s="1"/>
  <c r="H23" i="1"/>
  <c r="F23" i="1"/>
  <c r="I22" i="1"/>
  <c r="X22" i="1" s="1"/>
  <c r="Y22" i="1" s="1"/>
  <c r="H22" i="1"/>
  <c r="F22" i="1"/>
  <c r="I21" i="1"/>
  <c r="X21" i="1" s="1"/>
  <c r="Y21" i="1" s="1"/>
  <c r="H21" i="1"/>
  <c r="F21" i="1"/>
  <c r="I20" i="1"/>
  <c r="X20" i="1" s="1"/>
  <c r="Y20" i="1" s="1"/>
  <c r="H20" i="1"/>
  <c r="F20" i="1"/>
  <c r="I19" i="1"/>
  <c r="X19" i="1" s="1"/>
  <c r="Y19" i="1" s="1"/>
  <c r="H19" i="1"/>
  <c r="F19" i="1"/>
  <c r="I18" i="1"/>
  <c r="X18" i="1" s="1"/>
  <c r="Y18" i="1" s="1"/>
  <c r="H18" i="1"/>
  <c r="F18" i="1"/>
  <c r="I16" i="1"/>
  <c r="X16" i="1" s="1"/>
  <c r="Y16" i="1" s="1"/>
  <c r="H16" i="1"/>
  <c r="F16" i="1"/>
  <c r="I15" i="1"/>
  <c r="X15" i="1" s="1"/>
  <c r="Y15" i="1" s="1"/>
  <c r="H15" i="1"/>
  <c r="F15" i="1"/>
  <c r="I14" i="1"/>
  <c r="X14" i="1" s="1"/>
  <c r="Y14" i="1" s="1"/>
  <c r="H14" i="1"/>
  <c r="F14" i="1"/>
  <c r="I12" i="1"/>
  <c r="X12" i="1" s="1"/>
  <c r="Y12" i="1" s="1"/>
  <c r="H12" i="1"/>
  <c r="F12" i="1"/>
  <c r="I11" i="1"/>
  <c r="X11" i="1" s="1"/>
  <c r="Y11" i="1" s="1"/>
  <c r="H11" i="1"/>
  <c r="F11" i="1"/>
  <c r="I9" i="1"/>
  <c r="X9" i="1" s="1"/>
  <c r="Y9" i="1" s="1"/>
  <c r="H9" i="1"/>
  <c r="F9" i="1"/>
  <c r="H8" i="1"/>
  <c r="F8" i="1"/>
  <c r="H7" i="1"/>
  <c r="F7" i="1"/>
  <c r="T879" i="1" l="1"/>
  <c r="W879" i="1"/>
  <c r="V879" i="1"/>
  <c r="X368" i="1"/>
  <c r="Y368" i="1" s="1"/>
  <c r="X386" i="1"/>
  <c r="Y386" i="1" s="1"/>
  <c r="X404" i="1"/>
  <c r="Y404" i="1" s="1"/>
  <c r="X277" i="1"/>
  <c r="Y277" i="1" s="1"/>
  <c r="X296" i="1"/>
  <c r="Y296" i="1" s="1"/>
  <c r="X309" i="1"/>
  <c r="Y309" i="1" s="1"/>
  <c r="X333" i="1"/>
  <c r="Y333" i="1" s="1"/>
  <c r="X381" i="1"/>
  <c r="Y381" i="1" s="1"/>
  <c r="X399" i="1"/>
  <c r="Y399" i="1" s="1"/>
  <c r="X416" i="1"/>
  <c r="Y416" i="1" s="1"/>
  <c r="X423" i="1"/>
  <c r="Y423" i="1" s="1"/>
  <c r="X499" i="1"/>
  <c r="Y499" i="1" s="1"/>
  <c r="P481" i="1"/>
  <c r="X229" i="1"/>
  <c r="Y229" i="1" s="1"/>
  <c r="X261" i="1"/>
  <c r="Y261" i="1" s="1"/>
  <c r="X272" i="1"/>
  <c r="Y272" i="1" s="1"/>
  <c r="X291" i="1"/>
  <c r="Y291" i="1" s="1"/>
  <c r="X100" i="1"/>
  <c r="Y100" i="1" s="1"/>
  <c r="X123" i="1"/>
  <c r="Y123" i="1" s="1"/>
  <c r="X156" i="1"/>
  <c r="Y156" i="1" s="1"/>
  <c r="X172" i="1"/>
  <c r="Y172" i="1" s="1"/>
  <c r="X202" i="1"/>
  <c r="Y202" i="1" s="1"/>
  <c r="X240" i="1"/>
  <c r="Y240" i="1" s="1"/>
  <c r="X256" i="1"/>
  <c r="Y256" i="1" s="1"/>
  <c r="M444" i="1"/>
  <c r="X245" i="1"/>
  <c r="Y245" i="1" s="1"/>
  <c r="X118" i="1"/>
  <c r="Y118" i="1" s="1"/>
  <c r="X134" i="1"/>
  <c r="Y134" i="1" s="1"/>
  <c r="X151" i="1"/>
  <c r="Y151" i="1" s="1"/>
  <c r="X167" i="1"/>
  <c r="Y167" i="1" s="1"/>
  <c r="X184" i="1"/>
  <c r="Y184" i="1" s="1"/>
  <c r="X211" i="1"/>
  <c r="Y211" i="1" s="1"/>
  <c r="P508" i="1"/>
  <c r="X223" i="1"/>
  <c r="Y223" i="1" s="1"/>
  <c r="X101" i="1"/>
  <c r="Y101" i="1" s="1"/>
  <c r="X124" i="1"/>
  <c r="Y124" i="1" s="1"/>
  <c r="X157" i="1"/>
  <c r="Y157" i="1" s="1"/>
  <c r="X174" i="1"/>
  <c r="Y174" i="1" s="1"/>
  <c r="X217" i="1"/>
  <c r="Y217" i="1" s="1"/>
  <c r="P562" i="1"/>
  <c r="X827" i="1"/>
  <c r="Y827" i="1" s="1"/>
  <c r="P555" i="1"/>
  <c r="X332" i="1"/>
  <c r="Y332" i="1" s="1"/>
  <c r="X191" i="1"/>
  <c r="Y191" i="1" s="1"/>
  <c r="X336" i="1"/>
  <c r="Y336" i="1" s="1"/>
  <c r="X819" i="1"/>
  <c r="Y819" i="1" s="1"/>
  <c r="X828" i="1"/>
  <c r="Y828" i="1" s="1"/>
  <c r="X840" i="1"/>
  <c r="Y840" i="1" s="1"/>
  <c r="X849" i="1"/>
  <c r="Y849" i="1" s="1"/>
  <c r="X869" i="1"/>
  <c r="Y869" i="1" s="1"/>
  <c r="M366" i="1"/>
  <c r="P556" i="1"/>
  <c r="X349" i="1"/>
  <c r="Y349" i="1" s="1"/>
  <c r="X107" i="1"/>
  <c r="Y107" i="1" s="1"/>
  <c r="X805" i="1"/>
  <c r="Y805" i="1" s="1"/>
  <c r="X148" i="1"/>
  <c r="Y148" i="1" s="1"/>
  <c r="X164" i="1"/>
  <c r="Y164" i="1" s="1"/>
  <c r="X181" i="1"/>
  <c r="Y181" i="1" s="1"/>
  <c r="X193" i="1"/>
  <c r="Y193" i="1" s="1"/>
  <c r="X503" i="1"/>
  <c r="Y503" i="1" s="1"/>
  <c r="X796" i="1"/>
  <c r="Y796" i="1" s="1"/>
  <c r="X862" i="1"/>
  <c r="Y862" i="1" s="1"/>
  <c r="X886" i="1"/>
  <c r="Y886" i="1" s="1"/>
  <c r="X314" i="1"/>
  <c r="Y314" i="1" s="1"/>
  <c r="X782" i="1"/>
  <c r="Y782" i="1" s="1"/>
  <c r="X85" i="1"/>
  <c r="Y85" i="1" s="1"/>
  <c r="X109" i="1"/>
  <c r="Y109" i="1" s="1"/>
  <c r="X131" i="1"/>
  <c r="Y131" i="1" s="1"/>
  <c r="X893" i="1"/>
  <c r="Y893" i="1" s="1"/>
  <c r="X84" i="1"/>
  <c r="Y84" i="1" s="1"/>
  <c r="X117" i="1"/>
  <c r="Y117" i="1" s="1"/>
  <c r="X121" i="1"/>
  <c r="Y121" i="1" s="1"/>
  <c r="X125" i="1"/>
  <c r="Y125" i="1" s="1"/>
  <c r="X129" i="1"/>
  <c r="Y129" i="1" s="1"/>
  <c r="X133" i="1"/>
  <c r="Y133" i="1" s="1"/>
  <c r="X137" i="1"/>
  <c r="Y137" i="1" s="1"/>
  <c r="X142" i="1"/>
  <c r="Y142" i="1" s="1"/>
  <c r="X146" i="1"/>
  <c r="Y146" i="1" s="1"/>
  <c r="X150" i="1"/>
  <c r="Y150" i="1" s="1"/>
  <c r="X154" i="1"/>
  <c r="Y154" i="1" s="1"/>
  <c r="X158" i="1"/>
  <c r="Y158" i="1" s="1"/>
  <c r="X162" i="1"/>
  <c r="Y162" i="1" s="1"/>
  <c r="X166" i="1"/>
  <c r="Y166" i="1" s="1"/>
  <c r="X170" i="1"/>
  <c r="Y170" i="1" s="1"/>
  <c r="X175" i="1"/>
  <c r="Y175" i="1" s="1"/>
  <c r="X179" i="1"/>
  <c r="Y179" i="1" s="1"/>
  <c r="X183" i="1"/>
  <c r="Y183" i="1" s="1"/>
  <c r="X890" i="1"/>
  <c r="Y890" i="1" s="1"/>
  <c r="P584" i="1"/>
  <c r="X584" i="1" s="1"/>
  <c r="Y584" i="1" s="1"/>
  <c r="P888" i="1"/>
  <c r="X492" i="1"/>
  <c r="Y492" i="1" s="1"/>
  <c r="X575" i="1"/>
  <c r="Y575" i="1" s="1"/>
  <c r="X431" i="1"/>
  <c r="Y431" i="1" s="1"/>
  <c r="X474" i="1"/>
  <c r="Y474" i="1" s="1"/>
  <c r="X486" i="1"/>
  <c r="Y486" i="1" s="1"/>
  <c r="X480" i="1"/>
  <c r="Y480" i="1" s="1"/>
  <c r="X313" i="1"/>
  <c r="Y313" i="1" s="1"/>
  <c r="X317" i="1"/>
  <c r="Y317" i="1" s="1"/>
  <c r="X321" i="1"/>
  <c r="Y321" i="1" s="1"/>
  <c r="X326" i="1"/>
  <c r="Y326" i="1" s="1"/>
  <c r="X344" i="1"/>
  <c r="Y344" i="1" s="1"/>
  <c r="X348" i="1"/>
  <c r="Y348" i="1" s="1"/>
  <c r="X352" i="1"/>
  <c r="Y352" i="1" s="1"/>
  <c r="X356" i="1"/>
  <c r="Y356" i="1" s="1"/>
  <c r="X360" i="1"/>
  <c r="Y360" i="1" s="1"/>
  <c r="X436" i="1"/>
  <c r="Y436" i="1" s="1"/>
  <c r="X441" i="1"/>
  <c r="Y441" i="1" s="1"/>
  <c r="X446" i="1"/>
  <c r="Y446" i="1" s="1"/>
  <c r="X452" i="1"/>
  <c r="Y452" i="1" s="1"/>
  <c r="X456" i="1"/>
  <c r="Y456" i="1" s="1"/>
  <c r="X461" i="1"/>
  <c r="Y461" i="1" s="1"/>
  <c r="X466" i="1"/>
  <c r="Y466" i="1" s="1"/>
  <c r="X470" i="1"/>
  <c r="Y470" i="1" s="1"/>
  <c r="X483" i="1"/>
  <c r="Y483" i="1" s="1"/>
  <c r="X306" i="1"/>
  <c r="Y306" i="1" s="1"/>
  <c r="X311" i="1"/>
  <c r="Y311" i="1" s="1"/>
  <c r="X315" i="1"/>
  <c r="Y315" i="1" s="1"/>
  <c r="X319" i="1"/>
  <c r="Y319" i="1" s="1"/>
  <c r="X324" i="1"/>
  <c r="Y324" i="1" s="1"/>
  <c r="X328" i="1"/>
  <c r="Y328" i="1" s="1"/>
  <c r="X342" i="1"/>
  <c r="Y342" i="1" s="1"/>
  <c r="X346" i="1"/>
  <c r="Y346" i="1" s="1"/>
  <c r="X350" i="1"/>
  <c r="Y350" i="1" s="1"/>
  <c r="X354" i="1"/>
  <c r="Y354" i="1" s="1"/>
  <c r="X358" i="1"/>
  <c r="Y358" i="1" s="1"/>
  <c r="X434" i="1"/>
  <c r="Y434" i="1" s="1"/>
  <c r="X439" i="1"/>
  <c r="Y439" i="1" s="1"/>
  <c r="X443" i="1"/>
  <c r="Y443" i="1" s="1"/>
  <c r="X449" i="1"/>
  <c r="Y449" i="1" s="1"/>
  <c r="X459" i="1"/>
  <c r="Y459" i="1" s="1"/>
  <c r="X464" i="1"/>
  <c r="Y464" i="1" s="1"/>
  <c r="X468" i="1"/>
  <c r="Y468" i="1" s="1"/>
  <c r="X472" i="1"/>
  <c r="Y472" i="1" s="1"/>
  <c r="I489" i="1"/>
  <c r="X489" i="1" s="1"/>
  <c r="R489" i="1"/>
  <c r="I428" i="1"/>
  <c r="X428" i="1" s="1"/>
  <c r="R428" i="1"/>
  <c r="I843" i="1"/>
  <c r="R843" i="1"/>
  <c r="X454" i="1"/>
  <c r="Y454" i="1" s="1"/>
  <c r="X363" i="1"/>
  <c r="Y363" i="1" s="1"/>
  <c r="X370" i="1"/>
  <c r="Y370" i="1" s="1"/>
  <c r="X375" i="1"/>
  <c r="Y375" i="1" s="1"/>
  <c r="X379" i="1"/>
  <c r="Y379" i="1" s="1"/>
  <c r="X383" i="1"/>
  <c r="Y383" i="1" s="1"/>
  <c r="X387" i="1"/>
  <c r="Y387" i="1" s="1"/>
  <c r="X391" i="1"/>
  <c r="Y391" i="1" s="1"/>
  <c r="X396" i="1"/>
  <c r="Y396" i="1" s="1"/>
  <c r="X401" i="1"/>
  <c r="Y401" i="1" s="1"/>
  <c r="X405" i="1"/>
  <c r="Y405" i="1" s="1"/>
  <c r="X409" i="1"/>
  <c r="Y409" i="1" s="1"/>
  <c r="X413" i="1"/>
  <c r="Y413" i="1" s="1"/>
  <c r="X419" i="1"/>
  <c r="Y419" i="1" s="1"/>
  <c r="H490" i="1"/>
  <c r="R490" i="1"/>
  <c r="X495" i="1"/>
  <c r="Y495" i="1" s="1"/>
  <c r="X501" i="1"/>
  <c r="Y501" i="1" s="1"/>
  <c r="P139" i="1"/>
  <c r="P340" i="1"/>
  <c r="O366" i="1"/>
  <c r="P581" i="1"/>
  <c r="X289" i="1"/>
  <c r="Y289" i="1" s="1"/>
  <c r="X293" i="1"/>
  <c r="Y293" i="1" s="1"/>
  <c r="X297" i="1"/>
  <c r="Y297" i="1" s="1"/>
  <c r="X301" i="1"/>
  <c r="Y301" i="1" s="1"/>
  <c r="X334" i="1"/>
  <c r="Y334" i="1" s="1"/>
  <c r="X338" i="1"/>
  <c r="Y338" i="1" s="1"/>
  <c r="X425" i="1"/>
  <c r="Y425" i="1" s="1"/>
  <c r="X430" i="1"/>
  <c r="Y430" i="1" s="1"/>
  <c r="X479" i="1"/>
  <c r="Y479" i="1" s="1"/>
  <c r="X485" i="1"/>
  <c r="Y485" i="1" s="1"/>
  <c r="H502" i="1"/>
  <c r="H498" i="1" s="1"/>
  <c r="R502" i="1"/>
  <c r="X785" i="1"/>
  <c r="Y785" i="1" s="1"/>
  <c r="X802" i="1"/>
  <c r="Y802" i="1" s="1"/>
  <c r="X807" i="1"/>
  <c r="Y807" i="1" s="1"/>
  <c r="X813" i="1"/>
  <c r="Y813" i="1" s="1"/>
  <c r="X817" i="1"/>
  <c r="Y817" i="1" s="1"/>
  <c r="X834" i="1"/>
  <c r="Y834" i="1" s="1"/>
  <c r="X838" i="1"/>
  <c r="Y838" i="1" s="1"/>
  <c r="X850" i="1"/>
  <c r="Y850" i="1" s="1"/>
  <c r="P265" i="1"/>
  <c r="P282" i="1"/>
  <c r="P530" i="1"/>
  <c r="P550" i="1"/>
  <c r="P569" i="1"/>
  <c r="H422" i="1"/>
  <c r="H418" i="1" s="1"/>
  <c r="R422" i="1"/>
  <c r="H810" i="1"/>
  <c r="H800" i="1" s="1"/>
  <c r="R810" i="1"/>
  <c r="I822" i="1"/>
  <c r="R822" i="1"/>
  <c r="X494" i="1"/>
  <c r="Y494" i="1" s="1"/>
  <c r="X230" i="1"/>
  <c r="Y230" i="1" s="1"/>
  <c r="X234" i="1"/>
  <c r="Y234" i="1" s="1"/>
  <c r="X238" i="1"/>
  <c r="Y238" i="1" s="1"/>
  <c r="X242" i="1"/>
  <c r="Y242" i="1" s="1"/>
  <c r="X246" i="1"/>
  <c r="Y246" i="1" s="1"/>
  <c r="X250" i="1"/>
  <c r="Y250" i="1" s="1"/>
  <c r="X254" i="1"/>
  <c r="Y254" i="1" s="1"/>
  <c r="X258" i="1"/>
  <c r="Y258" i="1" s="1"/>
  <c r="X262" i="1"/>
  <c r="Y262" i="1" s="1"/>
  <c r="X312" i="1"/>
  <c r="Y312" i="1" s="1"/>
  <c r="X316" i="1"/>
  <c r="Y316" i="1" s="1"/>
  <c r="X320" i="1"/>
  <c r="Y320" i="1" s="1"/>
  <c r="X325" i="1"/>
  <c r="Y325" i="1" s="1"/>
  <c r="X329" i="1"/>
  <c r="Y329" i="1" s="1"/>
  <c r="X343" i="1"/>
  <c r="Y343" i="1" s="1"/>
  <c r="X347" i="1"/>
  <c r="Y347" i="1" s="1"/>
  <c r="X351" i="1"/>
  <c r="Y351" i="1" s="1"/>
  <c r="X355" i="1"/>
  <c r="Y355" i="1" s="1"/>
  <c r="X359" i="1"/>
  <c r="Y359" i="1" s="1"/>
  <c r="X435" i="1"/>
  <c r="Y435" i="1" s="1"/>
  <c r="X440" i="1"/>
  <c r="Y440" i="1" s="1"/>
  <c r="X445" i="1"/>
  <c r="Y445" i="1" s="1"/>
  <c r="X450" i="1"/>
  <c r="Y450" i="1" s="1"/>
  <c r="X455" i="1"/>
  <c r="Y455" i="1" s="1"/>
  <c r="X460" i="1"/>
  <c r="Y460" i="1" s="1"/>
  <c r="X465" i="1"/>
  <c r="Y465" i="1" s="1"/>
  <c r="X469" i="1"/>
  <c r="Y469" i="1" s="1"/>
  <c r="X473" i="1"/>
  <c r="Y473" i="1" s="1"/>
  <c r="X794" i="1"/>
  <c r="Y794" i="1" s="1"/>
  <c r="X824" i="1"/>
  <c r="Y824" i="1" s="1"/>
  <c r="X829" i="1"/>
  <c r="Y829" i="1" s="1"/>
  <c r="X845" i="1"/>
  <c r="Y845" i="1" s="1"/>
  <c r="X856" i="1"/>
  <c r="Y856" i="1" s="1"/>
  <c r="X860" i="1"/>
  <c r="Y860" i="1" s="1"/>
  <c r="X866" i="1"/>
  <c r="Y866" i="1" s="1"/>
  <c r="X870" i="1"/>
  <c r="Y870" i="1" s="1"/>
  <c r="X876" i="1"/>
  <c r="Y876" i="1" s="1"/>
  <c r="I882" i="1"/>
  <c r="X882" i="1" s="1"/>
  <c r="R882" i="1"/>
  <c r="W894" i="1"/>
  <c r="W892" i="1" s="1"/>
  <c r="W885" i="1" s="1"/>
  <c r="V894" i="1"/>
  <c r="V885" i="1" s="1"/>
  <c r="T894" i="1"/>
  <c r="T892" i="1" s="1"/>
  <c r="T885" i="1" s="1"/>
  <c r="X610" i="1"/>
  <c r="Y610" i="1" s="1"/>
  <c r="X478" i="1"/>
  <c r="Y478" i="1" s="1"/>
  <c r="X279" i="1"/>
  <c r="Y279" i="1" s="1"/>
  <c r="X308" i="1"/>
  <c r="Y308" i="1" s="1"/>
  <c r="X364" i="1"/>
  <c r="Y364" i="1" s="1"/>
  <c r="X376" i="1"/>
  <c r="Y376" i="1" s="1"/>
  <c r="X384" i="1"/>
  <c r="Y384" i="1" s="1"/>
  <c r="X398" i="1"/>
  <c r="Y398" i="1" s="1"/>
  <c r="X406" i="1"/>
  <c r="Y406" i="1" s="1"/>
  <c r="X420" i="1"/>
  <c r="Y420" i="1" s="1"/>
  <c r="I496" i="1"/>
  <c r="X496" i="1" s="1"/>
  <c r="Y496" i="1" s="1"/>
  <c r="X497" i="1"/>
  <c r="Y497" i="1" s="1"/>
  <c r="X808" i="1"/>
  <c r="Y808" i="1" s="1"/>
  <c r="X883" i="1"/>
  <c r="Y883" i="1" s="1"/>
  <c r="X889" i="1"/>
  <c r="Y889" i="1" s="1"/>
  <c r="X604" i="1"/>
  <c r="Y604" i="1" s="1"/>
  <c r="X371" i="1"/>
  <c r="Y371" i="1" s="1"/>
  <c r="X380" i="1"/>
  <c r="Y380" i="1" s="1"/>
  <c r="X388" i="1"/>
  <c r="Y388" i="1" s="1"/>
  <c r="X393" i="1"/>
  <c r="Y393" i="1" s="1"/>
  <c r="X402" i="1"/>
  <c r="Y402" i="1" s="1"/>
  <c r="X410" i="1"/>
  <c r="Y410" i="1" s="1"/>
  <c r="X414" i="1"/>
  <c r="Y414" i="1" s="1"/>
  <c r="X206" i="1"/>
  <c r="Y206" i="1" s="1"/>
  <c r="X212" i="1"/>
  <c r="Y212" i="1" s="1"/>
  <c r="X216" i="1"/>
  <c r="Y216" i="1" s="1"/>
  <c r="X221" i="1"/>
  <c r="Y221" i="1" s="1"/>
  <c r="X225" i="1"/>
  <c r="Y225" i="1" s="1"/>
  <c r="X267" i="1"/>
  <c r="Y267" i="1" s="1"/>
  <c r="X271" i="1"/>
  <c r="Y271" i="1" s="1"/>
  <c r="X275" i="1"/>
  <c r="Y275" i="1" s="1"/>
  <c r="X285" i="1"/>
  <c r="Y285" i="1" s="1"/>
  <c r="X290" i="1"/>
  <c r="Y290" i="1" s="1"/>
  <c r="X294" i="1"/>
  <c r="Y294" i="1" s="1"/>
  <c r="X298" i="1"/>
  <c r="Y298" i="1" s="1"/>
  <c r="X302" i="1"/>
  <c r="Y302" i="1" s="1"/>
  <c r="X335" i="1"/>
  <c r="Y335" i="1" s="1"/>
  <c r="X339" i="1"/>
  <c r="Y339" i="1" s="1"/>
  <c r="I576" i="1"/>
  <c r="I582" i="1"/>
  <c r="I588" i="1"/>
  <c r="I601" i="1"/>
  <c r="X780" i="1"/>
  <c r="Y780" i="1" s="1"/>
  <c r="X786" i="1"/>
  <c r="Y786" i="1" s="1"/>
  <c r="X803" i="1"/>
  <c r="Y803" i="1" s="1"/>
  <c r="X814" i="1"/>
  <c r="Y814" i="1" s="1"/>
  <c r="X818" i="1"/>
  <c r="Y818" i="1" s="1"/>
  <c r="X830" i="1"/>
  <c r="Y830" i="1" s="1"/>
  <c r="X835" i="1"/>
  <c r="Y835" i="1" s="1"/>
  <c r="X839" i="1"/>
  <c r="Y839" i="1" s="1"/>
  <c r="X851" i="1"/>
  <c r="Y851" i="1" s="1"/>
  <c r="P116" i="1"/>
  <c r="P892" i="1"/>
  <c r="X500" i="1"/>
  <c r="Y500" i="1" s="1"/>
  <c r="X429" i="1"/>
  <c r="Y429" i="1" s="1"/>
  <c r="X488" i="1"/>
  <c r="Y488" i="1" s="1"/>
  <c r="X91" i="1"/>
  <c r="Y91" i="1" s="1"/>
  <c r="X98" i="1"/>
  <c r="Y98" i="1" s="1"/>
  <c r="X103" i="1"/>
  <c r="Y103" i="1" s="1"/>
  <c r="X108" i="1"/>
  <c r="Y108" i="1" s="1"/>
  <c r="X112" i="1"/>
  <c r="Y112" i="1" s="1"/>
  <c r="X187" i="1"/>
  <c r="Y187" i="1" s="1"/>
  <c r="X192" i="1"/>
  <c r="Y192" i="1" s="1"/>
  <c r="X196" i="1"/>
  <c r="Y196" i="1" s="1"/>
  <c r="X201" i="1"/>
  <c r="Y201" i="1" s="1"/>
  <c r="X231" i="1"/>
  <c r="Y231" i="1" s="1"/>
  <c r="X235" i="1"/>
  <c r="Y235" i="1" s="1"/>
  <c r="X239" i="1"/>
  <c r="Y239" i="1" s="1"/>
  <c r="X243" i="1"/>
  <c r="Y243" i="1" s="1"/>
  <c r="X247" i="1"/>
  <c r="Y247" i="1" s="1"/>
  <c r="X251" i="1"/>
  <c r="Y251" i="1" s="1"/>
  <c r="X255" i="1"/>
  <c r="Y255" i="1" s="1"/>
  <c r="X259" i="1"/>
  <c r="Y259" i="1" s="1"/>
  <c r="X263" i="1"/>
  <c r="Y263" i="1" s="1"/>
  <c r="H432" i="1"/>
  <c r="R432" i="1"/>
  <c r="X791" i="1"/>
  <c r="Y791" i="1" s="1"/>
  <c r="X795" i="1"/>
  <c r="Y795" i="1" s="1"/>
  <c r="X825" i="1"/>
  <c r="Y825" i="1" s="1"/>
  <c r="X847" i="1"/>
  <c r="Y847" i="1" s="1"/>
  <c r="W852" i="1"/>
  <c r="V852" i="1"/>
  <c r="T852" i="1"/>
  <c r="X857" i="1"/>
  <c r="Y857" i="1" s="1"/>
  <c r="X861" i="1"/>
  <c r="Y861" i="1" s="1"/>
  <c r="X867" i="1"/>
  <c r="Y867" i="1" s="1"/>
  <c r="X872" i="1"/>
  <c r="Y872" i="1" s="1"/>
  <c r="X895" i="1"/>
  <c r="Y895" i="1" s="1"/>
  <c r="O481" i="1"/>
  <c r="P526" i="1"/>
  <c r="P546" i="1"/>
  <c r="P559" i="1"/>
  <c r="P565" i="1"/>
  <c r="P415" i="1"/>
  <c r="P544" i="1"/>
  <c r="P666" i="1"/>
  <c r="M451" i="1"/>
  <c r="P444" i="1"/>
  <c r="I581" i="1"/>
  <c r="I587" i="1"/>
  <c r="I766" i="1"/>
  <c r="P115" i="1"/>
  <c r="P140" i="1"/>
  <c r="M463" i="1"/>
  <c r="I632" i="1"/>
  <c r="I682" i="1"/>
  <c r="I730" i="1"/>
  <c r="I659" i="1"/>
  <c r="I671" i="1"/>
  <c r="I683" i="1"/>
  <c r="I695" i="1"/>
  <c r="I707" i="1"/>
  <c r="I719" i="1"/>
  <c r="I731" i="1"/>
  <c r="I743" i="1"/>
  <c r="I755" i="1"/>
  <c r="P341" i="1"/>
  <c r="O437" i="1"/>
  <c r="P681" i="1"/>
  <c r="P729" i="1"/>
  <c r="P330" i="1"/>
  <c r="P323" i="1" s="1"/>
  <c r="P688" i="1"/>
  <c r="P283" i="1"/>
  <c r="P362" i="1"/>
  <c r="P588" i="1"/>
  <c r="P601" i="1"/>
  <c r="P797" i="1"/>
  <c r="I624" i="1"/>
  <c r="P686" i="1"/>
  <c r="I646" i="1"/>
  <c r="I539" i="1"/>
  <c r="I551" i="1"/>
  <c r="I558" i="1"/>
  <c r="I564" i="1"/>
  <c r="I570" i="1"/>
  <c r="P284" i="1"/>
  <c r="P551" i="1"/>
  <c r="P577" i="1"/>
  <c r="P685" i="1"/>
  <c r="P789" i="1"/>
  <c r="P772" i="1"/>
  <c r="P571" i="1"/>
  <c r="O189" i="1"/>
  <c r="M86" i="1"/>
  <c r="P86" i="1"/>
  <c r="P718" i="1"/>
  <c r="P724" i="1"/>
  <c r="P607" i="1"/>
  <c r="P625" i="1"/>
  <c r="P654" i="1"/>
  <c r="P672" i="1"/>
  <c r="P595" i="1"/>
  <c r="P307" i="1"/>
  <c r="M476" i="1"/>
  <c r="P533" i="1"/>
  <c r="P540" i="1"/>
  <c r="P701" i="1"/>
  <c r="P99" i="1"/>
  <c r="M204" i="1"/>
  <c r="P507" i="1"/>
  <c r="P8" i="1"/>
  <c r="P203" i="1"/>
  <c r="P189" i="1" s="1"/>
  <c r="P521" i="1"/>
  <c r="P527" i="1"/>
  <c r="M531" i="1"/>
  <c r="P614" i="1"/>
  <c r="P626" i="1"/>
  <c r="P661" i="1"/>
  <c r="P736" i="1"/>
  <c r="M800" i="1"/>
  <c r="P541" i="1"/>
  <c r="P589" i="1"/>
  <c r="P596" i="1"/>
  <c r="O784" i="1"/>
  <c r="P476" i="1"/>
  <c r="P528" i="1"/>
  <c r="P650" i="1"/>
  <c r="P680" i="1"/>
  <c r="P737" i="1"/>
  <c r="P749" i="1"/>
  <c r="P761" i="1"/>
  <c r="P768" i="1"/>
  <c r="P800" i="1"/>
  <c r="M415" i="1"/>
  <c r="O418" i="1"/>
  <c r="P579" i="1"/>
  <c r="P702" i="1"/>
  <c r="M774" i="1"/>
  <c r="M779" i="1"/>
  <c r="O415" i="1"/>
  <c r="P628" i="1"/>
  <c r="P637" i="1"/>
  <c r="P657" i="1"/>
  <c r="P663" i="1"/>
  <c r="P738" i="1"/>
  <c r="P744" i="1"/>
  <c r="P750" i="1"/>
  <c r="P769" i="1"/>
  <c r="P374" i="1"/>
  <c r="P537" i="1"/>
  <c r="P543" i="1"/>
  <c r="P549" i="1"/>
  <c r="M374" i="1"/>
  <c r="M504" i="1"/>
  <c r="O510" i="1"/>
  <c r="P524" i="1"/>
  <c r="M535" i="1"/>
  <c r="P623" i="1"/>
  <c r="P629" i="1"/>
  <c r="P645" i="1"/>
  <c r="P652" i="1"/>
  <c r="P733" i="1"/>
  <c r="P757" i="1"/>
  <c r="M307" i="1"/>
  <c r="O374" i="1"/>
  <c r="P557" i="1"/>
  <c r="P704" i="1"/>
  <c r="P710" i="1"/>
  <c r="P716" i="1"/>
  <c r="P722" i="1"/>
  <c r="P280" i="1"/>
  <c r="P369" i="1"/>
  <c r="P506" i="1"/>
  <c r="P545" i="1"/>
  <c r="P558" i="1"/>
  <c r="P576" i="1"/>
  <c r="P600" i="1"/>
  <c r="P606" i="1"/>
  <c r="P618" i="1"/>
  <c r="P640" i="1"/>
  <c r="P653" i="1"/>
  <c r="P693" i="1"/>
  <c r="P740" i="1"/>
  <c r="P746" i="1"/>
  <c r="M888" i="1"/>
  <c r="P204" i="1"/>
  <c r="P505" i="1"/>
  <c r="P613" i="1"/>
  <c r="P658" i="1"/>
  <c r="P664" i="1"/>
  <c r="P676" i="1"/>
  <c r="O432" i="1"/>
  <c r="O444" i="1"/>
  <c r="P641" i="1"/>
  <c r="P728" i="1"/>
  <c r="P734" i="1"/>
  <c r="M304" i="1"/>
  <c r="O331" i="1"/>
  <c r="P432" i="1"/>
  <c r="P424" i="1" s="1"/>
  <c r="O490" i="1"/>
  <c r="O484" i="1" s="1"/>
  <c r="P490" i="1"/>
  <c r="P484" i="1" s="1"/>
  <c r="P564" i="1"/>
  <c r="P603" i="1"/>
  <c r="P609" i="1"/>
  <c r="P615" i="1"/>
  <c r="P621" i="1"/>
  <c r="P694" i="1"/>
  <c r="P700" i="1"/>
  <c r="P705" i="1"/>
  <c r="P711" i="1"/>
  <c r="P717" i="1"/>
  <c r="P723" i="1"/>
  <c r="P770" i="1"/>
  <c r="P777" i="1"/>
  <c r="I602" i="1"/>
  <c r="I621" i="1"/>
  <c r="O369" i="1"/>
  <c r="M437" i="1"/>
  <c r="P552" i="1"/>
  <c r="P591" i="1"/>
  <c r="P684" i="1"/>
  <c r="P752" i="1"/>
  <c r="P758" i="1"/>
  <c r="P765" i="1"/>
  <c r="I735" i="1"/>
  <c r="I687" i="1"/>
  <c r="O307" i="1"/>
  <c r="O397" i="1"/>
  <c r="M424" i="1"/>
  <c r="O463" i="1"/>
  <c r="P515" i="1"/>
  <c r="P522" i="1"/>
  <c r="P586" i="1"/>
  <c r="P598" i="1"/>
  <c r="P673" i="1"/>
  <c r="P689" i="1"/>
  <c r="P741" i="1"/>
  <c r="P790" i="1"/>
  <c r="P619" i="1"/>
  <c r="P670" i="1"/>
  <c r="P519" i="1"/>
  <c r="P762" i="1"/>
  <c r="O286" i="1"/>
  <c r="P422" i="1"/>
  <c r="P418" i="1" s="1"/>
  <c r="P745" i="1"/>
  <c r="P776" i="1"/>
  <c r="M822" i="1"/>
  <c r="M820" i="1" s="1"/>
  <c r="P822" i="1"/>
  <c r="P820" i="1" s="1"/>
  <c r="P397" i="1"/>
  <c r="M392" i="1"/>
  <c r="M516" i="1"/>
  <c r="P560" i="1"/>
  <c r="P587" i="1"/>
  <c r="M647" i="1"/>
  <c r="P656" i="1"/>
  <c r="P662" i="1"/>
  <c r="P690" i="1"/>
  <c r="P696" i="1"/>
  <c r="P713" i="1"/>
  <c r="O779" i="1"/>
  <c r="O820" i="1"/>
  <c r="M99" i="1"/>
  <c r="M226" i="1"/>
  <c r="M323" i="1"/>
  <c r="P366" i="1"/>
  <c r="O491" i="1"/>
  <c r="P548" i="1"/>
  <c r="P582" i="1"/>
  <c r="P644" i="1"/>
  <c r="X644" i="1" s="1"/>
  <c r="Y644" i="1" s="1"/>
  <c r="P725" i="1"/>
  <c r="P512" i="1"/>
  <c r="P525" i="1"/>
  <c r="P646" i="1"/>
  <c r="P756" i="1"/>
  <c r="P437" i="1"/>
  <c r="P457" i="1"/>
  <c r="P491" i="1"/>
  <c r="O5" i="1"/>
  <c r="O99" i="1"/>
  <c r="M286" i="1"/>
  <c r="O323" i="1"/>
  <c r="O504" i="1"/>
  <c r="P511" i="1"/>
  <c r="P518" i="1"/>
  <c r="P561" i="1"/>
  <c r="P669" i="1"/>
  <c r="P675" i="1"/>
  <c r="P697" i="1"/>
  <c r="P708" i="1"/>
  <c r="P714" i="1"/>
  <c r="P773" i="1"/>
  <c r="O476" i="1"/>
  <c r="P572" i="1"/>
  <c r="P599" i="1"/>
  <c r="P605" i="1"/>
  <c r="P610" i="1"/>
  <c r="P616" i="1"/>
  <c r="P635" i="1"/>
  <c r="P648" i="1"/>
  <c r="P665" i="1"/>
  <c r="P720" i="1"/>
  <c r="P742" i="1"/>
  <c r="P748" i="1"/>
  <c r="P753" i="1"/>
  <c r="P759" i="1"/>
  <c r="P771" i="1"/>
  <c r="M104" i="1"/>
  <c r="P286" i="1"/>
  <c r="M481" i="1"/>
  <c r="P513" i="1"/>
  <c r="O516" i="1"/>
  <c r="O531" i="1"/>
  <c r="P539" i="1"/>
  <c r="P578" i="1"/>
  <c r="X578" i="1" s="1"/>
  <c r="Y578" i="1" s="1"/>
  <c r="P583" i="1"/>
  <c r="P594" i="1"/>
  <c r="P627" i="1"/>
  <c r="P692" i="1"/>
  <c r="P698" i="1"/>
  <c r="P709" i="1"/>
  <c r="P766" i="1"/>
  <c r="I566" i="1"/>
  <c r="X566" i="1" s="1"/>
  <c r="Y566" i="1" s="1"/>
  <c r="I579" i="1"/>
  <c r="I585" i="1"/>
  <c r="X585" i="1" s="1"/>
  <c r="Y585" i="1" s="1"/>
  <c r="I591" i="1"/>
  <c r="I605" i="1"/>
  <c r="I623" i="1"/>
  <c r="I629" i="1"/>
  <c r="I645" i="1"/>
  <c r="P141" i="1"/>
  <c r="M369" i="1"/>
  <c r="O451" i="1"/>
  <c r="P514" i="1"/>
  <c r="P563" i="1"/>
  <c r="P573" i="1"/>
  <c r="P611" i="1"/>
  <c r="P617" i="1"/>
  <c r="P622" i="1"/>
  <c r="X622" i="1" s="1"/>
  <c r="Y622" i="1" s="1"/>
  <c r="P636" i="1"/>
  <c r="P642" i="1"/>
  <c r="P649" i="1"/>
  <c r="P660" i="1"/>
  <c r="P677" i="1"/>
  <c r="P721" i="1"/>
  <c r="P732" i="1"/>
  <c r="P754" i="1"/>
  <c r="P760" i="1"/>
  <c r="M763" i="1"/>
  <c r="O810" i="1"/>
  <c r="O800" i="1" s="1"/>
  <c r="I656" i="1"/>
  <c r="X656" i="1" s="1"/>
  <c r="Y656" i="1" s="1"/>
  <c r="I668" i="1"/>
  <c r="I680" i="1"/>
  <c r="I692" i="1"/>
  <c r="I704" i="1"/>
  <c r="I716" i="1"/>
  <c r="I728" i="1"/>
  <c r="X728" i="1" s="1"/>
  <c r="Y728" i="1" s="1"/>
  <c r="I740" i="1"/>
  <c r="X740" i="1" s="1"/>
  <c r="Y740" i="1" s="1"/>
  <c r="I752" i="1"/>
  <c r="O226" i="1"/>
  <c r="P574" i="1"/>
  <c r="O86" i="1"/>
  <c r="O204" i="1"/>
  <c r="O304" i="1"/>
  <c r="P361" i="1"/>
  <c r="O498" i="1"/>
  <c r="P509" i="1"/>
  <c r="P517" i="1"/>
  <c r="P523" i="1"/>
  <c r="O535" i="1"/>
  <c r="P547" i="1"/>
  <c r="P570" i="1"/>
  <c r="P590" i="1"/>
  <c r="X590" i="1" s="1"/>
  <c r="Y590" i="1" s="1"/>
  <c r="P597" i="1"/>
  <c r="X597" i="1" s="1"/>
  <c r="Y597" i="1" s="1"/>
  <c r="P602" i="1"/>
  <c r="P668" i="1"/>
  <c r="P674" i="1"/>
  <c r="P706" i="1"/>
  <c r="P712" i="1"/>
  <c r="M784" i="1"/>
  <c r="P843" i="1"/>
  <c r="P841" i="1" s="1"/>
  <c r="O894" i="1"/>
  <c r="O885" i="1" s="1"/>
  <c r="P520" i="1"/>
  <c r="P536" i="1"/>
  <c r="P651" i="1"/>
  <c r="P707" i="1"/>
  <c r="P747" i="1"/>
  <c r="M331" i="1"/>
  <c r="P498" i="1"/>
  <c r="P682" i="1"/>
  <c r="O763" i="1"/>
  <c r="P608" i="1"/>
  <c r="O104" i="1"/>
  <c r="O647" i="1"/>
  <c r="P743" i="1"/>
  <c r="P532" i="1"/>
  <c r="O630" i="1"/>
  <c r="P678" i="1"/>
  <c r="P703" i="1"/>
  <c r="O553" i="1"/>
  <c r="M491" i="1"/>
  <c r="M630" i="1"/>
  <c r="P659" i="1"/>
  <c r="P699" i="1"/>
  <c r="P755" i="1"/>
  <c r="M553" i="1"/>
  <c r="P554" i="1"/>
  <c r="P632" i="1"/>
  <c r="P730" i="1"/>
  <c r="O774" i="1"/>
  <c r="P764" i="1"/>
  <c r="M189" i="1"/>
  <c r="O392" i="1"/>
  <c r="M397" i="1"/>
  <c r="M457" i="1"/>
  <c r="I598" i="1"/>
  <c r="I611" i="1"/>
  <c r="I617" i="1"/>
  <c r="X617" i="1" s="1"/>
  <c r="Y617" i="1" s="1"/>
  <c r="I638" i="1"/>
  <c r="I764" i="1"/>
  <c r="I770" i="1"/>
  <c r="P392" i="1"/>
  <c r="M422" i="1"/>
  <c r="M418" i="1" s="1"/>
  <c r="M448" i="1"/>
  <c r="O457" i="1"/>
  <c r="P695" i="1"/>
  <c r="O879" i="1"/>
  <c r="P879" i="1"/>
  <c r="P863" i="1" s="1"/>
  <c r="P7" i="1"/>
  <c r="M5" i="1"/>
  <c r="O448" i="1"/>
  <c r="P612" i="1"/>
  <c r="P655" i="1"/>
  <c r="P726" i="1"/>
  <c r="P751" i="1"/>
  <c r="P778" i="1"/>
  <c r="P643" i="1"/>
  <c r="P691" i="1"/>
  <c r="P739" i="1"/>
  <c r="H366" i="1"/>
  <c r="P463" i="1"/>
  <c r="M510" i="1"/>
  <c r="M592" i="1"/>
  <c r="P638" i="1"/>
  <c r="P687" i="1"/>
  <c r="P735" i="1"/>
  <c r="P304" i="1"/>
  <c r="P451" i="1"/>
  <c r="M490" i="1"/>
  <c r="M484" i="1" s="1"/>
  <c r="M502" i="1"/>
  <c r="M498" i="1" s="1"/>
  <c r="P534" i="1"/>
  <c r="P538" i="1"/>
  <c r="O592" i="1"/>
  <c r="P634" i="1"/>
  <c r="P683" i="1"/>
  <c r="P731" i="1"/>
  <c r="I341" i="1"/>
  <c r="I577" i="1"/>
  <c r="I651" i="1"/>
  <c r="P281" i="1"/>
  <c r="O428" i="1"/>
  <c r="P593" i="1"/>
  <c r="P679" i="1"/>
  <c r="P727" i="1"/>
  <c r="P775" i="1"/>
  <c r="M894" i="1"/>
  <c r="M892" i="1" s="1"/>
  <c r="P624" i="1"/>
  <c r="P671" i="1"/>
  <c r="P719" i="1"/>
  <c r="P767" i="1"/>
  <c r="P779" i="1"/>
  <c r="M843" i="1"/>
  <c r="M841" i="1" s="1"/>
  <c r="O852" i="1"/>
  <c r="O841" i="1" s="1"/>
  <c r="I534" i="1"/>
  <c r="I547" i="1"/>
  <c r="I554" i="1"/>
  <c r="I560" i="1"/>
  <c r="I572" i="1"/>
  <c r="X572" i="1" s="1"/>
  <c r="Y572" i="1" s="1"/>
  <c r="P448" i="1"/>
  <c r="P620" i="1"/>
  <c r="P667" i="1"/>
  <c r="P715" i="1"/>
  <c r="O882" i="1"/>
  <c r="M882" i="1"/>
  <c r="M863" i="1" s="1"/>
  <c r="I580" i="1"/>
  <c r="X580" i="1" s="1"/>
  <c r="Y580" i="1" s="1"/>
  <c r="I586" i="1"/>
  <c r="X586" i="1" s="1"/>
  <c r="Y586" i="1" s="1"/>
  <c r="I606" i="1"/>
  <c r="I657" i="1"/>
  <c r="I669" i="1"/>
  <c r="I681" i="1"/>
  <c r="X681" i="1" s="1"/>
  <c r="Y681" i="1" s="1"/>
  <c r="I693" i="1"/>
  <c r="I705" i="1"/>
  <c r="I717" i="1"/>
  <c r="I729" i="1"/>
  <c r="I741" i="1"/>
  <c r="I753" i="1"/>
  <c r="X753" i="1" s="1"/>
  <c r="Y753" i="1" s="1"/>
  <c r="I686" i="1"/>
  <c r="I660" i="1"/>
  <c r="I690" i="1"/>
  <c r="F307" i="1"/>
  <c r="F451" i="1"/>
  <c r="I666" i="1"/>
  <c r="I726" i="1"/>
  <c r="X726" i="1" s="1"/>
  <c r="Y726" i="1" s="1"/>
  <c r="H99" i="1"/>
  <c r="F286" i="1"/>
  <c r="H444" i="1"/>
  <c r="F510" i="1"/>
  <c r="I557" i="1"/>
  <c r="I563" i="1"/>
  <c r="I569" i="1"/>
  <c r="I594" i="1"/>
  <c r="I607" i="1"/>
  <c r="I619" i="1"/>
  <c r="I672" i="1"/>
  <c r="I684" i="1"/>
  <c r="I696" i="1"/>
  <c r="I708" i="1"/>
  <c r="X708" i="1" s="1"/>
  <c r="Y708" i="1" s="1"/>
  <c r="I732" i="1"/>
  <c r="I744" i="1"/>
  <c r="I756" i="1"/>
  <c r="I772" i="1"/>
  <c r="I702" i="1"/>
  <c r="X702" i="1" s="1"/>
  <c r="Y702" i="1" s="1"/>
  <c r="I777" i="1"/>
  <c r="I661" i="1"/>
  <c r="I757" i="1"/>
  <c r="F457" i="1"/>
  <c r="F504" i="1"/>
  <c r="F531" i="1"/>
  <c r="I595" i="1"/>
  <c r="I608" i="1"/>
  <c r="I614" i="1"/>
  <c r="I620" i="1"/>
  <c r="I642" i="1"/>
  <c r="X642" i="1" s="1"/>
  <c r="Y642" i="1" s="1"/>
  <c r="I650" i="1"/>
  <c r="I710" i="1"/>
  <c r="I734" i="1"/>
  <c r="I746" i="1"/>
  <c r="I767" i="1"/>
  <c r="X767" i="1" s="1"/>
  <c r="Y767" i="1" s="1"/>
  <c r="I773" i="1"/>
  <c r="I654" i="1"/>
  <c r="X654" i="1" s="1"/>
  <c r="Y654" i="1" s="1"/>
  <c r="I678" i="1"/>
  <c r="I714" i="1"/>
  <c r="X714" i="1" s="1"/>
  <c r="Y714" i="1" s="1"/>
  <c r="I738" i="1"/>
  <c r="I762" i="1"/>
  <c r="X762" i="1" s="1"/>
  <c r="Y762" i="1" s="1"/>
  <c r="I555" i="1"/>
  <c r="I567" i="1"/>
  <c r="X567" i="1" s="1"/>
  <c r="Y567" i="1" s="1"/>
  <c r="H784" i="1"/>
  <c r="F104" i="1"/>
  <c r="H286" i="1"/>
  <c r="I415" i="1"/>
  <c r="X415" i="1" s="1"/>
  <c r="Y415" i="1" s="1"/>
  <c r="I649" i="1"/>
  <c r="I673" i="1"/>
  <c r="I685" i="1"/>
  <c r="I709" i="1"/>
  <c r="I733" i="1"/>
  <c r="I745" i="1"/>
  <c r="I779" i="1"/>
  <c r="X779" i="1" s="1"/>
  <c r="Y779" i="1" s="1"/>
  <c r="I706" i="1"/>
  <c r="X706" i="1" s="1"/>
  <c r="Y706" i="1" s="1"/>
  <c r="I583" i="1"/>
  <c r="I589" i="1"/>
  <c r="I663" i="1"/>
  <c r="I675" i="1"/>
  <c r="I699" i="1"/>
  <c r="I723" i="1"/>
  <c r="I747" i="1"/>
  <c r="I759" i="1"/>
  <c r="I750" i="1"/>
  <c r="X750" i="1" s="1"/>
  <c r="Y750" i="1" s="1"/>
  <c r="I490" i="1"/>
  <c r="H304" i="1"/>
  <c r="F323" i="1"/>
  <c r="I565" i="1"/>
  <c r="I751" i="1"/>
  <c r="I739" i="1"/>
  <c r="X739" i="1" s="1"/>
  <c r="Y739" i="1" s="1"/>
  <c r="I727" i="1"/>
  <c r="I715" i="1"/>
  <c r="X715" i="1" s="1"/>
  <c r="Y715" i="1" s="1"/>
  <c r="I703" i="1"/>
  <c r="I691" i="1"/>
  <c r="I679" i="1"/>
  <c r="I667" i="1"/>
  <c r="I655" i="1"/>
  <c r="I600" i="1"/>
  <c r="I613" i="1"/>
  <c r="I625" i="1"/>
  <c r="X625" i="1" s="1"/>
  <c r="Y625" i="1" s="1"/>
  <c r="I634" i="1"/>
  <c r="I641" i="1"/>
  <c r="I596" i="1"/>
  <c r="X596" i="1" s="1"/>
  <c r="Y596" i="1" s="1"/>
  <c r="I609" i="1"/>
  <c r="X609" i="1" s="1"/>
  <c r="Y609" i="1" s="1"/>
  <c r="I615" i="1"/>
  <c r="I627" i="1"/>
  <c r="I636" i="1"/>
  <c r="I643" i="1"/>
  <c r="I768" i="1"/>
  <c r="H481" i="1"/>
  <c r="H553" i="1"/>
  <c r="I571" i="1"/>
  <c r="I653" i="1"/>
  <c r="I665" i="1"/>
  <c r="I677" i="1"/>
  <c r="I689" i="1"/>
  <c r="I701" i="1"/>
  <c r="X701" i="1" s="1"/>
  <c r="Y701" i="1" s="1"/>
  <c r="I713" i="1"/>
  <c r="I725" i="1"/>
  <c r="I737" i="1"/>
  <c r="I749" i="1"/>
  <c r="I761" i="1"/>
  <c r="X761" i="1" s="1"/>
  <c r="Y761" i="1" s="1"/>
  <c r="F774" i="1"/>
  <c r="F800" i="1"/>
  <c r="I86" i="1"/>
  <c r="I99" i="1"/>
  <c r="H104" i="1"/>
  <c r="F204" i="1"/>
  <c r="I307" i="1"/>
  <c r="H369" i="1"/>
  <c r="H204" i="1"/>
  <c r="I204" i="1"/>
  <c r="I561" i="1"/>
  <c r="I573" i="1"/>
  <c r="H189" i="1"/>
  <c r="F5" i="1"/>
  <c r="I626" i="1"/>
  <c r="I758" i="1"/>
  <c r="I722" i="1"/>
  <c r="I698" i="1"/>
  <c r="I674" i="1"/>
  <c r="I662" i="1"/>
  <c r="F763" i="1"/>
  <c r="I711" i="1"/>
  <c r="I721" i="1"/>
  <c r="I697" i="1"/>
  <c r="F86" i="1"/>
  <c r="I775" i="1"/>
  <c r="I720" i="1"/>
  <c r="F592" i="1"/>
  <c r="F189" i="1"/>
  <c r="H331" i="1"/>
  <c r="F491" i="1"/>
  <c r="F535" i="1"/>
  <c r="I543" i="1"/>
  <c r="I556" i="1"/>
  <c r="X556" i="1" s="1"/>
  <c r="Y556" i="1" s="1"/>
  <c r="I562" i="1"/>
  <c r="X562" i="1" s="1"/>
  <c r="Y562" i="1" s="1"/>
  <c r="I568" i="1"/>
  <c r="X568" i="1" s="1"/>
  <c r="Y568" i="1" s="1"/>
  <c r="I574" i="1"/>
  <c r="H592" i="1"/>
  <c r="I599" i="1"/>
  <c r="I612" i="1"/>
  <c r="I618" i="1"/>
  <c r="X618" i="1" s="1"/>
  <c r="Y618" i="1" s="1"/>
  <c r="I640" i="1"/>
  <c r="X640" i="1" s="1"/>
  <c r="Y640" i="1" s="1"/>
  <c r="I658" i="1"/>
  <c r="I670" i="1"/>
  <c r="I694" i="1"/>
  <c r="I718" i="1"/>
  <c r="I742" i="1"/>
  <c r="I754" i="1"/>
  <c r="H763" i="1"/>
  <c r="I778" i="1"/>
  <c r="X778" i="1" s="1"/>
  <c r="Y778" i="1" s="1"/>
  <c r="I790" i="1"/>
  <c r="I603" i="1"/>
  <c r="I616" i="1"/>
  <c r="I628" i="1"/>
  <c r="I637" i="1"/>
  <c r="I769" i="1"/>
  <c r="X769" i="1" s="1"/>
  <c r="Y769" i="1" s="1"/>
  <c r="I776" i="1"/>
  <c r="F553" i="1"/>
  <c r="I559" i="1"/>
  <c r="F784" i="1"/>
  <c r="F630" i="1"/>
  <c r="F516" i="1"/>
  <c r="H630" i="1"/>
  <c r="I771" i="1"/>
  <c r="X771" i="1" s="1"/>
  <c r="Y771" i="1" s="1"/>
  <c r="H647" i="1"/>
  <c r="F226" i="1"/>
  <c r="F331" i="1"/>
  <c r="F779" i="1"/>
  <c r="F99" i="1"/>
  <c r="F476" i="1"/>
  <c r="I648" i="1"/>
  <c r="I765" i="1"/>
  <c r="I286" i="1"/>
  <c r="I593" i="1"/>
  <c r="I635" i="1"/>
  <c r="I366" i="1"/>
  <c r="H504" i="1"/>
  <c r="H531" i="1"/>
  <c r="F647" i="1"/>
  <c r="H491" i="1"/>
  <c r="I894" i="1"/>
  <c r="X894" i="1" s="1"/>
  <c r="H894" i="1"/>
  <c r="H885" i="1" s="1"/>
  <c r="H86" i="1"/>
  <c r="H323" i="1"/>
  <c r="F463" i="1"/>
  <c r="I506" i="1"/>
  <c r="I533" i="1"/>
  <c r="X533" i="1" s="1"/>
  <c r="Y533" i="1" s="1"/>
  <c r="I652" i="1"/>
  <c r="X652" i="1" s="1"/>
  <c r="Y652" i="1" s="1"/>
  <c r="I664" i="1"/>
  <c r="I676" i="1"/>
  <c r="I688" i="1"/>
  <c r="I700" i="1"/>
  <c r="I712" i="1"/>
  <c r="I724" i="1"/>
  <c r="I736" i="1"/>
  <c r="X736" i="1" s="1"/>
  <c r="Y736" i="1" s="1"/>
  <c r="I748" i="1"/>
  <c r="I760" i="1"/>
  <c r="H774" i="1"/>
  <c r="I448" i="1"/>
  <c r="I797" i="1"/>
  <c r="I515" i="1"/>
  <c r="I330" i="1"/>
  <c r="H415" i="1"/>
  <c r="F437" i="1"/>
  <c r="F882" i="1"/>
  <c r="F863" i="1" s="1"/>
  <c r="H428" i="1"/>
  <c r="F894" i="1"/>
  <c r="F892" i="1" s="1"/>
  <c r="I141" i="1"/>
  <c r="H457" i="1"/>
  <c r="F448" i="1"/>
  <c r="I508" i="1"/>
  <c r="X508" i="1" s="1"/>
  <c r="Y508" i="1" s="1"/>
  <c r="I513" i="1"/>
  <c r="X513" i="1" s="1"/>
  <c r="Y513" i="1" s="1"/>
  <c r="I139" i="1"/>
  <c r="I514" i="1"/>
  <c r="I519" i="1"/>
  <c r="I523" i="1"/>
  <c r="I140" i="1"/>
  <c r="H392" i="1"/>
  <c r="I537" i="1"/>
  <c r="I541" i="1"/>
  <c r="I545" i="1"/>
  <c r="I549" i="1"/>
  <c r="X549" i="1" s="1"/>
  <c r="Y549" i="1" s="1"/>
  <c r="I810" i="1"/>
  <c r="F444" i="1"/>
  <c r="F822" i="1"/>
  <c r="F820" i="1" s="1"/>
  <c r="F481" i="1"/>
  <c r="H822" i="1"/>
  <c r="H820" i="1" s="1"/>
  <c r="I444" i="1"/>
  <c r="H448" i="1"/>
  <c r="F843" i="1"/>
  <c r="F841" i="1" s="1"/>
  <c r="H374" i="1"/>
  <c r="F392" i="1"/>
  <c r="I888" i="1"/>
  <c r="F369" i="1"/>
  <c r="F415" i="1"/>
  <c r="I422" i="1"/>
  <c r="H489" i="1"/>
  <c r="F888" i="1"/>
  <c r="I432" i="1"/>
  <c r="I527" i="1"/>
  <c r="I374" i="1"/>
  <c r="I451" i="1"/>
  <c r="H516" i="1"/>
  <c r="I540" i="1"/>
  <c r="I548" i="1"/>
  <c r="X548" i="1" s="1"/>
  <c r="Y548" i="1" s="1"/>
  <c r="I789" i="1"/>
  <c r="X789" i="1" s="1"/>
  <c r="Y789" i="1" s="1"/>
  <c r="I115" i="1"/>
  <c r="X115" i="1" s="1"/>
  <c r="Y115" i="1" s="1"/>
  <c r="I476" i="1"/>
  <c r="I542" i="1"/>
  <c r="X542" i="1" s="1"/>
  <c r="Y542" i="1" s="1"/>
  <c r="I550" i="1"/>
  <c r="H779" i="1"/>
  <c r="H397" i="1"/>
  <c r="H463" i="1"/>
  <c r="I518" i="1"/>
  <c r="I526" i="1"/>
  <c r="X526" i="1" s="1"/>
  <c r="Y526" i="1" s="1"/>
  <c r="I544" i="1"/>
  <c r="I7" i="1"/>
  <c r="I340" i="1"/>
  <c r="I203" i="1"/>
  <c r="I397" i="1"/>
  <c r="H437" i="1"/>
  <c r="H476" i="1"/>
  <c r="I481" i="1"/>
  <c r="I520" i="1"/>
  <c r="I528" i="1"/>
  <c r="I538" i="1"/>
  <c r="I546" i="1"/>
  <c r="X546" i="1" s="1"/>
  <c r="Y546" i="1" s="1"/>
  <c r="I437" i="1"/>
  <c r="I463" i="1"/>
  <c r="I369" i="1"/>
  <c r="X369" i="1" s="1"/>
  <c r="Y369" i="1" s="1"/>
  <c r="I392" i="1"/>
  <c r="X392" i="1" s="1"/>
  <c r="Y392" i="1" s="1"/>
  <c r="F397" i="1"/>
  <c r="F366" i="1"/>
  <c r="I491" i="1"/>
  <c r="F374" i="1"/>
  <c r="I116" i="1"/>
  <c r="I59" i="1"/>
  <c r="X59" i="1" s="1"/>
  <c r="Y59" i="1" s="1"/>
  <c r="I60" i="1"/>
  <c r="X60" i="1" s="1"/>
  <c r="Y60" i="1" s="1"/>
  <c r="I61" i="1"/>
  <c r="X61" i="1" s="1"/>
  <c r="Y61" i="1" s="1"/>
  <c r="I62" i="1"/>
  <c r="X62" i="1" s="1"/>
  <c r="Y62" i="1" s="1"/>
  <c r="I63" i="1"/>
  <c r="X63" i="1" s="1"/>
  <c r="Y63" i="1" s="1"/>
  <c r="I64" i="1"/>
  <c r="X64" i="1" s="1"/>
  <c r="Y64" i="1" s="1"/>
  <c r="I65" i="1"/>
  <c r="X65" i="1" s="1"/>
  <c r="Y65" i="1" s="1"/>
  <c r="I66" i="1"/>
  <c r="X66" i="1" s="1"/>
  <c r="Y66" i="1" s="1"/>
  <c r="I67" i="1"/>
  <c r="X67" i="1" s="1"/>
  <c r="Y67" i="1" s="1"/>
  <c r="I68" i="1"/>
  <c r="X68" i="1" s="1"/>
  <c r="Y68" i="1" s="1"/>
  <c r="I69" i="1"/>
  <c r="X69" i="1" s="1"/>
  <c r="Y69" i="1" s="1"/>
  <c r="I70" i="1"/>
  <c r="X70" i="1" s="1"/>
  <c r="Y70" i="1" s="1"/>
  <c r="I71" i="1"/>
  <c r="X71" i="1" s="1"/>
  <c r="Y71" i="1" s="1"/>
  <c r="I72" i="1"/>
  <c r="X72" i="1" s="1"/>
  <c r="Y72" i="1" s="1"/>
  <c r="I73" i="1"/>
  <c r="X73" i="1" s="1"/>
  <c r="Y73" i="1" s="1"/>
  <c r="I74" i="1"/>
  <c r="X74" i="1" s="1"/>
  <c r="Y74" i="1" s="1"/>
  <c r="I75" i="1"/>
  <c r="X75" i="1" s="1"/>
  <c r="Y75" i="1" s="1"/>
  <c r="I76" i="1"/>
  <c r="X76" i="1" s="1"/>
  <c r="Y76" i="1" s="1"/>
  <c r="I77" i="1"/>
  <c r="X77" i="1" s="1"/>
  <c r="Y77" i="1" s="1"/>
  <c r="I78" i="1"/>
  <c r="X78" i="1" s="1"/>
  <c r="Y78" i="1" s="1"/>
  <c r="I79" i="1"/>
  <c r="X79" i="1" s="1"/>
  <c r="Y79" i="1" s="1"/>
  <c r="I80" i="1"/>
  <c r="X80" i="1" s="1"/>
  <c r="Y80" i="1" s="1"/>
  <c r="I81" i="1"/>
  <c r="X81" i="1" s="1"/>
  <c r="Y81" i="1" s="1"/>
  <c r="I82" i="1"/>
  <c r="X82" i="1" s="1"/>
  <c r="Y82" i="1" s="1"/>
  <c r="I83" i="1"/>
  <c r="X83" i="1" s="1"/>
  <c r="Y83" i="1" s="1"/>
  <c r="I8" i="1"/>
  <c r="I281" i="1"/>
  <c r="X281" i="1" s="1"/>
  <c r="Y281" i="1" s="1"/>
  <c r="I283" i="1"/>
  <c r="I361" i="1"/>
  <c r="H85" i="1"/>
  <c r="H5" i="1" s="1"/>
  <c r="I265" i="1"/>
  <c r="H228" i="1"/>
  <c r="H226" i="1" s="1"/>
  <c r="I228" i="1"/>
  <c r="X228" i="1" s="1"/>
  <c r="Y228" i="1" s="1"/>
  <c r="I280" i="1"/>
  <c r="I282" i="1"/>
  <c r="I284" i="1"/>
  <c r="I362" i="1"/>
  <c r="I304" i="1"/>
  <c r="I278" i="1"/>
  <c r="X278" i="1" s="1"/>
  <c r="Y278" i="1" s="1"/>
  <c r="F306" i="1"/>
  <c r="F304" i="1" s="1"/>
  <c r="I505" i="1"/>
  <c r="X505" i="1" s="1"/>
  <c r="Y505" i="1" s="1"/>
  <c r="I509" i="1"/>
  <c r="I511" i="1"/>
  <c r="I521" i="1"/>
  <c r="I529" i="1"/>
  <c r="X529" i="1" s="1"/>
  <c r="Y529" i="1" s="1"/>
  <c r="H510" i="1"/>
  <c r="I536" i="1"/>
  <c r="H310" i="1"/>
  <c r="H307" i="1" s="1"/>
  <c r="I502" i="1"/>
  <c r="F502" i="1"/>
  <c r="F498" i="1" s="1"/>
  <c r="I552" i="1"/>
  <c r="H535" i="1"/>
  <c r="F422" i="1"/>
  <c r="F418" i="1" s="1"/>
  <c r="F432" i="1"/>
  <c r="I457" i="1"/>
  <c r="X457" i="1" s="1"/>
  <c r="Y457" i="1" s="1"/>
  <c r="I507" i="1"/>
  <c r="I517" i="1"/>
  <c r="I525" i="1"/>
  <c r="F428" i="1"/>
  <c r="I512" i="1"/>
  <c r="I524" i="1"/>
  <c r="H451" i="1"/>
  <c r="I522" i="1"/>
  <c r="X522" i="1" s="1"/>
  <c r="Y522" i="1" s="1"/>
  <c r="I530" i="1"/>
  <c r="X530" i="1" s="1"/>
  <c r="Y530" i="1" s="1"/>
  <c r="I532" i="1"/>
  <c r="I879" i="1"/>
  <c r="H879" i="1"/>
  <c r="F490" i="1"/>
  <c r="F489" i="1"/>
  <c r="I852" i="1"/>
  <c r="H852" i="1"/>
  <c r="H843" i="1"/>
  <c r="H882" i="1"/>
  <c r="X451" i="1" l="1"/>
  <c r="Y451" i="1" s="1"/>
  <c r="X615" i="1"/>
  <c r="Y615" i="1" s="1"/>
  <c r="X694" i="1"/>
  <c r="Y694" i="1" s="1"/>
  <c r="X700" i="1"/>
  <c r="Y700" i="1" s="1"/>
  <c r="X645" i="1"/>
  <c r="Y645" i="1" s="1"/>
  <c r="X746" i="1"/>
  <c r="Y746" i="1" s="1"/>
  <c r="X629" i="1"/>
  <c r="Y629" i="1" s="1"/>
  <c r="X758" i="1"/>
  <c r="Y758" i="1" s="1"/>
  <c r="X748" i="1"/>
  <c r="Y748" i="1" s="1"/>
  <c r="X507" i="1"/>
  <c r="Y507" i="1" s="1"/>
  <c r="X677" i="1"/>
  <c r="Y677" i="1" s="1"/>
  <c r="X666" i="1"/>
  <c r="Y666" i="1" s="1"/>
  <c r="X579" i="1"/>
  <c r="Y579" i="1" s="1"/>
  <c r="X678" i="1"/>
  <c r="Y678" i="1" s="1"/>
  <c r="X509" i="1"/>
  <c r="Y509" i="1" s="1"/>
  <c r="X304" i="1"/>
  <c r="Y304" i="1" s="1"/>
  <c r="X506" i="1"/>
  <c r="Y506" i="1" s="1"/>
  <c r="X888" i="1"/>
  <c r="Y888" i="1" s="1"/>
  <c r="X727" i="1"/>
  <c r="Y727" i="1" s="1"/>
  <c r="X8" i="1"/>
  <c r="Y8" i="1" s="1"/>
  <c r="X797" i="1"/>
  <c r="Y797" i="1" s="1"/>
  <c r="X603" i="1"/>
  <c r="Y603" i="1" s="1"/>
  <c r="X672" i="1"/>
  <c r="Y672" i="1" s="1"/>
  <c r="X551" i="1"/>
  <c r="Y551" i="1" s="1"/>
  <c r="X742" i="1"/>
  <c r="Y742" i="1" s="1"/>
  <c r="X676" i="1"/>
  <c r="Y676" i="1" s="1"/>
  <c r="H484" i="1"/>
  <c r="X552" i="1"/>
  <c r="Y552" i="1" s="1"/>
  <c r="X481" i="1"/>
  <c r="Y481" i="1" s="1"/>
  <c r="X555" i="1"/>
  <c r="Y555" i="1" s="1"/>
  <c r="X735" i="1"/>
  <c r="Y735" i="1" s="1"/>
  <c r="X539" i="1"/>
  <c r="Y539" i="1" s="1"/>
  <c r="X538" i="1"/>
  <c r="Y538" i="1" s="1"/>
  <c r="X600" i="1"/>
  <c r="Y600" i="1" s="1"/>
  <c r="X512" i="1"/>
  <c r="Y512" i="1" s="1"/>
  <c r="X528" i="1"/>
  <c r="Y528" i="1" s="1"/>
  <c r="X374" i="1"/>
  <c r="Y374" i="1" s="1"/>
  <c r="X140" i="1"/>
  <c r="Y140" i="1" s="1"/>
  <c r="I892" i="1"/>
  <c r="X892" i="1" s="1"/>
  <c r="Y892" i="1" s="1"/>
  <c r="X721" i="1"/>
  <c r="Y721" i="1" s="1"/>
  <c r="X561" i="1"/>
  <c r="Y561" i="1" s="1"/>
  <c r="X749" i="1"/>
  <c r="Y749" i="1" s="1"/>
  <c r="X557" i="1"/>
  <c r="Y557" i="1" s="1"/>
  <c r="X790" i="1"/>
  <c r="Y790" i="1" s="1"/>
  <c r="X463" i="1"/>
  <c r="Y463" i="1" s="1"/>
  <c r="X544" i="1"/>
  <c r="Y544" i="1" s="1"/>
  <c r="X571" i="1"/>
  <c r="Y571" i="1" s="1"/>
  <c r="X777" i="1"/>
  <c r="Y777" i="1" s="1"/>
  <c r="X606" i="1"/>
  <c r="Y606" i="1" s="1"/>
  <c r="X765" i="1"/>
  <c r="Y765" i="1" s="1"/>
  <c r="X613" i="1"/>
  <c r="Y613" i="1" s="1"/>
  <c r="X650" i="1"/>
  <c r="Y650" i="1" s="1"/>
  <c r="X569" i="1"/>
  <c r="Y569" i="1" s="1"/>
  <c r="X534" i="1"/>
  <c r="Y534" i="1" s="1"/>
  <c r="X755" i="1"/>
  <c r="Y755" i="1" s="1"/>
  <c r="X518" i="1"/>
  <c r="Y518" i="1" s="1"/>
  <c r="X680" i="1"/>
  <c r="Y680" i="1" s="1"/>
  <c r="X523" i="1"/>
  <c r="Y523" i="1" s="1"/>
  <c r="Y894" i="1"/>
  <c r="X737" i="1"/>
  <c r="Y737" i="1" s="1"/>
  <c r="P885" i="1"/>
  <c r="X588" i="1"/>
  <c r="Y588" i="1" s="1"/>
  <c r="X525" i="1"/>
  <c r="Y525" i="1" s="1"/>
  <c r="X707" i="1"/>
  <c r="Y707" i="1" s="1"/>
  <c r="X582" i="1"/>
  <c r="Y582" i="1" s="1"/>
  <c r="X559" i="1"/>
  <c r="Y559" i="1" s="1"/>
  <c r="X517" i="1"/>
  <c r="Y517" i="1" s="1"/>
  <c r="X280" i="1"/>
  <c r="Y280" i="1" s="1"/>
  <c r="X713" i="1"/>
  <c r="Y713" i="1" s="1"/>
  <c r="X627" i="1"/>
  <c r="Y627" i="1" s="1"/>
  <c r="X691" i="1"/>
  <c r="Y691" i="1" s="1"/>
  <c r="X747" i="1"/>
  <c r="Y747" i="1" s="1"/>
  <c r="X685" i="1"/>
  <c r="Y685" i="1" s="1"/>
  <c r="X595" i="1"/>
  <c r="Y595" i="1" s="1"/>
  <c r="X717" i="1"/>
  <c r="Y717" i="1" s="1"/>
  <c r="X341" i="1"/>
  <c r="Y341" i="1" s="1"/>
  <c r="X770" i="1"/>
  <c r="Y770" i="1" s="1"/>
  <c r="X695" i="1"/>
  <c r="Y695" i="1" s="1"/>
  <c r="X581" i="1"/>
  <c r="Y581" i="1" s="1"/>
  <c r="X576" i="1"/>
  <c r="Y576" i="1" s="1"/>
  <c r="X822" i="1"/>
  <c r="X7" i="1"/>
  <c r="Y7" i="1" s="1"/>
  <c r="X660" i="1"/>
  <c r="Y660" i="1" s="1"/>
  <c r="X712" i="1"/>
  <c r="Y712" i="1" s="1"/>
  <c r="X521" i="1"/>
  <c r="Y521" i="1" s="1"/>
  <c r="X628" i="1"/>
  <c r="Y628" i="1" s="1"/>
  <c r="X674" i="1"/>
  <c r="Y674" i="1" s="1"/>
  <c r="X307" i="1"/>
  <c r="Y307" i="1" s="1"/>
  <c r="X703" i="1"/>
  <c r="Y703" i="1" s="1"/>
  <c r="X723" i="1"/>
  <c r="Y723" i="1" s="1"/>
  <c r="X673" i="1"/>
  <c r="Y673" i="1" s="1"/>
  <c r="X696" i="1"/>
  <c r="Y696" i="1" s="1"/>
  <c r="X705" i="1"/>
  <c r="Y705" i="1" s="1"/>
  <c r="X764" i="1"/>
  <c r="Y764" i="1" s="1"/>
  <c r="X564" i="1"/>
  <c r="Y564" i="1" s="1"/>
  <c r="X635" i="1"/>
  <c r="Y635" i="1" s="1"/>
  <c r="X626" i="1"/>
  <c r="Y626" i="1" s="1"/>
  <c r="X692" i="1"/>
  <c r="Y692" i="1" s="1"/>
  <c r="X527" i="1"/>
  <c r="Y527" i="1" s="1"/>
  <c r="X511" i="1"/>
  <c r="Y511" i="1" s="1"/>
  <c r="X397" i="1"/>
  <c r="Y397" i="1" s="1"/>
  <c r="X476" i="1"/>
  <c r="Y476" i="1" s="1"/>
  <c r="X515" i="1"/>
  <c r="Y515" i="1" s="1"/>
  <c r="X664" i="1"/>
  <c r="Y664" i="1" s="1"/>
  <c r="X616" i="1"/>
  <c r="Y616" i="1" s="1"/>
  <c r="X698" i="1"/>
  <c r="Y698" i="1" s="1"/>
  <c r="X689" i="1"/>
  <c r="Y689" i="1" s="1"/>
  <c r="X699" i="1"/>
  <c r="Y699" i="1" s="1"/>
  <c r="X649" i="1"/>
  <c r="Y649" i="1" s="1"/>
  <c r="X773" i="1"/>
  <c r="Y773" i="1" s="1"/>
  <c r="X684" i="1"/>
  <c r="Y684" i="1" s="1"/>
  <c r="X752" i="1"/>
  <c r="Y752" i="1" s="1"/>
  <c r="X602" i="1"/>
  <c r="Y602" i="1" s="1"/>
  <c r="X139" i="1"/>
  <c r="Y139" i="1" s="1"/>
  <c r="I323" i="1"/>
  <c r="X323" i="1" s="1"/>
  <c r="Y323" i="1" s="1"/>
  <c r="X330" i="1"/>
  <c r="Y330" i="1" s="1"/>
  <c r="X587" i="1"/>
  <c r="Y587" i="1" s="1"/>
  <c r="I863" i="1"/>
  <c r="X863" i="1" s="1"/>
  <c r="X879" i="1"/>
  <c r="Y879" i="1" s="1"/>
  <c r="X693" i="1"/>
  <c r="Y693" i="1" s="1"/>
  <c r="T822" i="1"/>
  <c r="T820" i="1" s="1"/>
  <c r="W822" i="1"/>
  <c r="V822" i="1"/>
  <c r="V820" i="1" s="1"/>
  <c r="X99" i="1"/>
  <c r="Y99" i="1" s="1"/>
  <c r="X687" i="1"/>
  <c r="Y687" i="1" s="1"/>
  <c r="X558" i="1"/>
  <c r="Y558" i="1" s="1"/>
  <c r="X671" i="1"/>
  <c r="Y671" i="1" s="1"/>
  <c r="X361" i="1"/>
  <c r="Y361" i="1" s="1"/>
  <c r="X545" i="1"/>
  <c r="Y545" i="1" s="1"/>
  <c r="X593" i="1"/>
  <c r="Y593" i="1" s="1"/>
  <c r="X720" i="1"/>
  <c r="Y720" i="1" s="1"/>
  <c r="X86" i="1"/>
  <c r="Y86" i="1" s="1"/>
  <c r="X665" i="1"/>
  <c r="Y665" i="1" s="1"/>
  <c r="X641" i="1"/>
  <c r="Y641" i="1" s="1"/>
  <c r="X663" i="1"/>
  <c r="Y663" i="1" s="1"/>
  <c r="X757" i="1"/>
  <c r="Y757" i="1" s="1"/>
  <c r="X619" i="1"/>
  <c r="Y619" i="1" s="1"/>
  <c r="X669" i="1"/>
  <c r="Y669" i="1" s="1"/>
  <c r="X560" i="1"/>
  <c r="Y560" i="1" s="1"/>
  <c r="X611" i="1"/>
  <c r="Y611" i="1" s="1"/>
  <c r="X659" i="1"/>
  <c r="Y659" i="1" s="1"/>
  <c r="V490" i="1"/>
  <c r="T490" i="1"/>
  <c r="W490" i="1"/>
  <c r="X283" i="1"/>
  <c r="Y283" i="1" s="1"/>
  <c r="X437" i="1"/>
  <c r="Y437" i="1" s="1"/>
  <c r="X540" i="1"/>
  <c r="Y540" i="1" s="1"/>
  <c r="X541" i="1"/>
  <c r="Y541" i="1" s="1"/>
  <c r="X141" i="1"/>
  <c r="Y141" i="1" s="1"/>
  <c r="X760" i="1"/>
  <c r="Y760" i="1" s="1"/>
  <c r="X286" i="1"/>
  <c r="Y286" i="1" s="1"/>
  <c r="X574" i="1"/>
  <c r="Y574" i="1" s="1"/>
  <c r="I774" i="1"/>
  <c r="X775" i="1"/>
  <c r="Y775" i="1" s="1"/>
  <c r="I820" i="1"/>
  <c r="X820" i="1" s="1"/>
  <c r="X653" i="1"/>
  <c r="Y653" i="1" s="1"/>
  <c r="X634" i="1"/>
  <c r="Y634" i="1" s="1"/>
  <c r="X751" i="1"/>
  <c r="Y751" i="1" s="1"/>
  <c r="X589" i="1"/>
  <c r="Y589" i="1" s="1"/>
  <c r="X734" i="1"/>
  <c r="Y734" i="1" s="1"/>
  <c r="X661" i="1"/>
  <c r="Y661" i="1" s="1"/>
  <c r="X607" i="1"/>
  <c r="Y607" i="1" s="1"/>
  <c r="X657" i="1"/>
  <c r="Y657" i="1" s="1"/>
  <c r="X554" i="1"/>
  <c r="Y554" i="1" s="1"/>
  <c r="X598" i="1"/>
  <c r="Y598" i="1" s="1"/>
  <c r="X716" i="1"/>
  <c r="Y716" i="1" s="1"/>
  <c r="X730" i="1"/>
  <c r="Y730" i="1" s="1"/>
  <c r="W810" i="1"/>
  <c r="V810" i="1"/>
  <c r="V800" i="1" s="1"/>
  <c r="T810" i="1"/>
  <c r="T800" i="1" s="1"/>
  <c r="W432" i="1"/>
  <c r="V432" i="1"/>
  <c r="T432" i="1"/>
  <c r="I418" i="1"/>
  <c r="X418" i="1" s="1"/>
  <c r="X422" i="1"/>
  <c r="X621" i="1"/>
  <c r="Y621" i="1" s="1"/>
  <c r="X570" i="1"/>
  <c r="Y570" i="1" s="1"/>
  <c r="X366" i="1"/>
  <c r="Y366" i="1" s="1"/>
  <c r="X722" i="1"/>
  <c r="Y722" i="1" s="1"/>
  <c r="X683" i="1"/>
  <c r="Y683" i="1" s="1"/>
  <c r="X340" i="1"/>
  <c r="Y340" i="1" s="1"/>
  <c r="X448" i="1"/>
  <c r="Y448" i="1" s="1"/>
  <c r="X599" i="1"/>
  <c r="Y599" i="1" s="1"/>
  <c r="X675" i="1"/>
  <c r="Y675" i="1" s="1"/>
  <c r="X537" i="1"/>
  <c r="Y537" i="1" s="1"/>
  <c r="X754" i="1"/>
  <c r="Y754" i="1" s="1"/>
  <c r="X565" i="1"/>
  <c r="Y565" i="1" s="1"/>
  <c r="X583" i="1"/>
  <c r="Y583" i="1" s="1"/>
  <c r="X710" i="1"/>
  <c r="Y710" i="1" s="1"/>
  <c r="X594" i="1"/>
  <c r="Y594" i="1" s="1"/>
  <c r="X690" i="1"/>
  <c r="Y690" i="1" s="1"/>
  <c r="X547" i="1"/>
  <c r="Y547" i="1" s="1"/>
  <c r="X704" i="1"/>
  <c r="Y704" i="1" s="1"/>
  <c r="X646" i="1"/>
  <c r="Y646" i="1" s="1"/>
  <c r="X682" i="1"/>
  <c r="Y682" i="1" s="1"/>
  <c r="X573" i="1"/>
  <c r="Y573" i="1" s="1"/>
  <c r="X632" i="1"/>
  <c r="Y632" i="1" s="1"/>
  <c r="X624" i="1"/>
  <c r="Y624" i="1" s="1"/>
  <c r="T843" i="1"/>
  <c r="T841" i="1" s="1"/>
  <c r="W843" i="1"/>
  <c r="V843" i="1"/>
  <c r="V841" i="1" s="1"/>
  <c r="X265" i="1"/>
  <c r="Y265" i="1" s="1"/>
  <c r="I800" i="1"/>
  <c r="X800" i="1" s="1"/>
  <c r="X810" i="1"/>
  <c r="X362" i="1"/>
  <c r="Y362" i="1" s="1"/>
  <c r="X724" i="1"/>
  <c r="Y724" i="1" s="1"/>
  <c r="X284" i="1"/>
  <c r="Y284" i="1" s="1"/>
  <c r="W489" i="1"/>
  <c r="V489" i="1"/>
  <c r="T489" i="1"/>
  <c r="X282" i="1"/>
  <c r="Y282" i="1" s="1"/>
  <c r="X532" i="1"/>
  <c r="Y532" i="1" s="1"/>
  <c r="I189" i="1"/>
  <c r="X189" i="1" s="1"/>
  <c r="Y189" i="1" s="1"/>
  <c r="X203" i="1"/>
  <c r="Y203" i="1" s="1"/>
  <c r="X612" i="1"/>
  <c r="Y612" i="1" s="1"/>
  <c r="X638" i="1"/>
  <c r="Y638" i="1" s="1"/>
  <c r="X524" i="1"/>
  <c r="Y524" i="1" s="1"/>
  <c r="I498" i="1"/>
  <c r="X498" i="1" s="1"/>
  <c r="X502" i="1"/>
  <c r="H424" i="1"/>
  <c r="H365" i="1" s="1"/>
  <c r="X648" i="1"/>
  <c r="Y648" i="1" s="1"/>
  <c r="X697" i="1"/>
  <c r="Y697" i="1" s="1"/>
  <c r="T422" i="1"/>
  <c r="T418" i="1" s="1"/>
  <c r="V422" i="1"/>
  <c r="V418" i="1" s="1"/>
  <c r="W422" i="1"/>
  <c r="W418" i="1" s="1"/>
  <c r="X718" i="1"/>
  <c r="Y718" i="1" s="1"/>
  <c r="X772" i="1"/>
  <c r="Y772" i="1" s="1"/>
  <c r="X563" i="1"/>
  <c r="Y563" i="1" s="1"/>
  <c r="X686" i="1"/>
  <c r="Y686" i="1" s="1"/>
  <c r="I841" i="1"/>
  <c r="X841" i="1" s="1"/>
  <c r="X852" i="1"/>
  <c r="Y852" i="1" s="1"/>
  <c r="X536" i="1"/>
  <c r="Y536" i="1" s="1"/>
  <c r="X116" i="1"/>
  <c r="Y116" i="1" s="1"/>
  <c r="X520" i="1"/>
  <c r="Y520" i="1" s="1"/>
  <c r="X444" i="1"/>
  <c r="Y444" i="1" s="1"/>
  <c r="X776" i="1"/>
  <c r="Y776" i="1" s="1"/>
  <c r="X543" i="1"/>
  <c r="Y543" i="1" s="1"/>
  <c r="X711" i="1"/>
  <c r="Y711" i="1" s="1"/>
  <c r="X204" i="1"/>
  <c r="Y204" i="1" s="1"/>
  <c r="X768" i="1"/>
  <c r="Y768" i="1" s="1"/>
  <c r="X655" i="1"/>
  <c r="Y655" i="1" s="1"/>
  <c r="I484" i="1"/>
  <c r="X484" i="1" s="1"/>
  <c r="X490" i="1"/>
  <c r="X745" i="1"/>
  <c r="Y745" i="1" s="1"/>
  <c r="X620" i="1"/>
  <c r="Y620" i="1" s="1"/>
  <c r="X756" i="1"/>
  <c r="Y756" i="1" s="1"/>
  <c r="X668" i="1"/>
  <c r="Y668" i="1" s="1"/>
  <c r="X623" i="1"/>
  <c r="Y623" i="1" s="1"/>
  <c r="X743" i="1"/>
  <c r="Y743" i="1" s="1"/>
  <c r="X843" i="1"/>
  <c r="I424" i="1"/>
  <c r="X424" i="1" s="1"/>
  <c r="X432" i="1"/>
  <c r="X519" i="1"/>
  <c r="Y519" i="1" s="1"/>
  <c r="X670" i="1"/>
  <c r="Y670" i="1" s="1"/>
  <c r="X643" i="1"/>
  <c r="Y643" i="1" s="1"/>
  <c r="X667" i="1"/>
  <c r="Y667" i="1" s="1"/>
  <c r="X733" i="1"/>
  <c r="Y733" i="1" s="1"/>
  <c r="X738" i="1"/>
  <c r="Y738" i="1" s="1"/>
  <c r="X614" i="1"/>
  <c r="Y614" i="1" s="1"/>
  <c r="X744" i="1"/>
  <c r="Y744" i="1" s="1"/>
  <c r="X741" i="1"/>
  <c r="Y741" i="1" s="1"/>
  <c r="X651" i="1"/>
  <c r="Y651" i="1" s="1"/>
  <c r="X605" i="1"/>
  <c r="Y605" i="1" s="1"/>
  <c r="X731" i="1"/>
  <c r="Y731" i="1" s="1"/>
  <c r="P104" i="1"/>
  <c r="W882" i="1"/>
  <c r="T882" i="1"/>
  <c r="T863" i="1" s="1"/>
  <c r="V882" i="1"/>
  <c r="V863" i="1" s="1"/>
  <c r="W502" i="1"/>
  <c r="V502" i="1"/>
  <c r="V498" i="1" s="1"/>
  <c r="T502" i="1"/>
  <c r="T498" i="1" s="1"/>
  <c r="X491" i="1"/>
  <c r="Y491" i="1" s="1"/>
  <c r="X550" i="1"/>
  <c r="Y550" i="1" s="1"/>
  <c r="X514" i="1"/>
  <c r="Y514" i="1" s="1"/>
  <c r="X688" i="1"/>
  <c r="Y688" i="1" s="1"/>
  <c r="X637" i="1"/>
  <c r="Y637" i="1" s="1"/>
  <c r="X658" i="1"/>
  <c r="Y658" i="1" s="1"/>
  <c r="X662" i="1"/>
  <c r="Y662" i="1" s="1"/>
  <c r="X725" i="1"/>
  <c r="Y725" i="1" s="1"/>
  <c r="X636" i="1"/>
  <c r="Y636" i="1" s="1"/>
  <c r="X679" i="1"/>
  <c r="Y679" i="1" s="1"/>
  <c r="X759" i="1"/>
  <c r="Y759" i="1" s="1"/>
  <c r="X709" i="1"/>
  <c r="Y709" i="1" s="1"/>
  <c r="X608" i="1"/>
  <c r="Y608" i="1" s="1"/>
  <c r="X732" i="1"/>
  <c r="Y732" i="1" s="1"/>
  <c r="X729" i="1"/>
  <c r="Y729" i="1" s="1"/>
  <c r="X577" i="1"/>
  <c r="Y577" i="1" s="1"/>
  <c r="X591" i="1"/>
  <c r="Y591" i="1" s="1"/>
  <c r="X719" i="1"/>
  <c r="Y719" i="1" s="1"/>
  <c r="X766" i="1"/>
  <c r="Y766" i="1" s="1"/>
  <c r="X601" i="1"/>
  <c r="Y601" i="1" s="1"/>
  <c r="W428" i="1"/>
  <c r="Y428" i="1" s="1"/>
  <c r="V428" i="1"/>
  <c r="T428" i="1"/>
  <c r="I885" i="1"/>
  <c r="P784" i="1"/>
  <c r="P5" i="1"/>
  <c r="O424" i="1"/>
  <c r="O365" i="1" s="1"/>
  <c r="P331" i="1"/>
  <c r="M885" i="1"/>
  <c r="P226" i="1"/>
  <c r="P799" i="1"/>
  <c r="P504" i="1"/>
  <c r="P510" i="1"/>
  <c r="P553" i="1"/>
  <c r="P531" i="1"/>
  <c r="P647" i="1"/>
  <c r="P535" i="1"/>
  <c r="O863" i="1"/>
  <c r="O799" i="1" s="1"/>
  <c r="P516" i="1"/>
  <c r="M799" i="1"/>
  <c r="P763" i="1"/>
  <c r="F484" i="1"/>
  <c r="M365" i="1"/>
  <c r="P774" i="1"/>
  <c r="P592" i="1"/>
  <c r="P630" i="1"/>
  <c r="I553" i="1"/>
  <c r="I630" i="1"/>
  <c r="I226" i="1"/>
  <c r="I592" i="1"/>
  <c r="H841" i="1"/>
  <c r="F885" i="1"/>
  <c r="F424" i="1"/>
  <c r="H863" i="1"/>
  <c r="I647" i="1"/>
  <c r="I104" i="1"/>
  <c r="I331" i="1"/>
  <c r="I784" i="1"/>
  <c r="X784" i="1" s="1"/>
  <c r="Y784" i="1" s="1"/>
  <c r="I5" i="1"/>
  <c r="X5" i="1" s="1"/>
  <c r="Y5" i="1" s="1"/>
  <c r="I531" i="1"/>
  <c r="X531" i="1" s="1"/>
  <c r="Y531" i="1" s="1"/>
  <c r="I763" i="1"/>
  <c r="F799" i="1"/>
  <c r="I535" i="1"/>
  <c r="I510" i="1"/>
  <c r="I516" i="1"/>
  <c r="X516" i="1" s="1"/>
  <c r="Y516" i="1" s="1"/>
  <c r="I504" i="1"/>
  <c r="T484" i="1" l="1"/>
  <c r="X885" i="1"/>
  <c r="Y885" i="1" s="1"/>
  <c r="Y418" i="1"/>
  <c r="X774" i="1"/>
  <c r="Y774" i="1" s="1"/>
  <c r="X630" i="1"/>
  <c r="Y630" i="1" s="1"/>
  <c r="X553" i="1"/>
  <c r="Y553" i="1" s="1"/>
  <c r="T424" i="1"/>
  <c r="T365" i="1" s="1"/>
  <c r="T899" i="1" s="1"/>
  <c r="X504" i="1"/>
  <c r="Y504" i="1" s="1"/>
  <c r="X510" i="1"/>
  <c r="Y510" i="1" s="1"/>
  <c r="X535" i="1"/>
  <c r="Y535" i="1" s="1"/>
  <c r="T799" i="1"/>
  <c r="I799" i="1"/>
  <c r="X799" i="1" s="1"/>
  <c r="X647" i="1"/>
  <c r="Y647" i="1" s="1"/>
  <c r="Y489" i="1"/>
  <c r="W484" i="1"/>
  <c r="Y484" i="1" s="1"/>
  <c r="Y432" i="1"/>
  <c r="V799" i="1"/>
  <c r="Y810" i="1"/>
  <c r="W800" i="1"/>
  <c r="Y490" i="1"/>
  <c r="X592" i="1"/>
  <c r="Y592" i="1" s="1"/>
  <c r="Y882" i="1"/>
  <c r="W863" i="1"/>
  <c r="Y863" i="1" s="1"/>
  <c r="W820" i="1"/>
  <c r="Y820" i="1" s="1"/>
  <c r="Y822" i="1"/>
  <c r="X763" i="1"/>
  <c r="Y763" i="1" s="1"/>
  <c r="X226" i="1"/>
  <c r="Y226" i="1" s="1"/>
  <c r="Y843" i="1"/>
  <c r="W841" i="1"/>
  <c r="Y841" i="1" s="1"/>
  <c r="V424" i="1"/>
  <c r="Y502" i="1"/>
  <c r="W498" i="1"/>
  <c r="Y498" i="1" s="1"/>
  <c r="Y422" i="1"/>
  <c r="X331" i="1"/>
  <c r="Y331" i="1" s="1"/>
  <c r="W424" i="1"/>
  <c r="Y424" i="1" s="1"/>
  <c r="X104" i="1"/>
  <c r="Y104" i="1" s="1"/>
  <c r="V484" i="1"/>
  <c r="F365" i="1"/>
  <c r="F899" i="1" s="1"/>
  <c r="P365" i="1"/>
  <c r="P901" i="1" s="1"/>
  <c r="O899" i="1"/>
  <c r="M899" i="1"/>
  <c r="H799" i="1"/>
  <c r="H899" i="1" s="1"/>
  <c r="P899" i="1"/>
  <c r="I365" i="1"/>
  <c r="V365" i="1" l="1"/>
  <c r="V899" i="1" s="1"/>
  <c r="Y800" i="1"/>
  <c r="W799" i="1"/>
  <c r="Y799" i="1" s="1"/>
  <c r="W365" i="1"/>
  <c r="I901" i="1"/>
  <c r="X365" i="1"/>
  <c r="I899" i="1"/>
  <c r="W901" i="1" l="1"/>
  <c r="W899" i="1"/>
  <c r="Y365" i="1"/>
  <c r="P903" i="1"/>
  <c r="W900" i="1"/>
  <c r="W902" i="1" l="1"/>
  <c r="I905" i="2"/>
  <c r="K909" i="2" s="1"/>
  <c r="W50" i="3" l="1"/>
  <c r="W35" i="3" s="1"/>
  <c r="W929" i="3" s="1"/>
  <c r="T50" i="3"/>
  <c r="T35" i="3" s="1"/>
  <c r="T929" i="3" s="1"/>
  <c r="V50" i="3"/>
  <c r="V35" i="3" s="1"/>
  <c r="V929" i="3" s="1"/>
  <c r="AQ50" i="3"/>
  <c r="AU50" i="3" s="1"/>
  <c r="AU35" i="3" s="1"/>
  <c r="AU929" i="3" s="1"/>
  <c r="AS50" i="3" l="1"/>
  <c r="AS35" i="3" s="1"/>
  <c r="AS929" i="3" s="1"/>
  <c r="AV50" i="3"/>
  <c r="AV35" i="3" s="1"/>
  <c r="AV929" i="3" s="1"/>
</calcChain>
</file>

<file path=xl/sharedStrings.xml><?xml version="1.0" encoding="utf-8"?>
<sst xmlns="http://schemas.openxmlformats.org/spreadsheetml/2006/main" count="10562" uniqueCount="1662">
  <si>
    <t>Стоимость работ, руб. с НДС</t>
  </si>
  <si>
    <t>Стоимость материалов, руб. с НДС</t>
  </si>
  <si>
    <t>№</t>
  </si>
  <si>
    <t>Наименовение</t>
  </si>
  <si>
    <t>Ед.изм</t>
  </si>
  <si>
    <t>Кол-во</t>
  </si>
  <si>
    <t>за ед.</t>
  </si>
  <si>
    <t>Итого</t>
  </si>
  <si>
    <t>Итого, руб. с НДС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</si>
  <si>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</si>
  <si>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</si>
  <si>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</si>
  <si>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1.1.1</t>
  </si>
  <si>
    <t>Демонтажные работы</t>
  </si>
  <si>
    <t>1.1.1.1</t>
  </si>
  <si>
    <t>Частичный демонтаж крестовых связей</t>
  </si>
  <si>
    <t>тн</t>
  </si>
  <si>
    <t>1.1.1.2</t>
  </si>
  <si>
    <t>Демонтаж сэндвич панелей</t>
  </si>
  <si>
    <t>м2</t>
  </si>
  <si>
    <t>1.1.3</t>
  </si>
  <si>
    <t>Устройство сэндвич панелей</t>
  </si>
  <si>
    <t>1.1.4</t>
  </si>
  <si>
    <t>Устройство перегородок</t>
  </si>
  <si>
    <t>1.1.4.1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</si>
  <si>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</si>
  <si>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1.1.4.2</t>
  </si>
  <si>
    <t>Устройство отверстий под воздуховоды</t>
  </si>
  <si>
    <t>шт</t>
  </si>
  <si>
    <t>1.1.5</t>
  </si>
  <si>
    <t>Отделка потолков помещений</t>
  </si>
  <si>
    <t>1.1.5.1</t>
  </si>
  <si>
    <t>Подвесной потолок системы "Армстронг"</t>
  </si>
  <si>
    <t>1.1.5.2</t>
  </si>
  <si>
    <t>Подвесной потолок системы с шумоглушением</t>
  </si>
  <si>
    <t>1.1.5.3</t>
  </si>
  <si>
    <t>Реечный алюминиевый потолок</t>
  </si>
  <si>
    <t>1.1.6</t>
  </si>
  <si>
    <t>Полы помещений</t>
  </si>
  <si>
    <t>1.1.6.1</t>
  </si>
  <si>
    <t>Очистка поверхности от грязи и мусора</t>
  </si>
  <si>
    <t>1.1.6.2</t>
  </si>
  <si>
    <t>Устройство пола из бетона кл. В25 толщиной до 100 мм</t>
  </si>
  <si>
    <t>м3</t>
  </si>
  <si>
    <t>1.1.6.3</t>
  </si>
  <si>
    <t>Керамогранитная плитка</t>
  </si>
  <si>
    <t>1.1.6.5</t>
  </si>
  <si>
    <t>Коммерческий линолеум (33-34 кл.)</t>
  </si>
  <si>
    <t>1.1.6.6</t>
  </si>
  <si>
    <t>Гидроизоляция Гидроизол</t>
  </si>
  <si>
    <t>1.1.6.7</t>
  </si>
  <si>
    <t>Наливной пол толщиной до 50мм</t>
  </si>
  <si>
    <t>1.1.6.9</t>
  </si>
  <si>
    <t>Наливной пол толщиной до 45мм армированный сеткой d4 В500 100х100</t>
  </si>
  <si>
    <t>1.1.6.10</t>
  </si>
  <si>
    <t>Грунтовка поверхностей перед финишным покрытием</t>
  </si>
  <si>
    <t>1.1.7</t>
  </si>
  <si>
    <t>Отделка стен помещений</t>
  </si>
  <si>
    <t>1.1.8</t>
  </si>
  <si>
    <t>Установка потивопожарных окон</t>
  </si>
  <si>
    <t>1.1.9</t>
  </si>
  <si>
    <t>Установка внутренних окон</t>
  </si>
  <si>
    <t>1.1.10</t>
  </si>
  <si>
    <t>Установка потивопожарных дверей</t>
  </si>
  <si>
    <t>1.1.11</t>
  </si>
  <si>
    <t>Лестничная клетка</t>
  </si>
  <si>
    <t>1.1.12</t>
  </si>
  <si>
    <t>Устройство перекрытия</t>
  </si>
  <si>
    <t>1.1.13</t>
  </si>
  <si>
    <t>Пол АБК</t>
  </si>
  <si>
    <t>1.1.14</t>
  </si>
  <si>
    <t>Прорезка проёмов дверных и оконных</t>
  </si>
  <si>
    <t>1.1.16</t>
  </si>
  <si>
    <t>Проходка воздуховодов сквозь кровлю АБК</t>
  </si>
  <si>
    <t>1.1.17</t>
  </si>
  <si>
    <t>Устройство мк отверстий диам. 400 мм в покрытии здания</t>
  </si>
  <si>
    <t>1.1.18</t>
  </si>
  <si>
    <t>Устройство дверного проёма в стене цеха (пож.выход)</t>
  </si>
  <si>
    <t>1.1.19</t>
  </si>
  <si>
    <t>Дополнительные работы</t>
  </si>
  <si>
    <t>1.1.19.1</t>
  </si>
  <si>
    <t>Обшивка стен Гипсокартон ГКЛ толщиной 12,5 мм в 2 слоя</t>
  </si>
  <si>
    <t>1.1.19.2</t>
  </si>
  <si>
    <t>Перенос дверных проёмов</t>
  </si>
  <si>
    <t>1.1.19.3</t>
  </si>
  <si>
    <t>Обрамление оконных проёмов</t>
  </si>
  <si>
    <t>1.1.19.4</t>
  </si>
  <si>
    <t>Демонтаж и монтаж временных ворот</t>
  </si>
  <si>
    <t>1.1.20</t>
  </si>
  <si>
    <t>Монтаж фасоных элементов</t>
  </si>
  <si>
    <t> </t>
  </si>
  <si>
    <t>1.1.20.1</t>
  </si>
  <si>
    <t>Монтаж фасоного элемента Дз-1</t>
  </si>
  <si>
    <t>м.п.</t>
  </si>
  <si>
    <t>1.1.20.2</t>
  </si>
  <si>
    <t>Монтаж фасоного элемента Дз-2</t>
  </si>
  <si>
    <t>1.1.20.3</t>
  </si>
  <si>
    <t>Монтаж фасоного элемента Дз-3</t>
  </si>
  <si>
    <t>1.1.20.4</t>
  </si>
  <si>
    <t>Монтаж фасоного элемента Дз-4</t>
  </si>
  <si>
    <t>1.1.20.5</t>
  </si>
  <si>
    <t>Монтаж фасоного элемента Дз-5</t>
  </si>
  <si>
    <t>1.1.20.6</t>
  </si>
  <si>
    <t>Монтаж колонн (усиление перегородок)</t>
  </si>
  <si>
    <t>1.1.20.7</t>
  </si>
  <si>
    <t>Демонтаж ГКЛ 2 слоя</t>
  </si>
  <si>
    <t>1.1.20.8</t>
  </si>
  <si>
    <t>Монтаж профильной трубы 40х40</t>
  </si>
  <si>
    <t>1.1.20.9</t>
  </si>
  <si>
    <t>Монтаж ГКЛ 2 слоя</t>
  </si>
  <si>
    <t>1.1.20.10</t>
  </si>
  <si>
    <t>Увеличение дверных проёмов</t>
  </si>
  <si>
    <t>1.1.20.11</t>
  </si>
  <si>
    <t>1.1.20.12</t>
  </si>
  <si>
    <t>Усиление площадки лестничного марша</t>
  </si>
  <si>
    <t>1.1.20.13</t>
  </si>
  <si>
    <t>Устройство стен из газобетонных блоков</t>
  </si>
  <si>
    <t>1.1.20.14</t>
  </si>
  <si>
    <t>Облицовка ступеней плиткой на лестнечной клетке</t>
  </si>
  <si>
    <t>1.1.20.15</t>
  </si>
  <si>
    <t>Штукатурка откосов Ролл ворот в цеху</t>
  </si>
  <si>
    <t>1.1.21</t>
  </si>
  <si>
    <t xml:space="preserve">  Установка пластиковых дверей</t>
  </si>
  <si>
    <t>1.1.22</t>
  </si>
  <si>
    <t>Демонтаж перегородок ГКЛВ перед кладкой газоблока</t>
  </si>
  <si>
    <t>1.1.23</t>
  </si>
  <si>
    <t>Монтаж перегородок после кладки газоблока</t>
  </si>
  <si>
    <t>1.1.24</t>
  </si>
  <si>
    <t>Зашивка дверного проема и ригеля ГКЛ</t>
  </si>
  <si>
    <t>1.1.25</t>
  </si>
  <si>
    <t>Устройство и обрамление дверных проемов</t>
  </si>
  <si>
    <t>1.1.26</t>
  </si>
  <si>
    <t>Окраска крестовых связей за 2 раза</t>
  </si>
  <si>
    <t>1.1.27</t>
  </si>
  <si>
    <t>Увеличение проходки в покрытии АБК 1300х1000</t>
  </si>
  <si>
    <t>1.1.28</t>
  </si>
  <si>
    <t>Увеличение проходки в покрытии АБК 700х700</t>
  </si>
  <si>
    <t>1.1.29</t>
  </si>
  <si>
    <t>Увеличение проходки в покрытии АБК 900х600</t>
  </si>
  <si>
    <t>1.1.30</t>
  </si>
  <si>
    <t>Увеличение проходки в покрытии АБК 350х350</t>
  </si>
  <si>
    <t>1.1.31</t>
  </si>
  <si>
    <t>Увеличение проходки в покрытии АБК 300х300</t>
  </si>
  <si>
    <t>1.1.32</t>
  </si>
  <si>
    <t>Увеличение проходки в покрытии АБК 200х200</t>
  </si>
  <si>
    <t>1.1.33</t>
  </si>
  <si>
    <t>Устройство проходоки в плите перекрытия АБК 1300х1000</t>
  </si>
  <si>
    <t>1.1.34</t>
  </si>
  <si>
    <t>Устройство проходоки в плите перекрытия АБК 650х650</t>
  </si>
  <si>
    <t>1.1.35</t>
  </si>
  <si>
    <t>Устройство проходоки в плите перекрытия АБК 600х500</t>
  </si>
  <si>
    <t>1.1.36</t>
  </si>
  <si>
    <t>Устройство проходоки в стене ГКЛ  АБК 800х600</t>
  </si>
  <si>
    <t>1.1.37</t>
  </si>
  <si>
    <t>Устройство проходоки в стене ГКЛ АБК 500х400</t>
  </si>
  <si>
    <t>1.1.38</t>
  </si>
  <si>
    <t>Проходки в стене сэндвича 860х660</t>
  </si>
  <si>
    <t>1.1.39</t>
  </si>
  <si>
    <t xml:space="preserve">Устройство ревизионных лючков 500х500 с врезкой замка </t>
  </si>
  <si>
    <t>1.1.40</t>
  </si>
  <si>
    <t>Окраска металлической лестницы</t>
  </si>
  <si>
    <t>1.1.41</t>
  </si>
  <si>
    <t>Заполнение пространства между перегородками и профильным листом</t>
  </si>
  <si>
    <t>1.1.42</t>
  </si>
  <si>
    <t>Заполнение пространства между несущим двутавром и плитой перекрытия газоблоком на пену 31 м.п. 1,85 м3.</t>
  </si>
  <si>
    <t>1.1.43</t>
  </si>
  <si>
    <t>Устройство армирования пола сеткой арм. Ш6 А500С ячейкой 150х150 мм</t>
  </si>
  <si>
    <t>т</t>
  </si>
  <si>
    <t>1.1.44</t>
  </si>
  <si>
    <t>Пандус металлический</t>
  </si>
  <si>
    <t>шт.</t>
  </si>
  <si>
    <t>1.1.45</t>
  </si>
  <si>
    <t>Монтаж фасоного элемента над окном лестничной клетки</t>
  </si>
  <si>
    <t>1.1.46</t>
  </si>
  <si>
    <t>Заделка мест прохода инженерных коммуникаций</t>
  </si>
  <si>
    <t>1.1.47</t>
  </si>
  <si>
    <t>Финальный клининг</t>
  </si>
  <si>
    <t>1.2</t>
  </si>
  <si>
    <t>130-23-АС1 Архитектурно-строительные решения</t>
  </si>
  <si>
    <t>1.2.1</t>
  </si>
  <si>
    <t>Металлоконструкции огрунтованные КМ</t>
  </si>
  <si>
    <t>1.2.1.1</t>
  </si>
  <si>
    <t>Монтаж фахверковых стоек массой до 1,0 т.</t>
  </si>
  <si>
    <t>т.</t>
  </si>
  <si>
    <t>1.2.1.2</t>
  </si>
  <si>
    <t>Монтаж распорок, ригелей, в том числе: 
Профили стальные гнутые замкнутые квадратные 100х4</t>
  </si>
  <si>
    <t>1.2.2</t>
  </si>
  <si>
    <t>Окраска металлоконструкций</t>
  </si>
  <si>
    <t>1.2.2.1</t>
  </si>
  <si>
    <t xml:space="preserve">Устройство огнезащитной краски по металлу </t>
  </si>
  <si>
    <t>1.2.3</t>
  </si>
  <si>
    <t>Крепление металлоконструкций</t>
  </si>
  <si>
    <t>1.2.3.1</t>
  </si>
  <si>
    <t xml:space="preserve">Сверление отверстий в железобетонных конструкциях </t>
  </si>
  <si>
    <t>1.2.3.2</t>
  </si>
  <si>
    <t>Устройство высокопрочных анкеров, закладных</t>
  </si>
  <si>
    <t>компл.</t>
  </si>
  <si>
    <t>1.2.5</t>
  </si>
  <si>
    <t>Устройство перегородки</t>
  </si>
  <si>
    <t>1.2.5.1</t>
  </si>
  <si>
    <t>Стеновые сэндвич-панели 100-1000-Г-Г</t>
  </si>
  <si>
    <t>1.2.6</t>
  </si>
  <si>
    <t>Устройство бетонного плинтуса</t>
  </si>
  <si>
    <t>1.2.6.1</t>
  </si>
  <si>
    <t xml:space="preserve">Устройство плинтуса из фасонного элемента </t>
  </si>
  <si>
    <t>м/п</t>
  </si>
  <si>
    <t>1.3</t>
  </si>
  <si>
    <t>130-23-ВК Внутренние трубопроводы</t>
  </si>
  <si>
    <t>1.3.1</t>
  </si>
  <si>
    <t>Хозяйственно-питьевой водопровод В1.</t>
  </si>
  <si>
    <t>сис</t>
  </si>
  <si>
    <t>1.3.2</t>
  </si>
  <si>
    <t>Горячее водоснабжение (Т3, Т4)</t>
  </si>
  <si>
    <t>1.3.3</t>
  </si>
  <si>
    <t>Противопожарный водопровод, В2</t>
  </si>
  <si>
    <t>1.3.4</t>
  </si>
  <si>
    <t>Бытовая канализация К1</t>
  </si>
  <si>
    <t>1.4</t>
  </si>
  <si>
    <t>130-23-ПС Пожарная сигнализация</t>
  </si>
  <si>
    <t>1.4.1</t>
  </si>
  <si>
    <t>Сервер "Орион Про"</t>
  </si>
  <si>
    <t>1.4.2</t>
  </si>
  <si>
    <t>Шкаф пожарной сигнализации</t>
  </si>
  <si>
    <t>1.4.3</t>
  </si>
  <si>
    <t>Монтажный комплект</t>
  </si>
  <si>
    <t>1.4.5</t>
  </si>
  <si>
    <t>Прибор приемно-контрольный и управления пожарный</t>
  </si>
  <si>
    <t>1.4.6</t>
  </si>
  <si>
    <t>Аккумулятор 12 В, 17 А/ч</t>
  </si>
  <si>
    <t>1.4.7</t>
  </si>
  <si>
    <t>Пульт контроля и управления</t>
  </si>
  <si>
    <t>1.4.8</t>
  </si>
  <si>
    <t>Контроллер двухпроводной линиии связи</t>
  </si>
  <si>
    <t>1.4.9</t>
  </si>
  <si>
    <t>Блок контрольно-пусковой</t>
  </si>
  <si>
    <t>1.4.10</t>
  </si>
  <si>
    <t>Извещатель пожарный дымовой оптико-электронный аналого-адресный</t>
  </si>
  <si>
    <t>1.4.11</t>
  </si>
  <si>
    <t>Извещатель пожарный линейный однопозиционный адресный</t>
  </si>
  <si>
    <t>1.4.11.1</t>
  </si>
  <si>
    <t>Демонтаж и перенос Извещателя пожарного линейного в комплекте с отражателем</t>
  </si>
  <si>
    <t>1.4.12</t>
  </si>
  <si>
    <t>Траверса 30х17 мм</t>
  </si>
  <si>
    <t>м.</t>
  </si>
  <si>
    <t>1.4.13</t>
  </si>
  <si>
    <t>Извещатель пожарный ручной адресный</t>
  </si>
  <si>
    <t>1.4.14</t>
  </si>
  <si>
    <t>Аккумулятор 12 В, 40 А/ч</t>
  </si>
  <si>
    <t>1.4.15</t>
  </si>
  <si>
    <t>Источник питания резервированный</t>
  </si>
  <si>
    <t>1.4.16</t>
  </si>
  <si>
    <t>Аккумулятор 12 В, 7 А/ч</t>
  </si>
  <si>
    <t>1.4.17</t>
  </si>
  <si>
    <t>Блок контроля и индикации</t>
  </si>
  <si>
    <t>1.4.18</t>
  </si>
  <si>
    <t>Блок разветвительно-изолирующий</t>
  </si>
  <si>
    <t>1.4.19</t>
  </si>
  <si>
    <t>Преобразователь интерфейсов</t>
  </si>
  <si>
    <t>1.4.20</t>
  </si>
  <si>
    <t>Патч-корд волоконно-оптический LC/UPC-LC/UPC 50 м</t>
  </si>
  <si>
    <t>1.4.21</t>
  </si>
  <si>
    <t>Патч-корд волоконно-оптический LC/UPC-LC/UPC 1 м</t>
  </si>
  <si>
    <t>1.4.22</t>
  </si>
  <si>
    <t>Устройство коммутационное</t>
  </si>
  <si>
    <t>1.4.23</t>
  </si>
  <si>
    <t>Оповещатель охранно-пожарный световой (табло) ЛЮКС-24 "Выход"</t>
  </si>
  <si>
    <t>1.4.24</t>
  </si>
  <si>
    <t>Оповещатель охранно-пожарный световой (табло) ЛЮКС-24 "Стрелка влево"</t>
  </si>
  <si>
    <t>1.4.25</t>
  </si>
  <si>
    <t>Оповещатель охранно-пожарный световой (табло) ЛЮКС-24 "Стрелка вправо"</t>
  </si>
  <si>
    <t>1.4.26</t>
  </si>
  <si>
    <t>Оповещатель охранно-пожарный звуковой Маяк-24-ЗМ2</t>
  </si>
  <si>
    <t>1.4.27</t>
  </si>
  <si>
    <t>Комбинированный оповещатель со стробовспышкой Г-24КПР</t>
  </si>
  <si>
    <t>1.4.28</t>
  </si>
  <si>
    <t>Оповещатель охранно-пожарный комбинированный свето-звуковой Маяк-24-КПМ2</t>
  </si>
  <si>
    <t>1.4.29</t>
  </si>
  <si>
    <t>Саморез со сверлом</t>
  </si>
  <si>
    <t>1.4.30</t>
  </si>
  <si>
    <t>Модуль подключения нагрузки</t>
  </si>
  <si>
    <t>1.4.31</t>
  </si>
  <si>
    <t>Блок сигнально-пусковой адресный</t>
  </si>
  <si>
    <t>1.4.32</t>
  </si>
  <si>
    <t>Кнопка "ТЕСТ"</t>
  </si>
  <si>
    <t>1.4.33</t>
  </si>
  <si>
    <t>Шкаф контрольно пусковой ШКП-10RS (М)</t>
  </si>
  <si>
    <t>1.4.34</t>
  </si>
  <si>
    <t>Шкаф контрольно пусковой ШКП-18RS (М)</t>
  </si>
  <si>
    <t>1.4.35</t>
  </si>
  <si>
    <t>Легкая консоль для лотков с основанием 100 мм</t>
  </si>
  <si>
    <t>1.4.36</t>
  </si>
  <si>
    <t>Гайка М6</t>
  </si>
  <si>
    <t>1.4.37</t>
  </si>
  <si>
    <t>Болт М6</t>
  </si>
  <si>
    <t>1.4.38</t>
  </si>
  <si>
    <t>Лоток перфорированный 100х50х3000</t>
  </si>
  <si>
    <t>м</t>
  </si>
  <si>
    <t>1.4.39</t>
  </si>
  <si>
    <t>Перегородка для лотка</t>
  </si>
  <si>
    <t>1.4.40</t>
  </si>
  <si>
    <t>Крышка с заземлением на лоток основание 100 L3000</t>
  </si>
  <si>
    <t>1.4.41</t>
  </si>
  <si>
    <t>Угол CPO 90 горизонтальный 90° 100х50</t>
  </si>
  <si>
    <t>1.4.42</t>
  </si>
  <si>
    <t>Угол CS 90 вертикальный внутренний 90° 100х50</t>
  </si>
  <si>
    <t>1.4.43</t>
  </si>
  <si>
    <t>Лоток 50х50 L=3000 перфорированный</t>
  </si>
  <si>
    <t>1.4.44</t>
  </si>
  <si>
    <t>Крышка с заземлением на лоток основание 50 L3000</t>
  </si>
  <si>
    <t>1.4.45</t>
  </si>
  <si>
    <t>Крышка S5 CPO90 90х100 угла горизонтального</t>
  </si>
  <si>
    <t>1.4.46</t>
  </si>
  <si>
    <t>Крышка S5 CS90 90x100 угла вертикального внутреннего</t>
  </si>
  <si>
    <t>1.4.47</t>
  </si>
  <si>
    <t>Ответвитель S5 DL 100x50 горизонтальный</t>
  </si>
  <si>
    <t>1.4.48</t>
  </si>
  <si>
    <t>Крышка S5 DL 100х50 ответвителя горизонтального</t>
  </si>
  <si>
    <t>1.4.49</t>
  </si>
  <si>
    <t>Угол S5 CD90 90x50x50 вертикальный внешний</t>
  </si>
  <si>
    <t>1.4.50</t>
  </si>
  <si>
    <t>Крышка S5 CD90 90x50 угла вертикального внешнего</t>
  </si>
  <si>
    <t>1.4.51</t>
  </si>
  <si>
    <t>Ответвитель S5 DL 50x50 горизонтальный</t>
  </si>
  <si>
    <t>1.4.52</t>
  </si>
  <si>
    <t>Крышка S5 DL 50х50 ответвителя горизонтального</t>
  </si>
  <si>
    <t>1.4.53</t>
  </si>
  <si>
    <t>Кронштейн индивидуального изготовления L=1250</t>
  </si>
  <si>
    <t>1.4.54</t>
  </si>
  <si>
    <t>Кронштейн юстировочный для монтажа линейного извещателя</t>
  </si>
  <si>
    <t>1.4.55</t>
  </si>
  <si>
    <t>Стандартный анкер с болтом М8</t>
  </si>
  <si>
    <t>1.4.56</t>
  </si>
  <si>
    <t>Винт для электрического соединения М5х8</t>
  </si>
  <si>
    <t>1.4.57</t>
  </si>
  <si>
    <t>Коробка огнестойкая 100х100х50мм</t>
  </si>
  <si>
    <t>1.4.58</t>
  </si>
  <si>
    <t>Кабель огнестойкий КПСЭнг(А)-FRHF 1х2х1,0</t>
  </si>
  <si>
    <t>1.4.59</t>
  </si>
  <si>
    <t>Кабель огнестойкий КПСЭнг(А)-FRHF 1х2х1,5</t>
  </si>
  <si>
    <t>1.4.60</t>
  </si>
  <si>
    <t>Кабель огнестойкий КПСЭнг(А)-FRHF 2х2х0,75</t>
  </si>
  <si>
    <t>1.4.61</t>
  </si>
  <si>
    <t>Кабель огнестойкий КПСЭнг(А)-FRHF 2х2х0,5</t>
  </si>
  <si>
    <t>1.4.62</t>
  </si>
  <si>
    <t>Кабель силовой огнестойкий ППГ нг(А)-FRHF 3х1.5</t>
  </si>
  <si>
    <t>1.4.63</t>
  </si>
  <si>
    <t>Труба гофрированная ПВХ легкая серая D20</t>
  </si>
  <si>
    <t>1.4.64</t>
  </si>
  <si>
    <t>Скоба металлическая однолапковая Д20</t>
  </si>
  <si>
    <t>1.4.65</t>
  </si>
  <si>
    <t>Металлический дюбель для газобетона 6х32</t>
  </si>
  <si>
    <t>1.4.66</t>
  </si>
  <si>
    <t>Саморез с пресс-шайбой 4.2х32</t>
  </si>
  <si>
    <t>1.4.67</t>
  </si>
  <si>
    <t>Аксессуары (расходные материалы, крепеж)</t>
  </si>
  <si>
    <t>1.4.68</t>
  </si>
  <si>
    <t>Пуско-наладочные работы, приемо-сдаточные работы</t>
  </si>
  <si>
    <t>1.4.70</t>
  </si>
  <si>
    <t>Автоматизация управления воротами</t>
  </si>
  <si>
    <t>1.4.70.1</t>
  </si>
  <si>
    <t>1.4.70.2</t>
  </si>
  <si>
    <t>Прибор приемно-контрольный охранно-пожарный</t>
  </si>
  <si>
    <t>1.4.70.3</t>
  </si>
  <si>
    <t>Щит с монтажной панелью 600х600х250 ЩМПг-60.60.25 IP54</t>
  </si>
  <si>
    <t>1.4.70.4</t>
  </si>
  <si>
    <t>1.4.70.5</t>
  </si>
  <si>
    <t>1.4.70.6</t>
  </si>
  <si>
    <t xml:space="preserve">Светофор двухцветный светодиодный </t>
  </si>
  <si>
    <t>1.4.70.7</t>
  </si>
  <si>
    <t>1.4.70.8</t>
  </si>
  <si>
    <t>Извещатель охранный точечный магнитоконтактный</t>
  </si>
  <si>
    <t>1.4.70.9</t>
  </si>
  <si>
    <t>Кабель силовой ППГнг(А)-FRHF 3х1.5</t>
  </si>
  <si>
    <t>1.4.70.10</t>
  </si>
  <si>
    <t>1.4.70.11</t>
  </si>
  <si>
    <t>1.4.70.12</t>
  </si>
  <si>
    <t>Коробка ответвительная с кабельными вводами IP55, 100х100х50</t>
  </si>
  <si>
    <t>1.4.70.13</t>
  </si>
  <si>
    <t>1.4.70.14</t>
  </si>
  <si>
    <t>компл</t>
  </si>
  <si>
    <t>1.4.70.15</t>
  </si>
  <si>
    <t>Пуско-наладочные работы</t>
  </si>
  <si>
    <t>1.5</t>
  </si>
  <si>
    <t>130-23-ОВ2 Отопление и вентиляция</t>
  </si>
  <si>
    <t>1.5.1</t>
  </si>
  <si>
    <t>Монтаж приточной системы</t>
  </si>
  <si>
    <t>к-т</t>
  </si>
  <si>
    <t>1.5.2</t>
  </si>
  <si>
    <t>Монтаж вытяжных и приточно-вытяжных систем</t>
  </si>
  <si>
    <t>1.5.3</t>
  </si>
  <si>
    <t>Монтаж комплектов автоматики</t>
  </si>
  <si>
    <t>1.5.4</t>
  </si>
  <si>
    <t>Монтаж воздухораспределителей</t>
  </si>
  <si>
    <t>1.5.5</t>
  </si>
  <si>
    <t>Прокладка воздуховодов из оцинкованой стали</t>
  </si>
  <si>
    <t>1.5.6</t>
  </si>
  <si>
    <t>Монтаж клапанов огнезадерживающих</t>
  </si>
  <si>
    <t>1.5.7</t>
  </si>
  <si>
    <t>Монтаж фильтрационных агрегатов</t>
  </si>
  <si>
    <t>1.5.8</t>
  </si>
  <si>
    <t>Монтаж воздушно-тепловых завес</t>
  </si>
  <si>
    <t>1.5.9</t>
  </si>
  <si>
    <t>1.5.10</t>
  </si>
  <si>
    <t>Теплоснабжение</t>
  </si>
  <si>
    <t>1.5.11</t>
  </si>
  <si>
    <t>Прокладка трубопроводов теплоснабжения</t>
  </si>
  <si>
    <t>п.м.</t>
  </si>
  <si>
    <t>1.5.12</t>
  </si>
  <si>
    <t>Прокладка кабелей системы автоматизации вентиляции</t>
  </si>
  <si>
    <t>1.5.13</t>
  </si>
  <si>
    <t xml:space="preserve">Пуско-наладочные работы </t>
  </si>
  <si>
    <t>1.5.14</t>
  </si>
  <si>
    <t>Металлоконструкции для монтажа тепловых завес над воротами</t>
  </si>
  <si>
    <t>1.6</t>
  </si>
  <si>
    <t>130-23-ОВ1 Отопление, вентиляция и кондиционирование</t>
  </si>
  <si>
    <t>1.6.1</t>
  </si>
  <si>
    <t>Монтаж отопительных приборов в комплекте с запорно-регулирующей арматурой</t>
  </si>
  <si>
    <t>1.6.2</t>
  </si>
  <si>
    <t>Прокладка трубопроводов отопления в изоляции</t>
  </si>
  <si>
    <t>1.6.3</t>
  </si>
  <si>
    <t xml:space="preserve">Насос циркуляционный </t>
  </si>
  <si>
    <t>1.6.4</t>
  </si>
  <si>
    <t>Теплоснабжение установки П1</t>
  </si>
  <si>
    <t>1.6.4.1</t>
  </si>
  <si>
    <t>Прокладка трубопроводов теплоснабжения в изоляции</t>
  </si>
  <si>
    <t>1.6.5</t>
  </si>
  <si>
    <t>Вентиляция</t>
  </si>
  <si>
    <t>1.6.5.1</t>
  </si>
  <si>
    <t>1.6.5.2</t>
  </si>
  <si>
    <t>Монтаж узла терморегулирования</t>
  </si>
  <si>
    <t>1.6.5.3</t>
  </si>
  <si>
    <t>Монтаж вытяжных систем</t>
  </si>
  <si>
    <t>1.6.5.4</t>
  </si>
  <si>
    <t>Монтаж воздухораспределителей, дроссель-клапанов, зонтов</t>
  </si>
  <si>
    <t>1.6.5.5</t>
  </si>
  <si>
    <t>1.6.5.6</t>
  </si>
  <si>
    <t>Монтаж противодымных систем ПД1, ДУ1</t>
  </si>
  <si>
    <t>1.6.5.7</t>
  </si>
  <si>
    <t>Монтаж клапанов противопожарных</t>
  </si>
  <si>
    <t>1.6.5.8</t>
  </si>
  <si>
    <t>Прокладка воздуховодов из чёрной и оцинкованой стали</t>
  </si>
  <si>
    <t>1.6.6</t>
  </si>
  <si>
    <t>Кондиционирование воздуха</t>
  </si>
  <si>
    <t>1.6.6.1</t>
  </si>
  <si>
    <t>Монтаж наружных блоков сиситем кондиционирования воздуха</t>
  </si>
  <si>
    <t>1.6.6.2</t>
  </si>
  <si>
    <t>Монтаж внутренних блоков сиситем кондиционирования воздуха</t>
  </si>
  <si>
    <t>1.6.6.3</t>
  </si>
  <si>
    <t>Прокладка медных трубопроводов с изоляцией</t>
  </si>
  <si>
    <t>пм</t>
  </si>
  <si>
    <t>1.6.6.4</t>
  </si>
  <si>
    <t>Прокладка дренажных трубопроводов</t>
  </si>
  <si>
    <t>1.6.6.5</t>
  </si>
  <si>
    <t>Установка дренажных насосов</t>
  </si>
  <si>
    <t>1.6.6.6</t>
  </si>
  <si>
    <t>1.7</t>
  </si>
  <si>
    <t>130-23-СКС Структурированная кабельная сеть</t>
  </si>
  <si>
    <t>1.7.1</t>
  </si>
  <si>
    <t>Шкаф настенный 19", 18U, 600х901x600 мм, стеклянная дверь с перфорацией, цвет черный. IP20</t>
  </si>
  <si>
    <t>1.7.2</t>
  </si>
  <si>
    <t>Панель с щеточным кабельным вводом в пол/потолок, 65х293 мм, цвет черный</t>
  </si>
  <si>
    <t>1.7.3</t>
  </si>
  <si>
    <t xml:space="preserve">Оптический кросс-бокс стационарный 19", 1U, 32 порта, адаптеры SC/2xLC. </t>
  </si>
  <si>
    <t>1.7.4</t>
  </si>
  <si>
    <t>Пигтейл с коннектором LC/UPC, 9/125 (SM), LSZH, 1,5 м</t>
  </si>
  <si>
    <t>1.7.5</t>
  </si>
  <si>
    <t>Оптический адаптер (проходной соединитель) LC-LC duplex, SM</t>
  </si>
  <si>
    <t>1.7.6</t>
  </si>
  <si>
    <t>Патч-панель 19", 1U, 24 порта RJ-45, категория 5e, Dual IDC, RоHS, цвет черный</t>
  </si>
  <si>
    <t>1.7.7</t>
  </si>
  <si>
    <t>Коммутатор управляемый, уровень L3, 48 портов 1 Гбит/с, 4 порта SFP+, питание по Ethernet (PoE)</t>
  </si>
  <si>
    <t>1.7.8</t>
  </si>
  <si>
    <t>Коммутатор управляемый, уровень L2/3, 24 10/100/1000, 2 SFP, РоЕ ES-24-250W</t>
  </si>
  <si>
    <t>1.7.9</t>
  </si>
  <si>
    <t>Источник бесперебойного питания однофазный вход/выход, 2200 ВА/1980 Вт</t>
  </si>
  <si>
    <t>1.7.10</t>
  </si>
  <si>
    <t>Источник бесперебойного питания однофазный вход/выход, 1000 ВА/800 Вт</t>
  </si>
  <si>
    <t>1.7.11</t>
  </si>
  <si>
    <t>Карта мониторинга Спутник/12</t>
  </si>
  <si>
    <t>1.7.12</t>
  </si>
  <si>
    <t>Кабельный органайзер пластиковый с крышкой, глубина 53 мм, 19", 1U</t>
  </si>
  <si>
    <t>1.7.13</t>
  </si>
  <si>
    <t>Блок розеток горизонтальный 8 розеток C13, с LED выключателем, 1U, IP20,</t>
  </si>
  <si>
    <t>1.7.14</t>
  </si>
  <si>
    <t>Розетка компьютерная RJ-45 8P8C серии "Viva", установка в кабель-каналы, кат. 5е 45x25мм</t>
  </si>
  <si>
    <t>1.7.15</t>
  </si>
  <si>
    <t xml:space="preserve">Розетка компьютерная RJ-45 настенная, IP66, с откидной крышкой </t>
  </si>
  <si>
    <t>1.7.16</t>
  </si>
  <si>
    <t xml:space="preserve">Корпус настенной розетки компьютерной для 1 вставки </t>
  </si>
  <si>
    <t>1.7.17</t>
  </si>
  <si>
    <t>Вставка RJ-45 (8P8C), кат. 5e, 110 IDC, монтаж инструментом NE-TOOL, белая</t>
  </si>
  <si>
    <t>1.7.19</t>
  </si>
  <si>
    <t xml:space="preserve">Точка доступа (радиомодуль беспроводной), мощность передатчика до 20 дБм, </t>
  </si>
  <si>
    <t>1.7.20</t>
  </si>
  <si>
    <t>Шнур (патч-корд) оптический, SM 9/125 мкм, дуплекс, LC-LC, 3 м</t>
  </si>
  <si>
    <t>1.7.21</t>
  </si>
  <si>
    <t>Патч-корд U/UTP cat. 5e, внешняя оболочка LSZH, 4 пары, RJ45-RJ45, длина 1 м, серый</t>
  </si>
  <si>
    <t>1.7.22</t>
  </si>
  <si>
    <t>Патч-корд U/UTP cat. 5e, внешняя оболочка LSZH, 4 пары, RJ45-RJ45, длина 3 м, серый</t>
  </si>
  <si>
    <t>1.7.23</t>
  </si>
  <si>
    <t>Шнур (патч-корд) оптический, SM 9/125 мкм, дуплекс, LC-ST, 3 м</t>
  </si>
  <si>
    <t>1.7.24</t>
  </si>
  <si>
    <t>Кабельный короб 80x40  с крышкой на защелке, с направляющими для разделителей, ПВХ, белый, L=2м</t>
  </si>
  <si>
    <t>1.7.25</t>
  </si>
  <si>
    <t>Разделитель  (перегородка) пространства короба на секции, L=2</t>
  </si>
  <si>
    <t>1.7.26</t>
  </si>
  <si>
    <t>Угол внутренний изменяемый 80x40 изменяемый (70-120°) , белый</t>
  </si>
  <si>
    <t>1.7.27</t>
  </si>
  <si>
    <t xml:space="preserve">Угол внешний 80x40мм  изменяемый (70-120°), белый </t>
  </si>
  <si>
    <t>1.7.28</t>
  </si>
  <si>
    <t>Рамка-суппорт 2-модульная для электроустановочных изделий "Viva", 45х50 мм, белый</t>
  </si>
  <si>
    <t>1.7.29</t>
  </si>
  <si>
    <t>Накладка  на стык профиля 80х40, белый</t>
  </si>
  <si>
    <t>1.7.30</t>
  </si>
  <si>
    <t>Накладка на стык крышки 80х40, белый</t>
  </si>
  <si>
    <t>1.7.31</t>
  </si>
  <si>
    <t>Тройник /отвод 80х40, белый</t>
  </si>
  <si>
    <t>1.7.32</t>
  </si>
  <si>
    <t>Заглушка 80x40, белый</t>
  </si>
  <si>
    <t>1.7.34</t>
  </si>
  <si>
    <t>Лоток 50х300 L=3000 перфорированный</t>
  </si>
  <si>
    <t>1.7.35</t>
  </si>
  <si>
    <t>Лоток 50х100 L=3000 перфорированный</t>
  </si>
  <si>
    <t>1.7.36</t>
  </si>
  <si>
    <t>Перегородка SEP для лотка, высота 50 мм, L=3 м</t>
  </si>
  <si>
    <t>1.7.37</t>
  </si>
  <si>
    <t>Крышка на лоток с заземлением, основание 100 мм, L=3 м, толщина 0,6 мм</t>
  </si>
  <si>
    <t>1.7.38</t>
  </si>
  <si>
    <t>1.7.39</t>
  </si>
  <si>
    <t>1.7.40</t>
  </si>
  <si>
    <t>Ответвитель S5  DL 100x50 горизонтальный</t>
  </si>
  <si>
    <t>1.7.41</t>
  </si>
  <si>
    <t>Угол S5  CD90 90x50x50 вертикальный внешний</t>
  </si>
  <si>
    <t>1.7.42</t>
  </si>
  <si>
    <t>1.7.43</t>
  </si>
  <si>
    <t>1.7.44</t>
  </si>
  <si>
    <t>Винт для соединения крышек лотков</t>
  </si>
  <si>
    <t>1.7.45</t>
  </si>
  <si>
    <t>Кабель волоконно-оптический 9/125 одномодовый, 16 волокон, для внутренней прокладки, LSZH</t>
  </si>
  <si>
    <t>1.7.46</t>
  </si>
  <si>
    <t>Кабель витая пара неэкранированный U/UTP 4x2x0,51 категория 5е, материал оболочки LSZH (нг(А)-HF)</t>
  </si>
  <si>
    <t>1.7.47</t>
  </si>
  <si>
    <t>1.7.48</t>
  </si>
  <si>
    <t>Держатель с защелкой и дюбелем d=20 мм</t>
  </si>
  <si>
    <t>1.7.49</t>
  </si>
  <si>
    <t>Кронштейн для крепления точки доступа</t>
  </si>
  <si>
    <t>1.7.50</t>
  </si>
  <si>
    <t>Универсальная противопожарная пена CP620</t>
  </si>
  <si>
    <t>1.7.51</t>
  </si>
  <si>
    <t>Лента ламинированная для маркирования, черный текст на белом фоне, термотрансферная печать, шир 12 мм, дл 8м Vell-231</t>
  </si>
  <si>
    <t>1.7.52</t>
  </si>
  <si>
    <t>Лента ламинированная для маркирования, черный текст на белом фоне, термотрансферная печать, шир 9 мм Vell-221</t>
  </si>
  <si>
    <t>1.7.53</t>
  </si>
  <si>
    <t>1.7.54</t>
  </si>
  <si>
    <t>1.7.55</t>
  </si>
  <si>
    <t>Кронштейн для лотка 200 мм</t>
  </si>
  <si>
    <t>1.7.56</t>
  </si>
  <si>
    <t>Шпилька М8х2000</t>
  </si>
  <si>
    <t>1.7.57</t>
  </si>
  <si>
    <t>1.7.58</t>
  </si>
  <si>
    <t>1.7.59</t>
  </si>
  <si>
    <t>Гайка М8</t>
  </si>
  <si>
    <t>1.7.60</t>
  </si>
  <si>
    <t>Шайба М8</t>
  </si>
  <si>
    <t>1.7.61</t>
  </si>
  <si>
    <t>1.8</t>
  </si>
  <si>
    <t>130-23-СОТ Система охранного телевидения</t>
  </si>
  <si>
    <t>1.8.1</t>
  </si>
  <si>
    <t xml:space="preserve">IP-камера уличная цилиндрическая. Разрешение 2 Мп, 1/2.8" Progressive   </t>
  </si>
  <si>
    <t>1.8.2</t>
  </si>
  <si>
    <t>IP-камера уличая купольная. Разрешение 2 Мп, 1/2.8" Progressive Scan CMOS</t>
  </si>
  <si>
    <t>1.8.3</t>
  </si>
  <si>
    <t>Кронштейн для крепления IP-камер</t>
  </si>
  <si>
    <t>1.8.4</t>
  </si>
  <si>
    <t xml:space="preserve">Монтажная коробка для IP-камер </t>
  </si>
  <si>
    <t>1.8.5</t>
  </si>
  <si>
    <t>Коммутатор управляемый, уровень L3, 16 портов PoE 10/100M RJ45</t>
  </si>
  <si>
    <t>1.8.6</t>
  </si>
  <si>
    <t>Шнур (патч-корд) оптический, SM9/125 мкм, дуплекс, LC-LC, 3 м 130202-02793</t>
  </si>
  <si>
    <t>1.8.7</t>
  </si>
  <si>
    <t>Муфта вводная dвн=20,4 мм, dнар=20,6 мм, исполнение прямолинейное, вводная резьба 1/2"</t>
  </si>
  <si>
    <t>1.8.8</t>
  </si>
  <si>
    <t>Коннектор RJ-45 кат.5E неэкранированный</t>
  </si>
  <si>
    <t>1.8.9</t>
  </si>
  <si>
    <t>Кабель витая пара неэкранированный U/UTP 4x2x0,51 кат. 5е, материал оболочки LSZH (нг(А)-HF)</t>
  </si>
  <si>
    <t>1.8.10</t>
  </si>
  <si>
    <t>1.8.11</t>
  </si>
  <si>
    <t>Стяжка нейлоновая неоткрывающаяся, безгалогенная, 300х3,6 мм GT-300IBC</t>
  </si>
  <si>
    <t>1.8.12</t>
  </si>
  <si>
    <t>Лента ламинированная для маркирования, черный текст на белом фоне, термотрансферная печать, шир 12 мм Vell-231</t>
  </si>
  <si>
    <t>1.8.13</t>
  </si>
  <si>
    <t>1.8.14</t>
  </si>
  <si>
    <t>1.8.15</t>
  </si>
  <si>
    <t>1.8.16</t>
  </si>
  <si>
    <t>1.8.17</t>
  </si>
  <si>
    <t>1.9</t>
  </si>
  <si>
    <t>130-23-УА1 Устройства автоматики</t>
  </si>
  <si>
    <t>1.9.1</t>
  </si>
  <si>
    <t>1.9.2</t>
  </si>
  <si>
    <t>1.10</t>
  </si>
  <si>
    <t>130-23-ЭО1 Электрическое освещение</t>
  </si>
  <si>
    <t>1.10.1</t>
  </si>
  <si>
    <t>Демонтаж светильников</t>
  </si>
  <si>
    <t>1.10.3</t>
  </si>
  <si>
    <t>Щит управления освещением ЩУО1</t>
  </si>
  <si>
    <t>1.10.5</t>
  </si>
  <si>
    <t>Кабель силовой ППГнг(А)-FRHF 3х2.5</t>
  </si>
  <si>
    <t>1.10.6</t>
  </si>
  <si>
    <t>Светодиодный светильник промышленный 180Вт, без БАП</t>
  </si>
  <si>
    <t>1.10.7</t>
  </si>
  <si>
    <t>Светодиодный светильник промышленный 180Вт, c БАП</t>
  </si>
  <si>
    <t>1.10.10</t>
  </si>
  <si>
    <t>1.10.11</t>
  </si>
  <si>
    <t>Крышка L=3000 для лотков шириной 50мм</t>
  </si>
  <si>
    <t>1.10.14</t>
  </si>
  <si>
    <t>1.10.15</t>
  </si>
  <si>
    <t>1.10.16</t>
  </si>
  <si>
    <t>1.10.18</t>
  </si>
  <si>
    <t>Профиль BPL2130 DBL 21x41x1,5 L=3000 C-образный</t>
  </si>
  <si>
    <t>1.10.19</t>
  </si>
  <si>
    <t>Коробка распаечная 80х80х40мм IP44 серая</t>
  </si>
  <si>
    <t>1.10.20</t>
  </si>
  <si>
    <t>Коробка ответвительная с кабельными вводами, из термопласта, 4 полюса</t>
  </si>
  <si>
    <t>1.10.21</t>
  </si>
  <si>
    <t>1.10.22</t>
  </si>
  <si>
    <t>1.11</t>
  </si>
  <si>
    <t>130-23-АС4 Архитектурно-строительные решения</t>
  </si>
  <si>
    <t>1.11.1</t>
  </si>
  <si>
    <t>Устройство металлического каркаса помещения компрессорной</t>
  </si>
  <si>
    <t>1.11.2</t>
  </si>
  <si>
    <t>Устройство стен потолков компрессорной из сэндвич-панелей (монтаж стеновых, кровельных эндвич панелей)</t>
  </si>
  <si>
    <t>1.11.3</t>
  </si>
  <si>
    <t>Оконный проем в осях А/32-33 на отм. +7,600</t>
  </si>
  <si>
    <t>1.11.5</t>
  </si>
  <si>
    <t>Фундаментная плита наружной установки под воздухосборник и компрессоры</t>
  </si>
  <si>
    <t>1.11.6</t>
  </si>
  <si>
    <t>Ограждение</t>
  </si>
  <si>
    <t>1.11.7</t>
  </si>
  <si>
    <t>Устройство навеса компрессоров</t>
  </si>
  <si>
    <t>1.11.8</t>
  </si>
  <si>
    <t>1.12</t>
  </si>
  <si>
    <t>130-23-ЭО2 Электрическое освещение</t>
  </si>
  <si>
    <t>1.12.1</t>
  </si>
  <si>
    <t>Щит распределительный навесного исполнения</t>
  </si>
  <si>
    <t>1.12.3</t>
  </si>
  <si>
    <t>Кабель силовой ППГнг(А)-HF 3х2.5</t>
  </si>
  <si>
    <t>1.12.4</t>
  </si>
  <si>
    <t>1.12.5</t>
  </si>
  <si>
    <t>Кабель силовой ППГнг(А)-HF 3х1.5</t>
  </si>
  <si>
    <t>1.12.6</t>
  </si>
  <si>
    <t>Светодиодный светильник VARTON A070 2.0 20 Вт 4000 K IP40 с рассеивателем опал</t>
  </si>
  <si>
    <t>1.12.7</t>
  </si>
  <si>
    <t>Светодиодный светильник 20 Вт 4000 K IP40 с БАП</t>
  </si>
  <si>
    <t>1.12.8</t>
  </si>
  <si>
    <t>Светодиодный светильник VARTON DL-01 круглый встраиваемый 190x70 мм 25 W 4000 K IP54</t>
  </si>
  <si>
    <t>1.12.9</t>
  </si>
  <si>
    <t>Светодиодный светильник VARTON ЖКХ круг 10 W IP65 185х70 мм антивандальный 4000 K</t>
  </si>
  <si>
    <t>1.12.10</t>
  </si>
  <si>
    <t>Провод силовой желто-зеленый ПуГВнг(А)-LS 1х6</t>
  </si>
  <si>
    <t>1.12.11</t>
  </si>
  <si>
    <t>Крышка на лоток с заземлением, основание 100 мм, L=3 м</t>
  </si>
  <si>
    <t>1.12.12</t>
  </si>
  <si>
    <t>1.12.13</t>
  </si>
  <si>
    <t>Выключатель для скрытой установки, одноклавишный, ~220В,10А, IP20</t>
  </si>
  <si>
    <t>1.12.14</t>
  </si>
  <si>
    <t>Выключатель однополюсный для открытой установки, одноклавишный, ~220В,10А, IP54</t>
  </si>
  <si>
    <t>1.12.15</t>
  </si>
  <si>
    <t>Переключатель проходной ОП Этюд 1-кл. для открытой установки IP20, 10А, 250В ВА10-004В</t>
  </si>
  <si>
    <t>1.12.16</t>
  </si>
  <si>
    <t>Переключатель Aling-conel одноклавишный перекрестный открытая установка серый IP44</t>
  </si>
  <si>
    <t>1.12.17</t>
  </si>
  <si>
    <t>Розетка силовая Viva 2 модуля белая</t>
  </si>
  <si>
    <t>1.12.18</t>
  </si>
  <si>
    <t>1.12.19</t>
  </si>
  <si>
    <t>Труба D=20 гибкая гофрированная не распространяющая горение</t>
  </si>
  <si>
    <t>1.12.21</t>
  </si>
  <si>
    <t>Профиль 21x41x1,5 L=3000 C-образный</t>
  </si>
  <si>
    <t>1.12.22</t>
  </si>
  <si>
    <t>1.12.23</t>
  </si>
  <si>
    <t>1.12.24</t>
  </si>
  <si>
    <t>1.12.25</t>
  </si>
  <si>
    <t>Анкер М8 латунный разрезной</t>
  </si>
  <si>
    <t>1.12.26</t>
  </si>
  <si>
    <t>Болт М6х12 с шестигранной головкой DIN 933, оцинкованная сталь</t>
  </si>
  <si>
    <t>1.12.27</t>
  </si>
  <si>
    <t>Шайба М6</t>
  </si>
  <si>
    <t>1.12.28</t>
  </si>
  <si>
    <t>1.12.29</t>
  </si>
  <si>
    <t>1.12.30</t>
  </si>
  <si>
    <t>1.12.31</t>
  </si>
  <si>
    <t>1.12.32</t>
  </si>
  <si>
    <t>1.12.33</t>
  </si>
  <si>
    <t>1.12.34</t>
  </si>
  <si>
    <t>1.12.35</t>
  </si>
  <si>
    <t>1.13</t>
  </si>
  <si>
    <t>130-23-АС2 Полы. Архитектурно-строительные решения</t>
  </si>
  <si>
    <t>1.13.1</t>
  </si>
  <si>
    <t>Модульные здания</t>
  </si>
  <si>
    <t>1.13.1.1</t>
  </si>
  <si>
    <t>Модульный офис 2МД5</t>
  </si>
  <si>
    <t>1.13.1.2</t>
  </si>
  <si>
    <t>Модульный офис 4МД6</t>
  </si>
  <si>
    <t>1.13.2</t>
  </si>
  <si>
    <t>Заполнение проемов</t>
  </si>
  <si>
    <t>1.13.2.1</t>
  </si>
  <si>
    <t>Дверь противопожарная 2080х1470 EI-60, внутренняя глухая, с доводчиком</t>
  </si>
  <si>
    <t>1.13.2.3</t>
  </si>
  <si>
    <t>Ворота откатные противопожарные 8000х4500h EI-30</t>
  </si>
  <si>
    <t>1.13.2.4</t>
  </si>
  <si>
    <t>Ворота секционные промышленные с калиткой и электроприводом 4000х5000h</t>
  </si>
  <si>
    <t>1.13.2.5</t>
  </si>
  <si>
    <t>Ворота секционные промышленные с калиткой и электроприводом 4700х5000h</t>
  </si>
  <si>
    <t>1.13.3</t>
  </si>
  <si>
    <t xml:space="preserve">Устройство перемычек, обрамление проемов ворот, закладка оконных проемов </t>
  </si>
  <si>
    <t>1.13.3.1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</si>
  <si>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</si>
  <si>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1.13.3.2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</si>
  <si>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</si>
  <si>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</si>
  <si>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1.13.3.3</t>
  </si>
  <si>
    <t>Заполнение оконных проемов кирпичем (380мм ) (с учетом приготовления ц/п раствора вручную в построечных условиях)</t>
  </si>
  <si>
    <t>1.13.3.4</t>
  </si>
  <si>
    <t>Приготовление раствора вручную в построечных условиях</t>
  </si>
  <si>
    <t>1.13.3.5</t>
  </si>
  <si>
    <t>Изготовление дополнительных перемычек ворот для устройства потолочных откосов проёмов (43,7м)</t>
  </si>
  <si>
    <t>1.13.3.6</t>
  </si>
  <si>
    <t>Монтаж дополнительных перемычек ворот для устройства потолочных откосов проёмов (43,7м)</t>
  </si>
  <si>
    <t>1.13.3.7</t>
  </si>
  <si>
    <t>Антикорозийная защита изготовленных перемычек: грунтование в 1слой ГФ-021, покрытие эмалью ПФ-115 в один слой</t>
  </si>
  <si>
    <t>1.13.3.8</t>
  </si>
  <si>
    <t>Утепление верха м/к ворот сэндвич-панелями</t>
  </si>
  <si>
    <t>1.13.3.9</t>
  </si>
  <si>
    <t>Устройство ц/п защитныж стяжек фасонными элементами</t>
  </si>
  <si>
    <t>1.13.3.10</t>
  </si>
  <si>
    <t xml:space="preserve">Изготовление на строительной площадке металлоконструкций </t>
  </si>
  <si>
    <t>1.13.3.11</t>
  </si>
  <si>
    <t>Монтаж изготовленных металлоконструкций</t>
  </si>
  <si>
    <t>1.13.3.12</t>
  </si>
  <si>
    <t>Покрытие металлоконструкций  грунтовкой ГФ-021 (2 слоя)). Общая толщина не менее 80 мкм</t>
  </si>
  <si>
    <t>1.13.3.13</t>
  </si>
  <si>
    <t>Покрытие металлоконструкций  эмалью ПФ-115 (2 слоя). Общая толщина не менее 80 мкм</t>
  </si>
  <si>
    <t>1.13.3.14</t>
  </si>
  <si>
    <t xml:space="preserve">Кладка из кирпича </t>
  </si>
  <si>
    <t>1.13.3.15</t>
  </si>
  <si>
    <t>Армирование кладки сетками 50x50x3</t>
  </si>
  <si>
    <t>1.13.3.16</t>
  </si>
  <si>
    <t>Сверленние отверстий Ø12х115</t>
  </si>
  <si>
    <t>1.13.3.17</t>
  </si>
  <si>
    <t>Установка анкеров на высокопрочный клеевой состав</t>
  </si>
  <si>
    <t>1.13.4</t>
  </si>
  <si>
    <t>Подстилающий слой пола вокруг ж/д путей</t>
  </si>
  <si>
    <t>1.13.4.1</t>
  </si>
  <si>
    <t>Устройство монолитного железобетонного покрытия пола из бетона кл. В25, W4, F50 толщиной 150 мм</t>
  </si>
  <si>
    <t>1.13.4.2</t>
  </si>
  <si>
    <t>Проливка балласта щебеночного цементным раствором М100 на глубину 50 мм</t>
  </si>
  <si>
    <t>1.13.4.3</t>
  </si>
  <si>
    <t>Профилированная мембрана Planter</t>
  </si>
  <si>
    <t>1.13.4.4</t>
  </si>
  <si>
    <t>Шлифовка поверхности покрытия с использованием порошкового упрочнителя</t>
  </si>
  <si>
    <t>1.13.5</t>
  </si>
  <si>
    <t>Локальный ремонт полов сборочного цеха</t>
  </si>
  <si>
    <t>1.13.5.1</t>
  </si>
  <si>
    <t>Демонтаж металлического обрамления уголком 50х50 мм</t>
  </si>
  <si>
    <t>1.13.5.2</t>
  </si>
  <si>
    <t>Армирование сеткой - анкера в боковые стены</t>
  </si>
  <si>
    <t>кв.м.</t>
  </si>
  <si>
    <t>1.13.5.3</t>
  </si>
  <si>
    <t>Подготовка, заливка бетона В25</t>
  </si>
  <si>
    <t>1.13.5.4</t>
  </si>
  <si>
    <t>Шлифовка (5 шагов). Нанесение пропитки Mapei Prosfas</t>
  </si>
  <si>
    <t>1.13.5.5</t>
  </si>
  <si>
    <t>Нарезка, демонтаж бетона разрушенных швов, ширина 100 мм</t>
  </si>
  <si>
    <t>1.13.5.6</t>
  </si>
  <si>
    <t>Заливка ремонтной смеси М600. Ручная шлифовка (5 шагов). Нанесение пропитки
Mapei Prosfas</t>
  </si>
  <si>
    <t>1.13.5.7</t>
  </si>
  <si>
    <t>Нарезка нового шва на глубину до 40 мм</t>
  </si>
  <si>
    <t>1.13.5.8</t>
  </si>
  <si>
    <t>Нанесение эпоксидной грунтовки с быстрым набором прочности</t>
  </si>
  <si>
    <t>1.13.5.9</t>
  </si>
  <si>
    <t>Заполнение шва шнуром Вилатерм</t>
  </si>
  <si>
    <t>1.13.5.10</t>
  </si>
  <si>
    <t>Заполнение шва двухкомпонентным полиуретановым герметиком (Снятие излишек)</t>
  </si>
  <si>
    <t>1.13.5.11</t>
  </si>
  <si>
    <t>Удаление грязи из трещин</t>
  </si>
  <si>
    <t>1.13.5.12</t>
  </si>
  <si>
    <t>Заполнение трещин эпоксидной смолой</t>
  </si>
  <si>
    <t>1.13.5.13</t>
  </si>
  <si>
    <t>Чистка бетона от излишек эпоксидной смолы</t>
  </si>
  <si>
    <t>1.13.5.14</t>
  </si>
  <si>
    <t>Удаление шпилек и арматуры. (Вырез квадрата 100х100м, глубиной до 40 мм. Демонтаж шпильки, арматуры, бетона. Заливка ремонтной смемью М600)</t>
  </si>
  <si>
    <t>1.13.5.15</t>
  </si>
  <si>
    <t>1.13.5.16</t>
  </si>
  <si>
    <t>Подготовка. Заливка ремонтной смесью шурф 200 мм, глубина 70 мм</t>
  </si>
  <si>
    <t>1.13.5.17</t>
  </si>
  <si>
    <t>1.13.6</t>
  </si>
  <si>
    <t xml:space="preserve">Полы сварочного цеха </t>
  </si>
  <si>
    <t>1.13.6.1</t>
  </si>
  <si>
    <t>Фрезеровка поверхности покрытия со снятием топпинга, шлифовка, полировка, нанесение защитной пропитки,ремонт и герметизация швов, дефектов покрытия</t>
  </si>
  <si>
    <t>1.13.6.2</t>
  </si>
  <si>
    <t>Нанесение сигнальной расцветки на пол</t>
  </si>
  <si>
    <t>1.13.7</t>
  </si>
  <si>
    <t>Фундаменты под домкраты ФМ-1 (24 шт) - 3й путь
сварочный пролет</t>
  </si>
  <si>
    <t>1.13.7.1</t>
  </si>
  <si>
    <t>Демонтаж ж/б покрытия пола с погрузкой</t>
  </si>
  <si>
    <t>1.13.7.2</t>
  </si>
  <si>
    <t>Вывоз и утилизация с К разрыхления 1,47</t>
  </si>
  <si>
    <t>1.13.7.3</t>
  </si>
  <si>
    <t>Разработка грунта под котлованы с погрузкой</t>
  </si>
  <si>
    <t>1.13.7.4</t>
  </si>
  <si>
    <t>Вывоз и утилизация с К разрыхления 1,6</t>
  </si>
  <si>
    <t>1.13.7.5</t>
  </si>
  <si>
    <t>Устройство ж/б фундаментов ФМ-1</t>
  </si>
  <si>
    <t>1.13.8</t>
  </si>
  <si>
    <t>Кабельные лотки. Демонтаж существующего пола 400мм, монтаж лотков, крышек.</t>
  </si>
  <si>
    <t>1.13.8.1</t>
  </si>
  <si>
    <t>Демонтаж существующего слоя пола толщиной 400 мм шириной 700мм</t>
  </si>
  <si>
    <t>1.13.8.2</t>
  </si>
  <si>
    <t>1.13.8.3</t>
  </si>
  <si>
    <t>Доработка грунта вручную до проектной отметки, 10 см</t>
  </si>
  <si>
    <t>1.13.8.4</t>
  </si>
  <si>
    <t>1.13.8.5</t>
  </si>
  <si>
    <t>Устройство бетонной подготовки из бетона В15 100 мм</t>
  </si>
  <si>
    <t>1.13.8.6</t>
  </si>
  <si>
    <t>Монтаж лотков ЛК 300.60.30 0,231м3/ шт. (22,47м3/107шт.)</t>
  </si>
  <si>
    <t>1.13.8.7</t>
  </si>
  <si>
    <t>Демонтаж существующего слоя пола толщиной 400 мм шириной 600мм</t>
  </si>
  <si>
    <t>1.13.8.8</t>
  </si>
  <si>
    <t>1.13.8.9</t>
  </si>
  <si>
    <t>1.13.8.10</t>
  </si>
  <si>
    <t>Монтаж лотков ЛК 300.60.30 с устройством закладных</t>
  </si>
  <si>
    <t>1.13.8.11</t>
  </si>
  <si>
    <t xml:space="preserve">Монтаж плит ПТ 75.60.8-3 </t>
  </si>
  <si>
    <t>1.13.8.12</t>
  </si>
  <si>
    <t>Монтаж стальных крышек каналов с ручками подъёма 479 шт.</t>
  </si>
  <si>
    <t>1.13.9</t>
  </si>
  <si>
    <t>Ремонт примыкания кровли к проходкам труб</t>
  </si>
  <si>
    <t>1.13.9.1</t>
  </si>
  <si>
    <t>1.13.9.2</t>
  </si>
  <si>
    <t>Техноэласт ЭПП</t>
  </si>
  <si>
    <t>1.13.9.3</t>
  </si>
  <si>
    <t>Цементный раствор М150</t>
  </si>
  <si>
    <t>1.13.9.4</t>
  </si>
  <si>
    <t>Обжимной хомут</t>
  </si>
  <si>
    <t>1.13.9.5</t>
  </si>
  <si>
    <t>Юбка из металла</t>
  </si>
  <si>
    <t>1.13.9.6</t>
  </si>
  <si>
    <t>Герметик</t>
  </si>
  <si>
    <t>1.13.10</t>
  </si>
  <si>
    <t>Ремонт примыкания кровли к фонарю</t>
  </si>
  <si>
    <t>1.13.10.1</t>
  </si>
  <si>
    <t>1.13.10.2</t>
  </si>
  <si>
    <t>1.13.10.3</t>
  </si>
  <si>
    <t>Прижимная рейка</t>
  </si>
  <si>
    <t>1.13.11</t>
  </si>
  <si>
    <t>Ремонт кровли</t>
  </si>
  <si>
    <t>1.13.11.1</t>
  </si>
  <si>
    <t>1.13.11.2</t>
  </si>
  <si>
    <t>1.13.12</t>
  </si>
  <si>
    <t xml:space="preserve">Отделка сварочного цеха (стен, колонн, ферм, стен покрытия) </t>
  </si>
  <si>
    <t>1.13.12.1</t>
  </si>
  <si>
    <t>Зачистка поверхности</t>
  </si>
  <si>
    <t>1.13.12.2</t>
  </si>
  <si>
    <t>Грунтовка</t>
  </si>
  <si>
    <t>1.13.12.3</t>
  </si>
  <si>
    <t>штукатурка  цементная</t>
  </si>
  <si>
    <t>1.13.12.4</t>
  </si>
  <si>
    <t xml:space="preserve">грунтовка </t>
  </si>
  <si>
    <t>1.13.12.5</t>
  </si>
  <si>
    <t>акриловая краска в 2 слоя</t>
  </si>
  <si>
    <t>1.13.13</t>
  </si>
  <si>
    <t>Демонтаж модульных зданий и монтаж в новом проектном положении</t>
  </si>
  <si>
    <t>1.13.13.1</t>
  </si>
  <si>
    <t>Демонтаж модульного здания из 2 блок контейнеров</t>
  </si>
  <si>
    <t>1.13.13.2</t>
  </si>
  <si>
    <t>Устройство металлического каркаса под кабины мастеров</t>
  </si>
  <si>
    <t>1.13.13.3</t>
  </si>
  <si>
    <t>Монтаж модульного здания</t>
  </si>
  <si>
    <t>1.13.13.4</t>
  </si>
  <si>
    <t>Устройство металлического ограждения</t>
  </si>
  <si>
    <t>1.13.13.6</t>
  </si>
  <si>
    <t>Монтаж металлической лестницы</t>
  </si>
  <si>
    <t>1.13.14</t>
  </si>
  <si>
    <t>Демонтажные работы фасада, ворот</t>
  </si>
  <si>
    <t>1.13.14.1</t>
  </si>
  <si>
    <t>Демонтаж профилированного покрытия фасада стен по мет. обрешетке</t>
  </si>
  <si>
    <t>1.13.14.2</t>
  </si>
  <si>
    <t>Демонтаж существующих металлических ворот (3шт.)</t>
  </si>
  <si>
    <t>1.13.14.3</t>
  </si>
  <si>
    <t>Резка алмазными дисками стены из кирпича и блоков толщ 380мм</t>
  </si>
  <si>
    <t>1.13.14.4</t>
  </si>
  <si>
    <t xml:space="preserve">Пробивка проемов в кирпичных стенах толщ 380мм </t>
  </si>
  <si>
    <t>1.13.14.5</t>
  </si>
  <si>
    <t>Демонтаж ж/б перемычек (4шт)</t>
  </si>
  <si>
    <t>1.13.14.6</t>
  </si>
  <si>
    <t>Демонтаж остекления (мет ок. блоки 6х1.8м - 7 шт)</t>
  </si>
  <si>
    <t>1.13.14.7</t>
  </si>
  <si>
    <t>Очистка от строительного мусора, боя кирпича, бетона и погрузка вручную при автомобильных перевозках</t>
  </si>
  <si>
    <t>1.13.14.8</t>
  </si>
  <si>
    <t>1.13.15</t>
  </si>
  <si>
    <t>Установка автомата газирования воды с подключениям к сетям</t>
  </si>
  <si>
    <t>1.13.16</t>
  </si>
  <si>
    <t>Устройство швов сжатия и расширения</t>
  </si>
  <si>
    <t>1.13.17</t>
  </si>
  <si>
    <t>Устройство швов сопряжения покрытий</t>
  </si>
  <si>
    <t>1.13.18</t>
  </si>
  <si>
    <t>Окраска колонн сборочного и сварочного пролетов, окраска кран-балок</t>
  </si>
  <si>
    <t>1.13.19</t>
  </si>
  <si>
    <t>Окраска колонн</t>
  </si>
  <si>
    <t>1.13.19.1</t>
  </si>
  <si>
    <t>Обеспыливание поверхности</t>
  </si>
  <si>
    <t>1.13.19.2</t>
  </si>
  <si>
    <t xml:space="preserve">Грунтовка  </t>
  </si>
  <si>
    <t>1.13.19.3</t>
  </si>
  <si>
    <t>Акриловая краска в 2 слоя цвет оранжевый</t>
  </si>
  <si>
    <t>1.13.19.4</t>
  </si>
  <si>
    <t>Укрывные работы</t>
  </si>
  <si>
    <t>комп</t>
  </si>
  <si>
    <t>1.13.20</t>
  </si>
  <si>
    <t>Окраска кран-балок</t>
  </si>
  <si>
    <t>1.13.20.1</t>
  </si>
  <si>
    <t>1.13.20.2</t>
  </si>
  <si>
    <t>Окрашивание эмалью в 2 слоя цвет оранжевый</t>
  </si>
  <si>
    <t>1.13.21</t>
  </si>
  <si>
    <t>Устройство пандусов подьемных ворот по оси 1</t>
  </si>
  <si>
    <t>1.13.21.1</t>
  </si>
  <si>
    <t>Резка алмазными дисками пола</t>
  </si>
  <si>
    <t>1.13.21.2</t>
  </si>
  <si>
    <t>1.13.21.3</t>
  </si>
  <si>
    <t>1.13.21.4</t>
  </si>
  <si>
    <t>Выемка техногенного грунта с перевозкой на 30 км и утилизацией</t>
  </si>
  <si>
    <t>1.13.21.5</t>
  </si>
  <si>
    <t>1.13.21.6</t>
  </si>
  <si>
    <t>1.13.22</t>
  </si>
  <si>
    <t>Устройство фасадов  ось 33</t>
  </si>
  <si>
    <t>1.13.22.1</t>
  </si>
  <si>
    <t>Установка и разборка инвентарных и наружных лесов высотой 14,8м</t>
  </si>
  <si>
    <t>1.13.22.2</t>
  </si>
  <si>
    <t xml:space="preserve">Монтаж подсистемы </t>
  </si>
  <si>
    <t>1.13.22.3</t>
  </si>
  <si>
    <t xml:space="preserve">Монтаж проф.листа </t>
  </si>
  <si>
    <t>1.13.22.4</t>
  </si>
  <si>
    <t>1.13.23</t>
  </si>
  <si>
    <t>Смотровая канава 2 путь</t>
  </si>
  <si>
    <t>1.13.23.1</t>
  </si>
  <si>
    <t>Устройство смотровой канавы</t>
  </si>
  <si>
    <t>1.13.24</t>
  </si>
  <si>
    <t>Фундаменты под домкраты ФМ-2 (8 шт) - 2й путь
сборочный пролет Смотровая канава</t>
  </si>
  <si>
    <t>1.13.24.1</t>
  </si>
  <si>
    <t>1.13.24.2</t>
  </si>
  <si>
    <t>1.13.24.3</t>
  </si>
  <si>
    <t>1.13.24.4</t>
  </si>
  <si>
    <t>1.13.24.5</t>
  </si>
  <si>
    <t>Устройство ж/б фундаментов ФМ-2</t>
  </si>
  <si>
    <t>1.13.25</t>
  </si>
  <si>
    <t>Отделка продольных ферм в состав по типу стен:</t>
  </si>
  <si>
    <t>1.13.25.1</t>
  </si>
  <si>
    <t>1.13.25.2</t>
  </si>
  <si>
    <t>1.13.25.3</t>
  </si>
  <si>
    <t>Шпаклевка цементная</t>
  </si>
  <si>
    <t>1.13.25.4</t>
  </si>
  <si>
    <t>1.13.25.5</t>
  </si>
  <si>
    <t>Акриловая краска в 2 слоя</t>
  </si>
  <si>
    <t>1.13.26</t>
  </si>
  <si>
    <t>Отделка швов плит покрытия в состав по типу стен:</t>
  </si>
  <si>
    <t>1.13.26.1</t>
  </si>
  <si>
    <t>1.13.26.2</t>
  </si>
  <si>
    <t>1.13.26.3</t>
  </si>
  <si>
    <t>1.13.26.4</t>
  </si>
  <si>
    <t>1.13.26.5</t>
  </si>
  <si>
    <t>1.13.27</t>
  </si>
  <si>
    <t>1.13.27.1</t>
  </si>
  <si>
    <t>Демонтаж кондиционеров в помещении АБК в осях 4-23/В</t>
  </si>
  <si>
    <t>1.13.27.2</t>
  </si>
  <si>
    <t>Демонтаж пожарного водопровода по оси Б</t>
  </si>
  <si>
    <t>1.13.27.3</t>
  </si>
  <si>
    <t>Демонтаж пожарных опусков д.57 мм по колоннам по оси Б</t>
  </si>
  <si>
    <t>1.13.27.4</t>
  </si>
  <si>
    <t>Демонтаж кранов пожарных Ду50</t>
  </si>
  <si>
    <t>1.13.27.5</t>
  </si>
  <si>
    <t>Демонтаж шкафов пожарных настенных</t>
  </si>
  <si>
    <t>1.13.27.6</t>
  </si>
  <si>
    <t>Демонтаж кранов шаровых Ду50</t>
  </si>
  <si>
    <t>1.13.27.7</t>
  </si>
  <si>
    <t>Демонтаж подкрановых площадок</t>
  </si>
  <si>
    <t>1.13.27.8</t>
  </si>
  <si>
    <t>Ремонт пола после демонтажа электрических шкафов</t>
  </si>
  <si>
    <t>1.13.27.9</t>
  </si>
  <si>
    <t>Демонтаж воздуховодов существующей вентиляции</t>
  </si>
  <si>
    <t>1.13.27.10</t>
  </si>
  <si>
    <t>Демонтаж отводов вентиляторов радиальных 90 град 800х800 в помещениях  техэтажа</t>
  </si>
  <si>
    <t>1.13.27.11</t>
  </si>
  <si>
    <t>Демонтаж жалюзийных решеток (клапанов)</t>
  </si>
  <si>
    <t>1.13.27.12</t>
  </si>
  <si>
    <t>Демонтаж вентиляторов радиальных напольных № 2,5 на высоте 4м</t>
  </si>
  <si>
    <t>1.13.27.13</t>
  </si>
  <si>
    <t>Демонтаж тепловых завес водяных 45кВт по оси 33 в осях А3-Б</t>
  </si>
  <si>
    <t>1.13.27.14</t>
  </si>
  <si>
    <t>Перенос задвижек тепловых завес по оси 33 в осях А3-Б</t>
  </si>
  <si>
    <t>1.13.28</t>
  </si>
  <si>
    <t>Работы в венткамере</t>
  </si>
  <si>
    <t>1.13.28.1</t>
  </si>
  <si>
    <t>Демонтаж отводов вентиляторов радиальных</t>
  </si>
  <si>
    <t>1.13.28.2</t>
  </si>
  <si>
    <t>1.13.28.3</t>
  </si>
  <si>
    <t>Монтаж перегородок из ЦСП 4000 * 1500 по изготовленной подсистеме из стальной полосы в местах демонтированных решёток</t>
  </si>
  <si>
    <t>1.13.29</t>
  </si>
  <si>
    <t>Прочие работы</t>
  </si>
  <si>
    <t>1.13.29.1</t>
  </si>
  <si>
    <t>Изготовление стоек под ЯВЗЩ</t>
  </si>
  <si>
    <t>1.13.29.2</t>
  </si>
  <si>
    <t>Подрезка тупиковых упоров пути 1,2,3,4</t>
  </si>
  <si>
    <t>1.13.29.3</t>
  </si>
  <si>
    <t>Устройство страховочных троссовых линий по оси Б</t>
  </si>
  <si>
    <t>1.13.29.4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</si>
  <si>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</si>
  <si>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1.13.29.5</t>
  </si>
  <si>
    <t>Устройство отверстий в кровле цеха под монтаж воздуховодов для систем ОВ1, ОВ3 с последующей заделкой</t>
  </si>
  <si>
    <t>1.13.29.6</t>
  </si>
  <si>
    <t>Заделка мест прохода воздуховодов системы ОВ1 в помещение венткамеры кирпичной кладки с штукатуркой и покраской</t>
  </si>
  <si>
    <t>1.13.29.7</t>
  </si>
  <si>
    <t>Монтаж металлического плинтуса в оси А</t>
  </si>
  <si>
    <t>1.13.29.8</t>
  </si>
  <si>
    <t>Замена стеклопакетов существующего остекления по оси А</t>
  </si>
  <si>
    <t>1.13.29.9</t>
  </si>
  <si>
    <t>Заделка проема ворот в осях А/3-Б - 1 с последующей штукатуркой и покраской</t>
  </si>
  <si>
    <t>1.13.29.10</t>
  </si>
  <si>
    <t>Резка алмазными дисками существующего пола (h)0,4м</t>
  </si>
  <si>
    <t>п.м</t>
  </si>
  <si>
    <t>1.13.29.11</t>
  </si>
  <si>
    <t>Заделка проема венткамеры в/о 32-33, отм. +7.600</t>
  </si>
  <si>
    <t>1.13.29.12</t>
  </si>
  <si>
    <t>Кирпичная кладка из полнотелого керамического кирпича толшиной 250мм армированная сеткой 50х50х3 Вр-1 через 3 ряда кладки</t>
  </si>
  <si>
    <t>1.13.29.13</t>
  </si>
  <si>
    <t>Штукатурка стен ц/п раствором толщиной 20мм по сетке тканой с ячекой 20х20мм</t>
  </si>
  <si>
    <t>1.13.29.14</t>
  </si>
  <si>
    <t>Монтаж металлических крышек лотка в осях 21-22</t>
  </si>
  <si>
    <t>1.13.29.15</t>
  </si>
  <si>
    <t>Замена потолочных плит армстронг в помещениях старого АБК</t>
  </si>
  <si>
    <t>1.13.29.16</t>
  </si>
  <si>
    <t>Локальный ремонт потолка сборочного цеха</t>
  </si>
  <si>
    <t>1.13.29.17</t>
  </si>
  <si>
    <t>1.14</t>
  </si>
  <si>
    <t>130-23-ЭМ1 Силовое электрооборудование</t>
  </si>
  <si>
    <t>1.14.1</t>
  </si>
  <si>
    <t>Щит распределительный</t>
  </si>
  <si>
    <t>1.14.2</t>
  </si>
  <si>
    <t>Кабель силовой, не поддерживающий горение, безгалогенный ППГнг(А)-HF 5х16</t>
  </si>
  <si>
    <t>1.14.3</t>
  </si>
  <si>
    <t>Кабель силовой, не поддерживающий горение, безгалогенный  ППГнг(А)-HF 5х2.5</t>
  </si>
  <si>
    <t>1.14.4</t>
  </si>
  <si>
    <t>Кабель силовой ППГнг(А)-HF 3х6</t>
  </si>
  <si>
    <t>1.14.5</t>
  </si>
  <si>
    <t>1.14.6</t>
  </si>
  <si>
    <t>1.14.7</t>
  </si>
  <si>
    <t>1.14.8</t>
  </si>
  <si>
    <t>Крышка L=3000 для лотков шириной 300мм</t>
  </si>
  <si>
    <t>1.14.9</t>
  </si>
  <si>
    <t>Панель ППУ в комплекте с АВР, навесного исполнения с двумя вводами на 63А</t>
  </si>
  <si>
    <t>1.14.10</t>
  </si>
  <si>
    <t>1.14.11</t>
  </si>
  <si>
    <t>1.14.12</t>
  </si>
  <si>
    <t>1.14.13</t>
  </si>
  <si>
    <t>Провод силовой желто-зеленый ПуГВнг(А)-LS 1х25</t>
  </si>
  <si>
    <t>1.14.14</t>
  </si>
  <si>
    <t>1.14.15</t>
  </si>
  <si>
    <t>Провод силовой желто-зеленый ПуГВнг(А)-LS 1х70 мм2</t>
  </si>
  <si>
    <t>1.14.16</t>
  </si>
  <si>
    <t>1.14.17</t>
  </si>
  <si>
    <t>Кабель силовой ППГнг(A)-HF 1х50</t>
  </si>
  <si>
    <t>1.14.18</t>
  </si>
  <si>
    <t xml:space="preserve">Скоба металлическая </t>
  </si>
  <si>
    <t>1.14.19</t>
  </si>
  <si>
    <t>Кабель силовой ППГнг(А)-HF 5х25</t>
  </si>
  <si>
    <t>1.14.20</t>
  </si>
  <si>
    <t>Кабель силовой ППГнг(А)-HF 5х6</t>
  </si>
  <si>
    <t>1.14.21</t>
  </si>
  <si>
    <t>1.14.22</t>
  </si>
  <si>
    <t>1.14.23</t>
  </si>
  <si>
    <t>Кабель силовой ППГнг(А)-FRHF 5х10</t>
  </si>
  <si>
    <t>1.14.24</t>
  </si>
  <si>
    <t>Кабель силовой ППГнг(А)-FRHF 5х6</t>
  </si>
  <si>
    <t>1.14.25</t>
  </si>
  <si>
    <t>Щит силовой ЩР-АБК.2(в)</t>
  </si>
  <si>
    <t>1.14.26</t>
  </si>
  <si>
    <t>Щит силовой ЩР-АБК.2(р)</t>
  </si>
  <si>
    <t>1.14.27</t>
  </si>
  <si>
    <t>Кабель силовой ППГнг(А)-FRHF 5х4</t>
  </si>
  <si>
    <t>1.14.28</t>
  </si>
  <si>
    <t>Лоток 50х200 L=3000 перфорированный</t>
  </si>
  <si>
    <t>1.14.29</t>
  </si>
  <si>
    <t>Угол плоский</t>
  </si>
  <si>
    <t>1.14.30</t>
  </si>
  <si>
    <t>Угол внешний</t>
  </si>
  <si>
    <t>1.14.31</t>
  </si>
  <si>
    <t>Угол внутренний</t>
  </si>
  <si>
    <t>1.14.32</t>
  </si>
  <si>
    <t>Траверса 30х17мм</t>
  </si>
  <si>
    <t>1.14.33</t>
  </si>
  <si>
    <t>1.14.34</t>
  </si>
  <si>
    <t>1.14.35</t>
  </si>
  <si>
    <t>1.14.36</t>
  </si>
  <si>
    <t>1.14.37</t>
  </si>
  <si>
    <t>1.14.38</t>
  </si>
  <si>
    <t>1.15</t>
  </si>
  <si>
    <t>130-23-ВС Воздухоснабжение</t>
  </si>
  <si>
    <t>1.15.1</t>
  </si>
  <si>
    <t xml:space="preserve">Установка компрессора винт. ДЭН-75Ш ТВЖ «Плюс» </t>
  </si>
  <si>
    <t>1.15.2</t>
  </si>
  <si>
    <t>Сепартатор влагоотделитель СЦ-1200Р</t>
  </si>
  <si>
    <t>1.15.3</t>
  </si>
  <si>
    <t>Установка воздухосборника ВВ-0,9-1,0-УХЛ1, V=0,9 м3; Р=1,0 Мпа. Габаритные размеры: Ф900 мм х 2100 мм.</t>
  </si>
  <si>
    <t xml:space="preserve"> шт.</t>
  </si>
  <si>
    <t>1.15.4</t>
  </si>
  <si>
    <t>Установка компенсатора сильфонного осевого: КСО ARM 100-16-30 Фланцевый</t>
  </si>
  <si>
    <t>1.15.5</t>
  </si>
  <si>
    <t>Устройство труб стальных горячедеформированных, по ГОСТ 9940-81, сталь 12Х18Н10Т Ø114×3,0 мм.</t>
  </si>
  <si>
    <t xml:space="preserve"> п.м.</t>
  </si>
  <si>
    <t>1.15.6</t>
  </si>
  <si>
    <t>Установка осушителя воздуха адсорбционного ОВА – 0870 14,5 м3/мин. 220В/50Гц. Габаритные размеры: 1175 мм х 640 мм х 2260 мм.</t>
  </si>
  <si>
    <t>1.15.7</t>
  </si>
  <si>
    <t>Устройство труб стальных горячедеформированных, по ГОСТ 9940-81, сталь 12Х18Н10Т Ø21,5×2,5 мм.</t>
  </si>
  <si>
    <t>1.15.8</t>
  </si>
  <si>
    <t>Монтаж крана шарового латунного наруж. резьба DN 20 VALTEC BASE</t>
  </si>
  <si>
    <t>1.15.9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</si>
  <si>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</si>
  <si>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шт.</t>
  </si>
  <si>
    <t>1.15.10</t>
  </si>
  <si>
    <t>Монтаж крана шарового латунного наруж. резьба DN 25 VALTEC BASE</t>
  </si>
  <si>
    <t>1.15.11</t>
  </si>
  <si>
    <t xml:space="preserve">Установка фильтра/редуктора/лубрикатора Nordberg NP8414 </t>
  </si>
  <si>
    <t>1.15.12</t>
  </si>
  <si>
    <t>9.8 атм, 1/2M</t>
  </si>
  <si>
    <t>1.15.13</t>
  </si>
  <si>
    <t>Установка отвода стального приварного крутоизогнутого 90гр. 20×2,5</t>
  </si>
  <si>
    <t>1.15.14</t>
  </si>
  <si>
    <t>Установка отвода стального приварного крутоизогнутого 90гр. 114×3,0</t>
  </si>
  <si>
    <t>1.15.15</t>
  </si>
  <si>
    <t>Установка тройника стального бесшовного приварного 12Х18Н10Т ГОСТ 17376-2001 20×2,5</t>
  </si>
  <si>
    <t>1.15.16</t>
  </si>
  <si>
    <t>Установка тройника стального бесшовного приварного 12Х18Н10Т ГОСТ 17376-2001 114×3,0</t>
  </si>
  <si>
    <t>1.15.17</t>
  </si>
  <si>
    <t>Установка фланца стального плоского приварного 12Х18Н10Т ГОСТ 33259-2015 DN 100мм, PN10 кгс/см2.</t>
  </si>
  <si>
    <t>1.15.21</t>
  </si>
  <si>
    <t>Устройство металлических конструкций для установки трубопровода на эстакаде и крепления к существующим конструкциям</t>
  </si>
  <si>
    <t>1.15.22</t>
  </si>
  <si>
    <t>Установка гильз через стены труба стальная сварная 133×4,0</t>
  </si>
  <si>
    <t>1.15.23</t>
  </si>
  <si>
    <t>Установка вентиляционной решетки фасадной РЖН , 1500х2000</t>
  </si>
  <si>
    <t>1.15.24</t>
  </si>
  <si>
    <t>Установка клапана воздушного прямоугольного АВК 2070х1562 ШхВ</t>
  </si>
  <si>
    <t>1.15.25</t>
  </si>
  <si>
    <t>Гидростатические испытания трубопроводов</t>
  </si>
  <si>
    <t>комл.</t>
  </si>
  <si>
    <t>1.15.26</t>
  </si>
  <si>
    <t>Демонтаж стены (проём 1550 на 4100 для установки воздушного клапана</t>
  </si>
  <si>
    <t xml:space="preserve"> м.кв.</t>
  </si>
  <si>
    <t>1.15.27</t>
  </si>
  <si>
    <t>Демонтаж металлоконструкций фермы</t>
  </si>
  <si>
    <t>1.15.32</t>
  </si>
  <si>
    <t>1.15.33</t>
  </si>
  <si>
    <t>Изготовление оконечных устройств ВС</t>
  </si>
  <si>
    <t>1.15.34</t>
  </si>
  <si>
    <t>Изготовление опорных кронштейнов оконечных устройств ВС</t>
  </si>
  <si>
    <t>1.15.35</t>
  </si>
  <si>
    <t>Ракрепление оконечных устройств на стену</t>
  </si>
  <si>
    <t>1.15.36</t>
  </si>
  <si>
    <t>Монтаж фильтра ФВ-1200</t>
  </si>
  <si>
    <t>1.15.37</t>
  </si>
  <si>
    <t>Демонтаж магистральных сепараторов СЦ-1200</t>
  </si>
  <si>
    <t>1.15.38</t>
  </si>
  <si>
    <t>Монтаж магистральных сепараторов СЦ-1200</t>
  </si>
  <si>
    <t>1.15.39</t>
  </si>
  <si>
    <t>Установка крана шарового фланцевого LD КШ.Ц.Ф.100.016 "под задвижку" , L=230 П/П Ру-10 Ду-100</t>
  </si>
  <si>
    <t>1.15.40</t>
  </si>
  <si>
    <t>Проем с усилением и утеплением</t>
  </si>
  <si>
    <t>1.15.41</t>
  </si>
  <si>
    <t>Металлоконструкции (опоры)</t>
  </si>
  <si>
    <t>1.15.42</t>
  </si>
  <si>
    <t>Металлоконструкции (переход АБК)</t>
  </si>
  <si>
    <t>1.15.43</t>
  </si>
  <si>
    <t>Монтаж системы воздухоснабжения фильтра 19086-MDV-SE-V-F-00.00.00PЭ</t>
  </si>
  <si>
    <t>1.15.44</t>
  </si>
  <si>
    <t>Бурение полнопроходных отверстий</t>
  </si>
  <si>
    <t>1.16</t>
  </si>
  <si>
    <t>130-23-ОВ3 Вентиляция и кондиционирование</t>
  </si>
  <si>
    <t>1.16.1</t>
  </si>
  <si>
    <t>1.16.1.1</t>
  </si>
  <si>
    <t>1.16.2</t>
  </si>
  <si>
    <t>1.16.2.1</t>
  </si>
  <si>
    <t>1.16.2.2</t>
  </si>
  <si>
    <t>1.16.2.3</t>
  </si>
  <si>
    <t>1.16.2.4</t>
  </si>
  <si>
    <t>1.16.2.5</t>
  </si>
  <si>
    <t>1.16.3</t>
  </si>
  <si>
    <t>1.16.3.1</t>
  </si>
  <si>
    <t>Прокладка воздуховодов из оцинкованой стали с огнезащитным покрытием</t>
  </si>
  <si>
    <t>1.16.3.2</t>
  </si>
  <si>
    <t>1.16.3.3</t>
  </si>
  <si>
    <t>1.16.3.4</t>
  </si>
  <si>
    <t>1.16.3.5</t>
  </si>
  <si>
    <t>1.16.3.6</t>
  </si>
  <si>
    <t>1.16.3.7</t>
  </si>
  <si>
    <t>1.17</t>
  </si>
  <si>
    <t>130-23-ЭМ2 Силовое электрооборудование</t>
  </si>
  <si>
    <t>1.17.1</t>
  </si>
  <si>
    <t>Щит распределительный навесного исполнения ЩР1….ЩР19</t>
  </si>
  <si>
    <t>1.17.2</t>
  </si>
  <si>
    <t>Ящик силовой с рубильником  ЯВЗШ 100А IP54</t>
  </si>
  <si>
    <t>1.17.3</t>
  </si>
  <si>
    <t>Щит силовой мобильного блок-контейнера ЩС.МБК1 - ЩС.МБК3</t>
  </si>
  <si>
    <t>1.17.4</t>
  </si>
  <si>
    <t>Щит управления воротами ЩУ1</t>
  </si>
  <si>
    <t>1.17.5</t>
  </si>
  <si>
    <t>Щит управления воротами ЩУ2</t>
  </si>
  <si>
    <t>1.17.6</t>
  </si>
  <si>
    <t>Щит управления компрессорами</t>
  </si>
  <si>
    <t>1.17.7</t>
  </si>
  <si>
    <t>Шкаф питания вентиляции ЩВ</t>
  </si>
  <si>
    <t>1.17.8</t>
  </si>
  <si>
    <t>Щит питания оборудования СКС</t>
  </si>
  <si>
    <t>1.17.9</t>
  </si>
  <si>
    <t>Ящик с понижающими трансформаторами с розеткой ЯТП-0,25 220/36-3АВ У3 IP54</t>
  </si>
  <si>
    <t>1.17.10</t>
  </si>
  <si>
    <t>Кабель силовой 5х70</t>
  </si>
  <si>
    <t>1.17.11</t>
  </si>
  <si>
    <t>Кабель силовой 5х16</t>
  </si>
  <si>
    <t>1.17.12</t>
  </si>
  <si>
    <t>Кабель силовой 5х10</t>
  </si>
  <si>
    <t>1.17.13</t>
  </si>
  <si>
    <t>Кабель силовой 5х6</t>
  </si>
  <si>
    <t>1.17.14</t>
  </si>
  <si>
    <t>Кабель силовой 5х4</t>
  </si>
  <si>
    <t>1.17.15</t>
  </si>
  <si>
    <t>Кабель силовой 5х2,5</t>
  </si>
  <si>
    <t>1.17.16</t>
  </si>
  <si>
    <t>Кабель силовой 3х2,5</t>
  </si>
  <si>
    <t>1.17.17</t>
  </si>
  <si>
    <t>Наконечник кабельный медный луженый ТМЛ 120-10-17</t>
  </si>
  <si>
    <t>1.17.18</t>
  </si>
  <si>
    <t>Наконечник кабельный медный луженый ТМЛ У 70-8</t>
  </si>
  <si>
    <t>1.17.19</t>
  </si>
  <si>
    <t>Наконечник кабельный медный луженый ТМЛ 35-10-10</t>
  </si>
  <si>
    <t>1.17.20</t>
  </si>
  <si>
    <t>Наконечник штифтовой плоский НШП-35 50311</t>
  </si>
  <si>
    <t>1.17.21</t>
  </si>
  <si>
    <t>Наконечник кабельный медный луженый ТМЛ 25-8-7</t>
  </si>
  <si>
    <t>1.17.22</t>
  </si>
  <si>
    <t>Светильник светодиодный 1000Лм 12в 10м переносной</t>
  </si>
  <si>
    <t>1.17.23</t>
  </si>
  <si>
    <t>Светильник для смотровой ямы</t>
  </si>
  <si>
    <t>1.17.24</t>
  </si>
  <si>
    <t>Монтаж стойки для ЯВЗШ (индивидуального изготовления)</t>
  </si>
  <si>
    <t>1.17.25</t>
  </si>
  <si>
    <t>1.17.26</t>
  </si>
  <si>
    <t>Крышка L=3000 для лотков шириной 100мм</t>
  </si>
  <si>
    <t>1.17.27</t>
  </si>
  <si>
    <t>1.17.28</t>
  </si>
  <si>
    <t>1.17.29</t>
  </si>
  <si>
    <t>Полоса стальная 40х5</t>
  </si>
  <si>
    <t>1.17.30</t>
  </si>
  <si>
    <t>1.17.31</t>
  </si>
  <si>
    <t>1.17.32</t>
  </si>
  <si>
    <t>1.17.33</t>
  </si>
  <si>
    <t>Легкая консоль для лотков с основанием 200 мм</t>
  </si>
  <si>
    <t>1.17.34</t>
  </si>
  <si>
    <t>1.17.35</t>
  </si>
  <si>
    <t>Траверса монтажная 30х17</t>
  </si>
  <si>
    <t>1.17.36</t>
  </si>
  <si>
    <t>Лоток неперфорированный 300х100х3000</t>
  </si>
  <si>
    <t>1.17.37</t>
  </si>
  <si>
    <t>1.17.38</t>
  </si>
  <si>
    <t>Гайка М6 с насечкой препятствующей откручиванию</t>
  </si>
  <si>
    <t>1.17.39</t>
  </si>
  <si>
    <t>1.17.40</t>
  </si>
  <si>
    <t>1.17.41</t>
  </si>
  <si>
    <t>1.17.42</t>
  </si>
  <si>
    <t>1.17.43</t>
  </si>
  <si>
    <t>1.17.44</t>
  </si>
  <si>
    <t>Крышка L=3000 для лотков шириной 200мм</t>
  </si>
  <si>
    <t>1.17.45</t>
  </si>
  <si>
    <t>1.17.46</t>
  </si>
  <si>
    <t>1.17.47</t>
  </si>
  <si>
    <t>Угол CPO 90 горизонтальный 90° 200х50</t>
  </si>
  <si>
    <t>1.17.48</t>
  </si>
  <si>
    <t>Угол CS 90 вертикальный внутр. 90° 300/100</t>
  </si>
  <si>
    <t>1.17.49</t>
  </si>
  <si>
    <t>Ответвитель DL 300х100</t>
  </si>
  <si>
    <t>1.17.50</t>
  </si>
  <si>
    <t>Пластина торцевая TC 300х100</t>
  </si>
  <si>
    <t>1.17.51</t>
  </si>
  <si>
    <t>Угол CPO 90 горизонтальный 90 градусов 300х100</t>
  </si>
  <si>
    <t>1.17.52</t>
  </si>
  <si>
    <t>Лента сигнальная ЛСЭ-150 "Осторожно кабель" ЛСЭ-150</t>
  </si>
  <si>
    <t>1.17.53</t>
  </si>
  <si>
    <t>Провод силовой желто-зеленый ПуГВ нг(А)LS 1х16</t>
  </si>
  <si>
    <t>1.17.54</t>
  </si>
  <si>
    <t>Наконечник медный ТМЛ 25-8-8 ГОСТ 7386-80</t>
  </si>
  <si>
    <t>1.17.55</t>
  </si>
  <si>
    <t>Пена двухкомпонентная огнезащитная DN1201</t>
  </si>
  <si>
    <t>1.17.56</t>
  </si>
  <si>
    <t>Винт с крестообразным шлицем М6х10</t>
  </si>
  <si>
    <t>1.17.57</t>
  </si>
  <si>
    <t>Винт М6х20 с гладкой головкой и квадратным подголовником</t>
  </si>
  <si>
    <t>1.17.58</t>
  </si>
  <si>
    <t xml:space="preserve">Розетка силовая 2Р+Е, со сторками, 2 мод., белый, IP20, 250B,16А Viva </t>
  </si>
  <si>
    <t>1.17.59</t>
  </si>
  <si>
    <t>Шина N ноль на 15 присоединений медь 480А 500В</t>
  </si>
  <si>
    <t>1.17.60</t>
  </si>
  <si>
    <t xml:space="preserve">Держатель шины заземления </t>
  </si>
  <si>
    <t>1.17.61</t>
  </si>
  <si>
    <t>Выключатель скрытой установки, одноклавишный, ~220В,10А</t>
  </si>
  <si>
    <t>1.17.62</t>
  </si>
  <si>
    <t>Устройство песчаной подушки</t>
  </si>
  <si>
    <t>1.17.63</t>
  </si>
  <si>
    <t>Мастика</t>
  </si>
  <si>
    <t>кг</t>
  </si>
  <si>
    <t>1.17.64</t>
  </si>
  <si>
    <t>Стержень заземления омедненный 16 мм х 1.5 метра</t>
  </si>
  <si>
    <t>1.17.65</t>
  </si>
  <si>
    <t xml:space="preserve">Муфта соединительная для стержня 16 мм, латунь </t>
  </si>
  <si>
    <t>1.17.66</t>
  </si>
  <si>
    <t>Наконечник заземления для стержня 16 мм, сталь оцинк</t>
  </si>
  <si>
    <t>1.17.67</t>
  </si>
  <si>
    <t>Зажим стержень — полоса/пруток крестообразный, нержавеющая сталь</t>
  </si>
  <si>
    <t>1.17.68</t>
  </si>
  <si>
    <t>Смазка графитная 100 гр</t>
  </si>
  <si>
    <t>1.17.69</t>
  </si>
  <si>
    <t>Лента антикоррозионная</t>
  </si>
  <si>
    <t>1.17.70</t>
  </si>
  <si>
    <t>Головка удароприемная для стержня 16 мм, сталь</t>
  </si>
  <si>
    <t>1.17.71</t>
  </si>
  <si>
    <t>Труба  водогазопроводная оцинкованная d наруж=80мм</t>
  </si>
  <si>
    <t>1.17.72</t>
  </si>
  <si>
    <t>Труба  водогазопроводная оцинкованная d наруж=50мм</t>
  </si>
  <si>
    <t>1.17.73</t>
  </si>
  <si>
    <t>Разработка грунта вручную</t>
  </si>
  <si>
    <t>1.17.74</t>
  </si>
  <si>
    <t>1.17.75</t>
  </si>
  <si>
    <t>Обратная засыпка вручную</t>
  </si>
  <si>
    <t>1.17.76</t>
  </si>
  <si>
    <t>Вывоз лишнего грунта</t>
  </si>
  <si>
    <t>1.17.77</t>
  </si>
  <si>
    <t>1.17.78</t>
  </si>
  <si>
    <t>1.17.79</t>
  </si>
  <si>
    <t>Подключение оборудования (компрессоры 2 шт., ворота 4 шт., ФВУ 12 шт</t>
  </si>
  <si>
    <t>1.17.80</t>
  </si>
  <si>
    <t>Демонтаж силовых щитов</t>
  </si>
  <si>
    <t>1.17.81</t>
  </si>
  <si>
    <t>Демонтаж труб ВГП по колоннам</t>
  </si>
  <si>
    <t>1.17.82</t>
  </si>
  <si>
    <t>Демонтаж силовых кабелей от коммутационных боксов на шинопроводе до щитов</t>
  </si>
  <si>
    <t>1.17.83</t>
  </si>
  <si>
    <t>Щит питания компрессоров ЩУК 2.1</t>
  </si>
  <si>
    <t>1.17.84</t>
  </si>
  <si>
    <t>Щит питания светильников 12В ЩОС</t>
  </si>
  <si>
    <t>1.17.85</t>
  </si>
  <si>
    <t>Выключатель автоматический 3р, Iном=16 А, Icu=10 кА, хар. С</t>
  </si>
  <si>
    <t>1.17.86</t>
  </si>
  <si>
    <t>Выключатель автоматический трехполюсный 50А, хар. C</t>
  </si>
  <si>
    <t>1.17.87</t>
  </si>
  <si>
    <t>Выключатель автоматический трехполюсный 200А, хар. C</t>
  </si>
  <si>
    <t>1.17.88</t>
  </si>
  <si>
    <t>Выключатель автоматический OptiMat 200 А, 690 В, 25 кА</t>
  </si>
  <si>
    <t>1.17.89</t>
  </si>
  <si>
    <t>Выключатель автоматический 320 А, 690 В, 40 кА</t>
  </si>
  <si>
    <t>1.17.90</t>
  </si>
  <si>
    <t>Провод силовой желто-зеленый 1х95</t>
  </si>
  <si>
    <t>1.17.91</t>
  </si>
  <si>
    <t>Провод силовой желто-зеленый 1х25</t>
  </si>
  <si>
    <t>1.17.92</t>
  </si>
  <si>
    <t>Провод силовой желто-зеленый 1х6</t>
  </si>
  <si>
    <t>1.17.93</t>
  </si>
  <si>
    <t>Кабель силовой 3х1,5</t>
  </si>
  <si>
    <t>1.17.94</t>
  </si>
  <si>
    <t>Кабель силовой 3х6</t>
  </si>
  <si>
    <t>1.17.95</t>
  </si>
  <si>
    <t>Кабель силовой 1х35</t>
  </si>
  <si>
    <t>1.17.96</t>
  </si>
  <si>
    <t>Кабель силовой 1х50</t>
  </si>
  <si>
    <t>1.17.97</t>
  </si>
  <si>
    <t>Кабель силовой 1х120</t>
  </si>
  <si>
    <t>1.17.98</t>
  </si>
  <si>
    <t>Кабель силовой ППГнг(А)-HF 5х25 мм2</t>
  </si>
  <si>
    <t>1.17.99</t>
  </si>
  <si>
    <t>1.17.100</t>
  </si>
  <si>
    <t>Светильник светодиодный 6550 Лм 140  Вт</t>
  </si>
  <si>
    <t>1.17.101</t>
  </si>
  <si>
    <t>Светильник светодиодный 6550 Лм 140  Вт с БАП</t>
  </si>
  <si>
    <t>1.17.102</t>
  </si>
  <si>
    <t>Кабель силовой ППГнг(А)-HF 1х70</t>
  </si>
  <si>
    <t>1.17.103</t>
  </si>
  <si>
    <t>Кабель силовой ППГнг(А)-HF 1х16</t>
  </si>
  <si>
    <t>1.17.104</t>
  </si>
  <si>
    <t>Кабель силовой ППГнг(А)-HF 5х1,5 мм2</t>
  </si>
  <si>
    <t>1.17.105</t>
  </si>
  <si>
    <t>Провод силовой желто-зеленый ПуГВнг(А)-LS 1х70</t>
  </si>
  <si>
    <t>1.17.106</t>
  </si>
  <si>
    <t>Провод силовой желто-зеленый ПуГВнг(А)-LS 1х35</t>
  </si>
  <si>
    <t>1.17.107</t>
  </si>
  <si>
    <t xml:space="preserve">Монтаж ПВХ кабель-канала 25х16 мм по стенам и потолкам на высоте до 4 метров </t>
  </si>
  <si>
    <t>1.17.108</t>
  </si>
  <si>
    <t xml:space="preserve">Монтаж ПВХ кабель-канала 80х40 мм по стенам и потолкам на высоте до 2 метров </t>
  </si>
  <si>
    <t>1.17.109</t>
  </si>
  <si>
    <t xml:space="preserve">Монтаж ПВХ кабель-канала 60х40 мм по стенам и потолкам на высоте до 2 метров </t>
  </si>
  <si>
    <t>1.17.110</t>
  </si>
  <si>
    <t>Металлический дюбель для газобетона</t>
  </si>
  <si>
    <t>1.17.111</t>
  </si>
  <si>
    <t>Кронштейн для лотка 200</t>
  </si>
  <si>
    <t>1.17.112</t>
  </si>
  <si>
    <t>Кронштейн для лотка 100 мм</t>
  </si>
  <si>
    <t>1.17.113</t>
  </si>
  <si>
    <t>Металлический анкер</t>
  </si>
  <si>
    <t>1.17.114</t>
  </si>
  <si>
    <t>Кронштейн для лотка (сварной)</t>
  </si>
  <si>
    <t>1.17.115</t>
  </si>
  <si>
    <t>Металлический дюбель</t>
  </si>
  <si>
    <t>1.18</t>
  </si>
  <si>
    <t>130-23-ЭМ3 Силовое электрооборудование</t>
  </si>
  <si>
    <t>1.18.1</t>
  </si>
  <si>
    <t>Щит распределительный ШПВ АБК</t>
  </si>
  <si>
    <t>1.18.2</t>
  </si>
  <si>
    <t>Кабель силовой, не поддерживающий горение, безгалогенныйППГнг(А)-HF 5х25</t>
  </si>
  <si>
    <t>1.18.3</t>
  </si>
  <si>
    <t>Кабель силовой, не поддерживающий горение, безгалогенный ППГнг(А)-HF 5х4</t>
  </si>
  <si>
    <t>1.18.4</t>
  </si>
  <si>
    <t xml:space="preserve">Кабель силовой, не поддерживающий горение, безгалогенный ППГнг(А)-HF 3х6 </t>
  </si>
  <si>
    <t>1.18.5</t>
  </si>
  <si>
    <t>Кабель силовой ППГнг(А)-HF 5х2.5</t>
  </si>
  <si>
    <t>1.18.6</t>
  </si>
  <si>
    <t>1.18.16</t>
  </si>
  <si>
    <t>Труба гофрированная ПВХ 50 мм с протяжкой</t>
  </si>
  <si>
    <t>1.18.18</t>
  </si>
  <si>
    <t>1.18.21</t>
  </si>
  <si>
    <t>1.18.22</t>
  </si>
  <si>
    <t>1.19</t>
  </si>
  <si>
    <t>130-23-УА2 Устройства автоматики</t>
  </si>
  <si>
    <t>1.19.1</t>
  </si>
  <si>
    <t>1.19.2</t>
  </si>
  <si>
    <t>1.19.3</t>
  </si>
  <si>
    <t>1.19.4</t>
  </si>
  <si>
    <t>1.20</t>
  </si>
  <si>
    <t>130-23-УА3 Устройства автоматики</t>
  </si>
  <si>
    <t>1.20.1</t>
  </si>
  <si>
    <t>1.20.2</t>
  </si>
  <si>
    <t>1.20.3</t>
  </si>
  <si>
    <t>Объекты энергетического хозяйства</t>
  </si>
  <si>
    <t>2.1</t>
  </si>
  <si>
    <t>130-23-ЭН Наружное освещение</t>
  </si>
  <si>
    <t>2.1.1</t>
  </si>
  <si>
    <t>Ящик управления освещением</t>
  </si>
  <si>
    <t>2.1.2</t>
  </si>
  <si>
    <t>Кабель силовой, не поддерживающий горение, безгалогенный 5х2.5</t>
  </si>
  <si>
    <t>2.1.3</t>
  </si>
  <si>
    <t>Кабель силовой, не поддерживающий горение, безгалогенный 3х1.5</t>
  </si>
  <si>
    <t>2.1.4</t>
  </si>
  <si>
    <t>Светильник светодиодный промышленный FL-Pro 60° 50 Вт 5000К Вартон</t>
  </si>
  <si>
    <t>2.1.5</t>
  </si>
  <si>
    <t>2.1.6</t>
  </si>
  <si>
    <t>2.1.7</t>
  </si>
  <si>
    <t>Зажим безвинтовой 3х(0,5-2,5) кв.мм прозрачный VSE-203</t>
  </si>
  <si>
    <t>2.1.8</t>
  </si>
  <si>
    <t>Стандартный анкер со шпилькой М8</t>
  </si>
  <si>
    <t>2.1.9</t>
  </si>
  <si>
    <t>Анкер клиновой</t>
  </si>
  <si>
    <t>2.1.10</t>
  </si>
  <si>
    <t>Дюбель-гвоздь</t>
  </si>
  <si>
    <t>2.1.11</t>
  </si>
  <si>
    <t>2.1.12</t>
  </si>
  <si>
    <t>2.1.13</t>
  </si>
  <si>
    <t>Объекты транспортного хозяйства и связи</t>
  </si>
  <si>
    <t>3.1</t>
  </si>
  <si>
    <t>130-23-ПЖ Пути железнодорожные</t>
  </si>
  <si>
    <t>3.1.1</t>
  </si>
  <si>
    <t>Железнодорожный путь №1</t>
  </si>
  <si>
    <t>3.1.1.1</t>
  </si>
  <si>
    <t>Сооружение земляного полотна</t>
  </si>
  <si>
    <t>3.1.1.1.1</t>
  </si>
  <si>
    <t>3.1.1.1.2</t>
  </si>
  <si>
    <t xml:space="preserve">Вырезка существующего бетонного покрытия пола </t>
  </si>
  <si>
    <t>3.1.1.1.3</t>
  </si>
  <si>
    <t>3.1.1.1.4</t>
  </si>
  <si>
    <t>3.1.1.2</t>
  </si>
  <si>
    <t>Устройство балластного слоя ж/д пути под подошвой шпалы (h)20см</t>
  </si>
  <si>
    <t>3.1.1.2.1</t>
  </si>
  <si>
    <t xml:space="preserve"> - из щебня балластного фр.25-60 </t>
  </si>
  <si>
    <t>3.1.1.2.2</t>
  </si>
  <si>
    <t xml:space="preserve"> - из щебня балластного фр.25-60 (с К 1,26 уплотнения)</t>
  </si>
  <si>
    <t>3.1.1.2.3</t>
  </si>
  <si>
    <t xml:space="preserve"> - гравийно-песчаная подушка</t>
  </si>
  <si>
    <t>3.1.1.2.4</t>
  </si>
  <si>
    <t xml:space="preserve"> - гравийно-песчаная подушка  (с К 1,2 уплотнения)</t>
  </si>
  <si>
    <t>3.1.1.2.5</t>
  </si>
  <si>
    <t xml:space="preserve"> - геотекстиль 5м 500г/м</t>
  </si>
  <si>
    <t>3.1.1.3</t>
  </si>
  <si>
    <t>Верхнее строение пути №1</t>
  </si>
  <si>
    <t>3.1.1.3.1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</si>
  <si>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</si>
  <si>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3.1.1.3.2</t>
  </si>
  <si>
    <t>Выправка пути в плане и в профиле (Р65, шпалы ж/б)</t>
  </si>
  <si>
    <t>3.1.1.3.3</t>
  </si>
  <si>
    <t>Послеосадочный ремонт (Р65, шпалы ж/б)</t>
  </si>
  <si>
    <t>3.1.1.3.4</t>
  </si>
  <si>
    <t>Устройство тупикового рельсового упора колесных пар РУ-1</t>
  </si>
  <si>
    <t>3.1.1.3.5</t>
  </si>
  <si>
    <t xml:space="preserve">Изготовление и монтаж в построечных условиях конструкций закладных МС2 (68шт., L=150мм; 0,72кг/шт.) </t>
  </si>
  <si>
    <t>3.1.1.3.6</t>
  </si>
  <si>
    <t>Установка изделий МС-1 с огнезащитным покрытием штукатурным составом толщ. покрытия 1 мм</t>
  </si>
  <si>
    <t>3.1.1.3.7</t>
  </si>
  <si>
    <t>Корректировка отметки ж/д путей к проектной с учетом нового трансбордера</t>
  </si>
  <si>
    <t>3.1.2</t>
  </si>
  <si>
    <t>Железнодорожный путь №2</t>
  </si>
  <si>
    <t>3.1.2.1</t>
  </si>
  <si>
    <t>3.1.2.1.1</t>
  </si>
  <si>
    <t>3.1.2.1.2</t>
  </si>
  <si>
    <t>3.1.2.1.3</t>
  </si>
  <si>
    <t>3.1.2.1.4</t>
  </si>
  <si>
    <t>3.1.2.2</t>
  </si>
  <si>
    <t>3.1.2.2.1</t>
  </si>
  <si>
    <t>3.1.2.2.2</t>
  </si>
  <si>
    <t xml:space="preserve"> - из щебня балластного фр.25-60 (с К 1, 26 уплотнения)</t>
  </si>
  <si>
    <t>3.1.2.2.3</t>
  </si>
  <si>
    <t>3.1.2.2.4</t>
  </si>
  <si>
    <t xml:space="preserve"> - гравийно-песчаная подушка  (с К 1,2 уплотнения )</t>
  </si>
  <si>
    <t>3.1.2.2.5</t>
  </si>
  <si>
    <t>3.1.2.3</t>
  </si>
  <si>
    <t>Верхнее строение пути №2</t>
  </si>
  <si>
    <t>3.1.2.3.1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</si>
  <si>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</si>
  <si>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3.1.2.3.2</t>
  </si>
  <si>
    <t>Монтаж дюбеля полимерного, Сверление в ж/б конструкциях вертикальных отверстий Ф 35 мм</t>
  </si>
  <si>
    <t>Устройство тупикового рельсового упора колесных пар</t>
  </si>
  <si>
    <t>3.1.1.3.8</t>
  </si>
  <si>
    <t>3.1.3</t>
  </si>
  <si>
    <t>Железнодорожный путь №3</t>
  </si>
  <si>
    <t>3.1.3.1</t>
  </si>
  <si>
    <t>3.1.3.1.1</t>
  </si>
  <si>
    <t>3.1.3.1.2</t>
  </si>
  <si>
    <t>3.1.3.1.3</t>
  </si>
  <si>
    <t>3.1.3.1.4</t>
  </si>
  <si>
    <t>3.1.3.1.4.1</t>
  </si>
  <si>
    <t>3.1.3.1.4.2</t>
  </si>
  <si>
    <t>3.1.3.1.4.3</t>
  </si>
  <si>
    <t xml:space="preserve"> - геотекстиль, 3м</t>
  </si>
  <si>
    <t>3.1.3.1.4.4</t>
  </si>
  <si>
    <t xml:space="preserve"> - гравийно-песчаная подушка (с К 1,2 уплотнения)</t>
  </si>
  <si>
    <t>3.1.3.1.4.5</t>
  </si>
  <si>
    <t xml:space="preserve"> - геотекстиль 2м 500г/м</t>
  </si>
  <si>
    <t>3.1.3.1.4.6</t>
  </si>
  <si>
    <t>3.1.3.2</t>
  </si>
  <si>
    <t>Верхнее строение пути №3</t>
  </si>
  <si>
    <t>3.1.3.2.1</t>
  </si>
  <si>
    <t>3.1.3.2.2</t>
  </si>
  <si>
    <t>3.1.3.2.3</t>
  </si>
  <si>
    <t>3.1.3.2.4</t>
  </si>
  <si>
    <t>3.1.3.2.5</t>
  </si>
  <si>
    <t>3.1.3.2.6</t>
  </si>
  <si>
    <t>3.1.3.2.7</t>
  </si>
  <si>
    <t>3.1.3.2.8</t>
  </si>
  <si>
    <t>3.1.4</t>
  </si>
  <si>
    <t>Железнодорожный путь №4</t>
  </si>
  <si>
    <t>3.1.4.2</t>
  </si>
  <si>
    <t>Верхнее строение пути №4</t>
  </si>
  <si>
    <t>3.1.4.2.1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</si>
  <si>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</si>
  <si>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3.1.4.2.2</t>
  </si>
  <si>
    <t>3.1.4.2.3</t>
  </si>
  <si>
    <t>3.1.4.2.4</t>
  </si>
  <si>
    <t>3.1.4.2.5</t>
  </si>
  <si>
    <t>3.1.4.2.6</t>
  </si>
  <si>
    <t>3.1.4.3</t>
  </si>
  <si>
    <t>3.1.4.3.1</t>
  </si>
  <si>
    <t>3.1.4.3.2</t>
  </si>
  <si>
    <t>3.1.4.3.3</t>
  </si>
  <si>
    <t>3.1.4.3.4</t>
  </si>
  <si>
    <t>3.1.4.3.4.1</t>
  </si>
  <si>
    <t>3.1.4.3.4.2</t>
  </si>
  <si>
    <t>3.1.4.3.4.3</t>
  </si>
  <si>
    <t>3.1.4.3.4.4</t>
  </si>
  <si>
    <t xml:space="preserve"> - гравийно-песчаная подушка (К 1,2 уплотнения)</t>
  </si>
  <si>
    <t>3.1.4.3.4.5</t>
  </si>
  <si>
    <t xml:space="preserve"> - из щебня балластного фр.25-60 (К 1,26 уплотнения)</t>
  </si>
  <si>
    <t>3.1.4.3.4.6</t>
  </si>
  <si>
    <t>3.1.4.3.5</t>
  </si>
  <si>
    <t>3.1.4.3.6</t>
  </si>
  <si>
    <t>Наружные сети и сооружения водоснабжения, водоотведения, теплоснабжения и газоснабжения</t>
  </si>
  <si>
    <t>4.1.</t>
  </si>
  <si>
    <t>130-23-НВК Наружные сети канализации</t>
  </si>
  <si>
    <t>4.1.1</t>
  </si>
  <si>
    <t>Разборка дорожных покрытий</t>
  </si>
  <si>
    <t>4.1.2</t>
  </si>
  <si>
    <t>Демонтаж коллектора</t>
  </si>
  <si>
    <t>4.1.3</t>
  </si>
  <si>
    <t>Прочие работы. Погрузка, вывоз, утилизация</t>
  </si>
  <si>
    <t>4.1.3.1</t>
  </si>
  <si>
    <t>Погрузка дорожного покрытия, щебня, жб мусора</t>
  </si>
  <si>
    <t>4.1.3.2</t>
  </si>
  <si>
    <t>4.1.4</t>
  </si>
  <si>
    <t>Земляные работы. Разработка грунта, обратная засыпка щебнем, песком, грунтом, уплотнение</t>
  </si>
  <si>
    <t>4.1.5</t>
  </si>
  <si>
    <t>Прочие работы. Лишний грунт. Погрузка, вывоз, утилизация</t>
  </si>
  <si>
    <t>4.1.5.1</t>
  </si>
  <si>
    <t>Погрузка лишнего грунта</t>
  </si>
  <si>
    <t>4.1.5.2</t>
  </si>
  <si>
    <t>4.1.6</t>
  </si>
  <si>
    <t>Прокладка ПВХ трубопровода Дн 160 в стальном футляре, с отводами в колодцы, бетонированием</t>
  </si>
  <si>
    <t>4.1.7</t>
  </si>
  <si>
    <t xml:space="preserve">Установка ж/б колодцев К1-1 </t>
  </si>
  <si>
    <t>4.1.8</t>
  </si>
  <si>
    <t>Установка ж/б колодцев К1-3</t>
  </si>
  <si>
    <t>4.1.9</t>
  </si>
  <si>
    <t>Резка асфальтового покрытия фрезой</t>
  </si>
  <si>
    <t>ИТОГО текущий договор, руб. с НДС</t>
  </si>
  <si>
    <t>Запроцентовано</t>
  </si>
  <si>
    <t>Остаток</t>
  </si>
  <si>
    <t>Приложение №1 к Дополнительному соглашению № 9 от 01 августа 2024г. 
к Договору генерального строительного подряда № МВМ/19-07 от 19 июля 2023г.</t>
  </si>
  <si>
    <t>Стоимость работ по ремонту Объекта</t>
  </si>
  <si>
    <t>ИТОГО, руб. с НДС</t>
  </si>
  <si>
    <t>В т.ч. НДС 20%</t>
  </si>
  <si>
    <r>
      <rPr>
        <b/>
        <sz val="11"/>
        <rFont val="Arial"/>
        <family val="2"/>
        <charset val="204"/>
      </rPr>
      <t xml:space="preserve">Заказчик
АО "Метровагонмаш"
</t>
    </r>
    <r>
      <rPr>
        <sz val="11"/>
        <rFont val="Arial"/>
        <family val="2"/>
        <charset val="204"/>
      </rPr>
      <t>Генеральный директор</t>
    </r>
  </si>
  <si>
    <r>
      <t xml:space="preserve">Генеральный подрядчик
ООО "КиКГЕОСТРОЙ"
</t>
    </r>
    <r>
      <rPr>
        <sz val="11"/>
        <rFont val="Arial"/>
        <family val="2"/>
        <charset val="204"/>
      </rPr>
      <t>Генеральный директор</t>
    </r>
  </si>
  <si>
    <t>_______________/ А.Б.Степнов /</t>
  </si>
  <si>
    <t>_______________/ Ю.Ф.Кесслер /</t>
  </si>
  <si>
    <t>Приложение №1.1 к Договору генерального строительного подряда № МВМ/19-07 от 19 июля 2023г.</t>
  </si>
  <si>
    <t>Запроцентовано (кс-3 №1, №2, №3, №4, №5)</t>
  </si>
  <si>
    <t>кс-3 №_</t>
  </si>
  <si>
    <t xml:space="preserve">Стоимость работ по ремонту Объекта </t>
  </si>
  <si>
    <t>Кол-во сметное</t>
  </si>
  <si>
    <t>К закрытию</t>
  </si>
  <si>
    <t>Инвестор</t>
  </si>
  <si>
    <t>Код</t>
  </si>
  <si>
    <t>(организация, адрес, телефон, факс)</t>
  </si>
  <si>
    <t>Форма по ОКУД</t>
  </si>
  <si>
    <t>0322005</t>
  </si>
  <si>
    <t>Заказчик (Генподрядчик)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</si>
  <si>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</si>
  <si>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t>по ОКПО</t>
  </si>
  <si>
    <t>Подрядчик (Субподрядчик)</t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</si>
  <si>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</si>
  <si>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05804803</t>
  </si>
  <si>
    <t>Стройка</t>
  </si>
  <si>
    <t>Цех №8, расположенный по адресу: Московская область, г.о. Мытищи, ул.Колонцова, д.4</t>
  </si>
  <si>
    <t>(наименование, адрес)</t>
  </si>
  <si>
    <t>16673706</t>
  </si>
  <si>
    <t>Объект</t>
  </si>
  <si>
    <t>Ремонт цеха №8, расположенного по адресу: Московская область, г.о. Мытищи, ул.Колонцова, д.4</t>
  </si>
  <si>
    <t>(наименование)</t>
  </si>
  <si>
    <t>Вид деятельности по ОКДП</t>
  </si>
  <si>
    <t>Договор подряда (контракт)</t>
  </si>
  <si>
    <t>номер</t>
  </si>
  <si>
    <t>МВМ/19-07</t>
  </si>
  <si>
    <t>дата</t>
  </si>
  <si>
    <t>19.07.2023</t>
  </si>
  <si>
    <t>Дополнительное соглашение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</si>
  <si>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</si>
  <si>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</si>
  <si>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</si>
  <si>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</si>
  <si>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</si>
  <si>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</si>
  <si>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</si>
  <si>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О ПРИЕМКЕ ВЫПОЛНЕННЫХ РАБОТ </t>
  </si>
  <si>
    <t>за _________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</si>
</sst>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#,##0.0000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0"/>
      <name val="Arial"/>
      <family val="2"/>
      <charset val="204"/>
    </font>
    <font>
      <sz val="11"/>
      <color theme="0"/>
      <name val="Calibri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color rgb="FFC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i/>
      <sz val="11"/>
      <color rgb="FFC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i/>
      <sz val="12"/>
      <name val="Arial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i/>
      <sz val="12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i/>
      <sz val="7"/>
      <color rgb="FFFF000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9" fillId="0" borderId="0"/>
    <xf numFmtId="43" fontId="1" fillId="0" borderId="0" applyFont="0" applyFill="0" applyBorder="0" applyAlignment="0" applyProtection="0"/>
    <xf numFmtId="0" fontId="1" fillId="0" borderId="0"/>
  </cellStyleXfs>
  <cellXfs count="1408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4" fontId="2" fillId="0" borderId="0" xfId="2" applyNumberFormat="1" applyFont="1" applyBorder="1" applyAlignment="1">
      <alignment horizontal="right" vertical="center" wrapText="1"/>
    </xf>
    <xf numFmtId="4" fontId="2" fillId="0" borderId="0" xfId="1" applyNumberFormat="1" applyFont="1" applyAlignment="1">
      <alignment horizontal="right" vertical="center" wrapText="1"/>
    </xf>
    <xf numFmtId="0" fontId="3" fillId="0" borderId="0" xfId="0" applyFont="1"/>
    <xf numFmtId="0" fontId="4" fillId="2" borderId="1" xfId="1" applyFont="1" applyFill="1" applyBorder="1" applyAlignment="1">
      <alignment horizontal="left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7" xfId="1" applyFont="1" applyFill="1" applyBorder="1" applyAlignment="1">
      <alignment horizontal="center" vertical="center" wrapText="1"/>
    </xf>
    <xf numFmtId="4" fontId="4" fillId="2" borderId="0" xfId="1" applyNumberFormat="1" applyFont="1" applyFill="1" applyAlignment="1">
      <alignment horizontal="center" vertical="center" wrapText="1"/>
    </xf>
    <xf numFmtId="4" fontId="4" fillId="2" borderId="8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4" fontId="4" fillId="2" borderId="6" xfId="2" applyNumberFormat="1" applyFont="1" applyFill="1" applyBorder="1" applyAlignment="1">
      <alignment horizontal="center" vertical="center" wrapText="1"/>
    </xf>
    <xf numFmtId="4" fontId="4" fillId="2" borderId="10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left" vertical="center"/>
    </xf>
    <xf numFmtId="4" fontId="6" fillId="3" borderId="5" xfId="1" applyNumberFormat="1" applyFont="1" applyFill="1" applyBorder="1" applyAlignment="1">
      <alignment horizontal="left" vertical="center" wrapText="1"/>
    </xf>
    <xf numFmtId="4" fontId="6" fillId="3" borderId="11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4" fontId="6" fillId="3" borderId="11" xfId="2" applyNumberFormat="1" applyFont="1" applyFill="1" applyBorder="1" applyAlignment="1">
      <alignment horizontal="right" vertical="center" wrapText="1"/>
    </xf>
    <xf numFmtId="4" fontId="2" fillId="3" borderId="11" xfId="1" applyNumberFormat="1" applyFont="1" applyFill="1" applyBorder="1" applyAlignment="1">
      <alignment horizontal="center" vertical="center" wrapText="1"/>
    </xf>
    <xf numFmtId="4" fontId="2" fillId="3" borderId="12" xfId="1" applyNumberFormat="1" applyFont="1" applyFill="1" applyBorder="1" applyAlignment="1">
      <alignment horizontal="center" vertical="center" wrapText="1"/>
    </xf>
    <xf numFmtId="4" fontId="6" fillId="4" borderId="11" xfId="1" applyNumberFormat="1" applyFont="1" applyFill="1" applyBorder="1" applyAlignment="1">
      <alignment horizontal="right" vertical="center" wrapText="1"/>
    </xf>
    <xf numFmtId="4" fontId="6" fillId="4" borderId="4" xfId="1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Fill="1" applyBorder="1" applyAlignment="1">
      <alignment horizontal="left" vertical="center"/>
    </xf>
    <xf numFmtId="0" fontId="6" fillId="0" borderId="15" xfId="3" applyFont="1" applyFill="1" applyBorder="1" applyAlignment="1">
      <alignment horizontal="left" vertical="center" wrapText="1"/>
    </xf>
    <xf numFmtId="0" fontId="2" fillId="0" borderId="15" xfId="3" applyFont="1" applyFill="1" applyBorder="1" applyAlignment="1">
      <alignment horizontal="center" vertical="center" wrapText="1"/>
    </xf>
    <xf numFmtId="164" fontId="2" fillId="0" borderId="15" xfId="3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 wrapText="1"/>
    </xf>
    <xf numFmtId="4" fontId="2" fillId="0" borderId="15" xfId="1" applyNumberFormat="1" applyFont="1" applyFill="1" applyBorder="1" applyAlignment="1">
      <alignment horizontal="right" vertical="center" wrapText="1"/>
    </xf>
    <xf numFmtId="4" fontId="2" fillId="0" borderId="4" xfId="1" applyNumberFormat="1" applyFont="1" applyFill="1" applyBorder="1" applyAlignment="1">
      <alignment horizontal="right" vertical="center" wrapText="1"/>
    </xf>
    <xf numFmtId="14" fontId="2" fillId="0" borderId="14" xfId="3" quotePrefix="1" applyNumberFormat="1" applyFont="1" applyFill="1" applyBorder="1" applyAlignment="1">
      <alignment horizontal="left" vertical="center"/>
    </xf>
    <xf numFmtId="0" fontId="2" fillId="0" borderId="4" xfId="3" applyFont="1" applyFill="1" applyBorder="1" applyAlignment="1">
      <alignment horizontal="left" vertical="center" wrapText="1"/>
    </xf>
    <xf numFmtId="0" fontId="2" fillId="0" borderId="4" xfId="3" applyFont="1" applyFill="1" applyBorder="1" applyAlignment="1">
      <alignment horizontal="center" vertical="center" wrapText="1"/>
    </xf>
    <xf numFmtId="164" fontId="2" fillId="0" borderId="4" xfId="3" applyNumberFormat="1" applyFont="1" applyFill="1" applyBorder="1" applyAlignment="1">
      <alignment horizontal="center" vertical="center" wrapText="1"/>
    </xf>
    <xf numFmtId="4" fontId="2" fillId="0" borderId="4" xfId="2" applyNumberFormat="1" applyFont="1" applyFill="1" applyBorder="1" applyAlignment="1">
      <alignment horizontal="righ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center" vertical="center" wrapText="1"/>
    </xf>
    <xf numFmtId="164" fontId="6" fillId="0" borderId="4" xfId="3" applyNumberFormat="1" applyFont="1" applyFill="1" applyBorder="1" applyAlignment="1">
      <alignment horizontal="center" vertical="center" wrapText="1"/>
    </xf>
    <xf numFmtId="4" fontId="6" fillId="0" borderId="4" xfId="2" applyNumberFormat="1" applyFont="1" applyFill="1" applyBorder="1" applyAlignment="1">
      <alignment horizontal="right" vertical="center" wrapText="1"/>
    </xf>
    <xf numFmtId="4" fontId="6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2" fillId="0" borderId="4" xfId="3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6" fillId="0" borderId="16" xfId="3" quotePrefix="1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right" vertical="center" wrapText="1"/>
    </xf>
    <xf numFmtId="4" fontId="6" fillId="0" borderId="6" xfId="1" applyNumberFormat="1" applyFont="1" applyFill="1" applyBorder="1" applyAlignment="1">
      <alignment horizontal="right" vertical="center" wrapText="1"/>
    </xf>
    <xf numFmtId="4" fontId="6" fillId="0" borderId="11" xfId="2" applyNumberFormat="1" applyFont="1" applyFill="1" applyBorder="1" applyAlignment="1">
      <alignment horizontal="right" vertical="center" wrapText="1"/>
    </xf>
    <xf numFmtId="4" fontId="2" fillId="0" borderId="11" xfId="2" applyNumberFormat="1" applyFont="1" applyFill="1" applyBorder="1" applyAlignment="1">
      <alignment horizontal="right" vertical="center" wrapText="1"/>
    </xf>
    <xf numFmtId="49" fontId="2" fillId="0" borderId="5" xfId="3" quotePrefix="1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3" xfId="3" quotePrefix="1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 inden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6" xfId="2" applyNumberFormat="1" applyFont="1" applyFill="1" applyBorder="1" applyAlignment="1">
      <alignment horizontal="right" vertical="center" wrapText="1"/>
    </xf>
    <xf numFmtId="4" fontId="2" fillId="0" borderId="6" xfId="1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inden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16" xfId="2" applyNumberFormat="1" applyFont="1" applyFill="1" applyBorder="1" applyAlignment="1">
      <alignment horizontal="right" vertical="center" wrapText="1"/>
    </xf>
    <xf numFmtId="0" fontId="6" fillId="4" borderId="18" xfId="1" applyFont="1" applyFill="1" applyBorder="1" applyAlignment="1">
      <alignment horizontal="left" vertical="center"/>
    </xf>
    <xf numFmtId="4" fontId="6" fillId="4" borderId="19" xfId="1" applyNumberFormat="1" applyFont="1" applyFill="1" applyBorder="1" applyAlignment="1">
      <alignment horizontal="left" vertical="center" wrapText="1"/>
    </xf>
    <xf numFmtId="4" fontId="6" fillId="4" borderId="9" xfId="1" applyNumberFormat="1" applyFont="1" applyFill="1" applyBorder="1" applyAlignment="1">
      <alignment horizontal="center" vertical="center" wrapText="1"/>
    </xf>
    <xf numFmtId="164" fontId="6" fillId="4" borderId="9" xfId="1" applyNumberFormat="1" applyFont="1" applyFill="1" applyBorder="1" applyAlignment="1">
      <alignment horizontal="center" vertical="center" wrapText="1"/>
    </xf>
    <xf numFmtId="4" fontId="6" fillId="4" borderId="9" xfId="1" applyNumberFormat="1" applyFont="1" applyFill="1" applyBorder="1" applyAlignment="1">
      <alignment horizontal="right" vertical="center" wrapText="1"/>
    </xf>
    <xf numFmtId="4" fontId="6" fillId="4" borderId="19" xfId="1" applyNumberFormat="1" applyFont="1" applyFill="1" applyBorder="1" applyAlignment="1">
      <alignment horizontal="right" vertical="center" wrapText="1"/>
    </xf>
    <xf numFmtId="4" fontId="6" fillId="4" borderId="15" xfId="1" applyNumberFormat="1" applyFont="1" applyFill="1" applyBorder="1" applyAlignment="1">
      <alignment horizontal="right" vertical="center" wrapText="1"/>
    </xf>
    <xf numFmtId="4" fontId="6" fillId="4" borderId="9" xfId="2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Border="1" applyAlignment="1">
      <alignment horizontal="left" vertical="center"/>
    </xf>
    <xf numFmtId="4" fontId="6" fillId="0" borderId="4" xfId="3" applyNumberFormat="1" applyFont="1" applyBorder="1" applyAlignment="1">
      <alignment vertical="center" wrapText="1"/>
    </xf>
    <xf numFmtId="4" fontId="6" fillId="0" borderId="4" xfId="3" applyNumberFormat="1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4" fontId="6" fillId="0" borderId="4" xfId="3" applyNumberFormat="1" applyFont="1" applyBorder="1" applyAlignment="1">
      <alignment horizontal="right" vertical="center" wrapText="1"/>
    </xf>
    <xf numFmtId="4" fontId="6" fillId="0" borderId="4" xfId="1" applyNumberFormat="1" applyFont="1" applyBorder="1" applyAlignment="1">
      <alignment horizontal="right" vertical="center" wrapText="1"/>
    </xf>
    <xf numFmtId="14" fontId="2" fillId="0" borderId="14" xfId="3" quotePrefix="1" applyNumberFormat="1" applyFont="1" applyBorder="1" applyAlignment="1">
      <alignment horizontal="left" vertical="center"/>
    </xf>
    <xf numFmtId="4" fontId="2" fillId="0" borderId="4" xfId="3" applyNumberFormat="1" applyFont="1" applyBorder="1" applyAlignment="1">
      <alignment horizontal="left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164" fontId="2" fillId="0" borderId="4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right" vertical="center" wrapText="1"/>
    </xf>
    <xf numFmtId="4" fontId="2" fillId="5" borderId="4" xfId="2" applyNumberFormat="1" applyFont="1" applyFill="1" applyBorder="1" applyAlignment="1">
      <alignment horizontal="right" vertical="center" wrapText="1"/>
    </xf>
    <xf numFmtId="4" fontId="2" fillId="0" borderId="4" xfId="1" applyNumberFormat="1" applyFont="1" applyBorder="1" applyAlignment="1">
      <alignment horizontal="right" vertical="center" wrapText="1"/>
    </xf>
    <xf numFmtId="4" fontId="6" fillId="0" borderId="4" xfId="3" applyNumberFormat="1" applyFont="1" applyBorder="1" applyAlignment="1">
      <alignment horizontal="left" vertical="center" wrapText="1"/>
    </xf>
    <xf numFmtId="3" fontId="6" fillId="0" borderId="4" xfId="3" applyNumberFormat="1" applyFont="1" applyBorder="1" applyAlignment="1">
      <alignment horizontal="center" vertical="center" wrapText="1"/>
    </xf>
    <xf numFmtId="4" fontId="6" fillId="5" borderId="4" xfId="3" applyNumberFormat="1" applyFont="1" applyFill="1" applyBorder="1" applyAlignment="1">
      <alignment horizontal="right" vertical="center" wrapText="1"/>
    </xf>
    <xf numFmtId="4" fontId="2" fillId="5" borderId="4" xfId="3" applyNumberFormat="1" applyFont="1" applyFill="1" applyBorder="1" applyAlignment="1">
      <alignment horizontal="left" vertical="center" wrapText="1"/>
    </xf>
    <xf numFmtId="14" fontId="2" fillId="5" borderId="14" xfId="3" quotePrefix="1" applyNumberFormat="1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4" fontId="2" fillId="5" borderId="4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" fontId="2" fillId="0" borderId="4" xfId="2" applyNumberFormat="1" applyFont="1" applyBorder="1" applyAlignment="1">
      <alignment horizontal="right" vertical="center" wrapText="1"/>
    </xf>
    <xf numFmtId="0" fontId="6" fillId="4" borderId="14" xfId="1" applyFont="1" applyFill="1" applyBorder="1" applyAlignment="1">
      <alignment horizontal="left" vertical="center"/>
    </xf>
    <xf numFmtId="4" fontId="6" fillId="4" borderId="5" xfId="1" applyNumberFormat="1" applyFont="1" applyFill="1" applyBorder="1" applyAlignment="1">
      <alignment horizontal="left" vertical="center" wrapText="1"/>
    </xf>
    <xf numFmtId="4" fontId="6" fillId="4" borderId="11" xfId="1" applyNumberFormat="1" applyFont="1" applyFill="1" applyBorder="1" applyAlignment="1">
      <alignment horizontal="center" vertical="center" wrapText="1"/>
    </xf>
    <xf numFmtId="164" fontId="6" fillId="4" borderId="11" xfId="1" applyNumberFormat="1" applyFont="1" applyFill="1" applyBorder="1" applyAlignment="1">
      <alignment horizontal="center" vertical="center" wrapText="1"/>
    </xf>
    <xf numFmtId="4" fontId="6" fillId="4" borderId="11" xfId="2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4" fontId="2" fillId="0" borderId="11" xfId="1" applyNumberFormat="1" applyFont="1" applyFill="1" applyBorder="1" applyAlignment="1">
      <alignment horizontal="right" vertical="center" wrapText="1"/>
    </xf>
    <xf numFmtId="49" fontId="2" fillId="0" borderId="14" xfId="3" quotePrefix="1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" fontId="6" fillId="0" borderId="4" xfId="1" applyNumberFormat="1" applyFont="1" applyFill="1" applyBorder="1" applyAlignment="1">
      <alignment horizontal="left" vertical="center" wrapText="1"/>
    </xf>
    <xf numFmtId="0" fontId="2" fillId="0" borderId="14" xfId="4" quotePrefix="1" applyFont="1" applyFill="1" applyBorder="1" applyAlignment="1">
      <alignment horizontal="left" vertical="center"/>
    </xf>
    <xf numFmtId="165" fontId="2" fillId="0" borderId="4" xfId="2" applyNumberFormat="1" applyFont="1" applyFill="1" applyBorder="1" applyAlignment="1">
      <alignment horizontal="left" vertical="center" wrapText="1"/>
    </xf>
    <xf numFmtId="165" fontId="2" fillId="0" borderId="4" xfId="2" applyNumberFormat="1" applyFont="1" applyFill="1" applyBorder="1" applyAlignment="1">
      <alignment horizontal="center" vertical="center" wrapText="1"/>
    </xf>
    <xf numFmtId="0" fontId="6" fillId="0" borderId="14" xfId="4" quotePrefix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 wrapText="1"/>
    </xf>
    <xf numFmtId="49" fontId="2" fillId="0" borderId="14" xfId="1" quotePrefix="1" applyNumberFormat="1" applyFont="1" applyFill="1" applyBorder="1" applyAlignment="1">
      <alignment horizontal="left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center" vertical="center" wrapText="1"/>
    </xf>
    <xf numFmtId="164" fontId="2" fillId="0" borderId="4" xfId="4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vertical="center" wrapText="1"/>
    </xf>
    <xf numFmtId="4" fontId="2" fillId="0" borderId="4" xfId="3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horizontal="left" vertical="center" wrapText="1"/>
    </xf>
    <xf numFmtId="0" fontId="2" fillId="0" borderId="20" xfId="1" quotePrefix="1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center" vertical="center" wrapText="1"/>
    </xf>
    <xf numFmtId="164" fontId="2" fillId="0" borderId="6" xfId="3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 wrapText="1"/>
    </xf>
    <xf numFmtId="0" fontId="10" fillId="6" borderId="21" xfId="0" quotePrefix="1" applyFont="1" applyFill="1" applyBorder="1" applyAlignment="1">
      <alignment vertical="center" wrapText="1"/>
    </xf>
    <xf numFmtId="4" fontId="6" fillId="0" borderId="4" xfId="3" applyNumberFormat="1" applyFont="1" applyFill="1" applyBorder="1" applyAlignment="1">
      <alignment horizontal="right" vertical="center" wrapText="1"/>
    </xf>
    <xf numFmtId="0" fontId="11" fillId="6" borderId="21" xfId="0" quotePrefix="1" applyFont="1" applyFill="1" applyBorder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6" borderId="21" xfId="0" quotePrefix="1" applyFont="1" applyFill="1" applyBorder="1" applyAlignment="1">
      <alignment vertical="center" wrapText="1"/>
    </xf>
    <xf numFmtId="0" fontId="6" fillId="6" borderId="21" xfId="0" quotePrefix="1" applyFont="1" applyFill="1" applyBorder="1" applyAlignment="1">
      <alignment vertical="center" wrapText="1"/>
    </xf>
    <xf numFmtId="0" fontId="2" fillId="6" borderId="21" xfId="0" quotePrefix="1" applyFont="1" applyFill="1" applyBorder="1" applyAlignment="1">
      <alignment horizontal="left" vertical="center" wrapText="1"/>
    </xf>
    <xf numFmtId="4" fontId="2" fillId="5" borderId="4" xfId="3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5" borderId="21" xfId="0" quotePrefix="1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vertical="center" wrapText="1"/>
    </xf>
    <xf numFmtId="164" fontId="2" fillId="5" borderId="4" xfId="3" applyNumberFormat="1" applyFont="1" applyFill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center" vertical="center" wrapText="1"/>
    </xf>
    <xf numFmtId="164" fontId="2" fillId="0" borderId="6" xfId="3" applyNumberFormat="1" applyFont="1" applyBorder="1" applyAlignment="1">
      <alignment horizontal="center" vertical="center" wrapText="1"/>
    </xf>
    <xf numFmtId="164" fontId="2" fillId="5" borderId="15" xfId="3" applyNumberFormat="1" applyFont="1" applyFill="1" applyBorder="1" applyAlignment="1">
      <alignment horizontal="center" vertical="center" wrapText="1"/>
    </xf>
    <xf numFmtId="0" fontId="2" fillId="0" borderId="14" xfId="3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  <xf numFmtId="0" fontId="2" fillId="5" borderId="14" xfId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 wrapText="1"/>
    </xf>
    <xf numFmtId="4" fontId="2" fillId="0" borderId="4" xfId="3" applyNumberFormat="1" applyFont="1" applyBorder="1" applyAlignment="1">
      <alignment vertical="center" wrapText="1"/>
    </xf>
    <xf numFmtId="0" fontId="6" fillId="5" borderId="14" xfId="1" applyFont="1" applyFill="1" applyBorder="1" applyAlignment="1">
      <alignment horizontal="left" vertical="center"/>
    </xf>
    <xf numFmtId="164" fontId="6" fillId="0" borderId="4" xfId="3" applyNumberFormat="1" applyFont="1" applyBorder="1" applyAlignment="1">
      <alignment vertic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 wrapText="1"/>
    </xf>
    <xf numFmtId="164" fontId="8" fillId="6" borderId="4" xfId="0" applyNumberFormat="1" applyFont="1" applyFill="1" applyBorder="1" applyAlignment="1">
      <alignment horizontal="center" vertical="center" wrapText="1"/>
    </xf>
    <xf numFmtId="4" fontId="8" fillId="5" borderId="4" xfId="3" applyNumberFormat="1" applyFont="1" applyFill="1" applyBorder="1" applyAlignment="1">
      <alignment horizontal="left" vertical="center" wrapText="1"/>
    </xf>
    <xf numFmtId="4" fontId="6" fillId="5" borderId="4" xfId="3" applyNumberFormat="1" applyFont="1" applyFill="1" applyBorder="1" applyAlignment="1">
      <alignment horizontal="center" vertical="center" wrapText="1"/>
    </xf>
    <xf numFmtId="164" fontId="6" fillId="5" borderId="4" xfId="3" applyNumberFormat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left" vertical="center"/>
    </xf>
    <xf numFmtId="4" fontId="2" fillId="0" borderId="6" xfId="3" applyNumberFormat="1" applyFont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left" vertical="center"/>
    </xf>
    <xf numFmtId="4" fontId="6" fillId="0" borderId="6" xfId="3" applyNumberFormat="1" applyFont="1" applyFill="1" applyBorder="1" applyAlignment="1">
      <alignment horizontal="center" vertical="center" wrapText="1"/>
    </xf>
    <xf numFmtId="164" fontId="6" fillId="0" borderId="6" xfId="3" applyNumberFormat="1" applyFont="1" applyFill="1" applyBorder="1" applyAlignment="1">
      <alignment horizontal="center" vertical="center" wrapText="1"/>
    </xf>
    <xf numFmtId="4" fontId="6" fillId="0" borderId="11" xfId="3" applyNumberFormat="1" applyFont="1" applyFill="1" applyBorder="1" applyAlignment="1">
      <alignment horizontal="right" vertical="center" wrapText="1"/>
    </xf>
    <xf numFmtId="4" fontId="2" fillId="0" borderId="6" xfId="3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6" fillId="0" borderId="4" xfId="3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64" fontId="2" fillId="0" borderId="3" xfId="3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left" vertical="center"/>
    </xf>
    <xf numFmtId="4" fontId="2" fillId="0" borderId="10" xfId="3" applyNumberFormat="1" applyFont="1" applyFill="1" applyBorder="1" applyAlignment="1">
      <alignment horizontal="center" vertical="center" wrapText="1"/>
    </xf>
    <xf numFmtId="164" fontId="2" fillId="0" borderId="10" xfId="3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/>
    </xf>
    <xf numFmtId="0" fontId="2" fillId="0" borderId="20" xfId="1" quotePrefix="1" applyFont="1" applyFill="1" applyBorder="1" applyAlignment="1">
      <alignment horizontal="left" vertical="center"/>
    </xf>
    <xf numFmtId="4" fontId="2" fillId="0" borderId="6" xfId="1" applyNumberFormat="1" applyFont="1" applyFill="1" applyBorder="1" applyAlignment="1">
      <alignment horizontal="left" vertical="center" wrapText="1"/>
    </xf>
    <xf numFmtId="4" fontId="2" fillId="0" borderId="6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left" vertical="center"/>
    </xf>
    <xf numFmtId="0" fontId="6" fillId="0" borderId="14" xfId="1" quotePrefix="1" applyFont="1" applyBorder="1" applyAlignment="1">
      <alignment horizontal="left" vertical="center"/>
    </xf>
    <xf numFmtId="0" fontId="6" fillId="0" borderId="4" xfId="4" applyFont="1" applyBorder="1" applyAlignment="1">
      <alignment horizontal="left" vertical="center" wrapText="1"/>
    </xf>
    <xf numFmtId="0" fontId="2" fillId="0" borderId="4" xfId="4" applyFont="1" applyBorder="1" applyAlignment="1">
      <alignment horizontal="center" vertical="center" wrapText="1"/>
    </xf>
    <xf numFmtId="164" fontId="2" fillId="0" borderId="4" xfId="4" applyNumberFormat="1" applyFont="1" applyBorder="1" applyAlignment="1">
      <alignment horizontal="center" vertical="center" wrapText="1"/>
    </xf>
    <xf numFmtId="0" fontId="2" fillId="5" borderId="14" xfId="1" quotePrefix="1" applyFont="1" applyFill="1" applyBorder="1" applyAlignment="1">
      <alignment horizontal="left" vertical="center"/>
    </xf>
    <xf numFmtId="0" fontId="2" fillId="5" borderId="4" xfId="4" applyFont="1" applyFill="1" applyBorder="1" applyAlignment="1">
      <alignment horizontal="left" vertical="center" wrapText="1"/>
    </xf>
    <xf numFmtId="0" fontId="2" fillId="5" borderId="4" xfId="4" applyFont="1" applyFill="1" applyBorder="1" applyAlignment="1">
      <alignment horizontal="center" vertical="center" wrapText="1"/>
    </xf>
    <xf numFmtId="164" fontId="2" fillId="5" borderId="4" xfId="4" applyNumberFormat="1" applyFont="1" applyFill="1" applyBorder="1" applyAlignment="1">
      <alignment horizontal="center" vertical="center" wrapText="1"/>
    </xf>
    <xf numFmtId="0" fontId="2" fillId="0" borderId="14" xfId="1" quotePrefix="1" applyFont="1" applyBorder="1" applyAlignment="1">
      <alignment horizontal="left" vertical="center"/>
    </xf>
    <xf numFmtId="0" fontId="2" fillId="0" borderId="4" xfId="4" applyFont="1" applyBorder="1" applyAlignment="1">
      <alignment horizontal="left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/>
    </xf>
    <xf numFmtId="4" fontId="6" fillId="4" borderId="14" xfId="1" applyNumberFormat="1" applyFont="1" applyFill="1" applyBorder="1" applyAlignment="1">
      <alignment horizontal="left" vertical="center" wrapText="1"/>
    </xf>
    <xf numFmtId="0" fontId="6" fillId="3" borderId="14" xfId="1" applyFont="1" applyFill="1" applyBorder="1" applyAlignment="1">
      <alignment horizontal="left" vertical="center"/>
    </xf>
    <xf numFmtId="49" fontId="2" fillId="0" borderId="14" xfId="1" quotePrefix="1" applyNumberFormat="1" applyFont="1" applyFill="1" applyBorder="1" applyAlignment="1">
      <alignment horizontal="left" vertical="center"/>
    </xf>
    <xf numFmtId="0" fontId="6" fillId="7" borderId="13" xfId="1" quotePrefix="1" applyFont="1" applyFill="1" applyBorder="1" applyAlignment="1">
      <alignment horizontal="left" vertical="center"/>
    </xf>
    <xf numFmtId="4" fontId="8" fillId="7" borderId="5" xfId="1" applyNumberFormat="1" applyFont="1" applyFill="1" applyBorder="1" applyAlignment="1">
      <alignment horizontal="left" vertical="center" wrapText="1"/>
    </xf>
    <xf numFmtId="4" fontId="2" fillId="7" borderId="11" xfId="1" applyNumberFormat="1" applyFont="1" applyFill="1" applyBorder="1" applyAlignment="1">
      <alignment horizontal="center" vertical="center" wrapText="1"/>
    </xf>
    <xf numFmtId="164" fontId="2" fillId="7" borderId="11" xfId="1" applyNumberFormat="1" applyFont="1" applyFill="1" applyBorder="1" applyAlignment="1">
      <alignment horizontal="center" vertical="center" wrapText="1"/>
    </xf>
    <xf numFmtId="4" fontId="2" fillId="7" borderId="4" xfId="1" applyNumberFormat="1" applyFont="1" applyFill="1" applyBorder="1" applyAlignment="1">
      <alignment horizontal="right" vertical="center" wrapText="1"/>
    </xf>
    <xf numFmtId="4" fontId="6" fillId="7" borderId="4" xfId="1" applyNumberFormat="1" applyFont="1" applyFill="1" applyBorder="1" applyAlignment="1">
      <alignment horizontal="right" vertical="center" wrapText="1"/>
    </xf>
    <xf numFmtId="4" fontId="6" fillId="7" borderId="12" xfId="1" applyNumberFormat="1" applyFont="1" applyFill="1" applyBorder="1" applyAlignment="1">
      <alignment horizontal="right" vertical="center" wrapText="1"/>
    </xf>
    <xf numFmtId="4" fontId="8" fillId="0" borderId="15" xfId="1" applyNumberFormat="1" applyFont="1" applyBorder="1" applyAlignment="1">
      <alignment horizontal="left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164" fontId="2" fillId="0" borderId="15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right" vertical="center" wrapText="1"/>
    </xf>
    <xf numFmtId="4" fontId="2" fillId="0" borderId="6" xfId="1" applyNumberFormat="1" applyFont="1" applyBorder="1" applyAlignment="1">
      <alignment horizontal="left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right" vertical="center" wrapText="1"/>
    </xf>
    <xf numFmtId="4" fontId="2" fillId="5" borderId="6" xfId="1" applyNumberFormat="1" applyFont="1" applyFill="1" applyBorder="1" applyAlignment="1">
      <alignment horizontal="right" vertical="center" wrapText="1"/>
    </xf>
    <xf numFmtId="4" fontId="2" fillId="5" borderId="6" xfId="2" applyNumberFormat="1" applyFont="1" applyFill="1" applyBorder="1" applyAlignment="1">
      <alignment horizontal="right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6" fillId="7" borderId="21" xfId="1" quotePrefix="1" applyFont="1" applyFill="1" applyBorder="1" applyAlignment="1">
      <alignment horizontal="left" vertical="center"/>
    </xf>
    <xf numFmtId="4" fontId="8" fillId="7" borderId="21" xfId="1" applyNumberFormat="1" applyFont="1" applyFill="1" applyBorder="1" applyAlignment="1">
      <alignment horizontal="left" vertical="center" wrapText="1"/>
    </xf>
    <xf numFmtId="4" fontId="2" fillId="7" borderId="21" xfId="1" applyNumberFormat="1" applyFont="1" applyFill="1" applyBorder="1" applyAlignment="1">
      <alignment horizontal="center" vertical="center" wrapText="1"/>
    </xf>
    <xf numFmtId="164" fontId="2" fillId="7" borderId="21" xfId="1" applyNumberFormat="1" applyFont="1" applyFill="1" applyBorder="1" applyAlignment="1">
      <alignment horizontal="center" vertical="center" wrapText="1"/>
    </xf>
    <xf numFmtId="4" fontId="2" fillId="7" borderId="21" xfId="1" applyNumberFormat="1" applyFont="1" applyFill="1" applyBorder="1" applyAlignment="1">
      <alignment horizontal="right" vertical="center" wrapText="1"/>
    </xf>
    <xf numFmtId="4" fontId="6" fillId="7" borderId="21" xfId="1" applyNumberFormat="1" applyFont="1" applyFill="1" applyBorder="1" applyAlignment="1">
      <alignment horizontal="right" vertical="center" wrapText="1"/>
    </xf>
    <xf numFmtId="0" fontId="6" fillId="0" borderId="18" xfId="1" quotePrefix="1" applyFont="1" applyBorder="1" applyAlignment="1">
      <alignment horizontal="left" vertical="center"/>
    </xf>
    <xf numFmtId="4" fontId="2" fillId="5" borderId="15" xfId="2" applyNumberFormat="1" applyFont="1" applyFill="1" applyBorder="1" applyAlignment="1">
      <alignment horizontal="right" vertical="center" wrapText="1"/>
    </xf>
    <xf numFmtId="4" fontId="6" fillId="0" borderId="15" xfId="1" applyNumberFormat="1" applyFont="1" applyBorder="1" applyAlignment="1">
      <alignment horizontal="right" vertical="center" wrapText="1"/>
    </xf>
    <xf numFmtId="4" fontId="2" fillId="5" borderId="15" xfId="1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right" vertical="center" wrapText="1"/>
    </xf>
    <xf numFmtId="4" fontId="8" fillId="5" borderId="4" xfId="2" applyNumberFormat="1" applyFont="1" applyFill="1" applyBorder="1" applyAlignment="1">
      <alignment horizontal="right" vertical="center" wrapText="1"/>
    </xf>
    <xf numFmtId="4" fontId="2" fillId="8" borderId="4" xfId="1" applyNumberFormat="1" applyFont="1" applyFill="1" applyBorder="1" applyAlignment="1">
      <alignment horizontal="left" vertical="center" wrapText="1"/>
    </xf>
    <xf numFmtId="4" fontId="2" fillId="8" borderId="4" xfId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left" vertical="center"/>
    </xf>
    <xf numFmtId="0" fontId="0" fillId="0" borderId="0" xfId="0" applyFill="1"/>
    <xf numFmtId="4" fontId="12" fillId="0" borderId="4" xfId="1" applyNumberFormat="1" applyFont="1" applyBorder="1" applyAlignment="1">
      <alignment horizontal="left" vertical="center" wrapText="1"/>
    </xf>
    <xf numFmtId="166" fontId="2" fillId="5" borderId="4" xfId="1" applyNumberFormat="1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4" fontId="6" fillId="7" borderId="15" xfId="1" applyNumberFormat="1" applyFont="1" applyFill="1" applyBorder="1" applyAlignment="1">
      <alignment horizontal="right" vertical="center" wrapText="1"/>
    </xf>
    <xf numFmtId="4" fontId="2" fillId="7" borderId="15" xfId="1" applyNumberFormat="1" applyFont="1" applyFill="1" applyBorder="1" applyAlignment="1">
      <alignment horizontal="right" vertical="center" wrapText="1"/>
    </xf>
    <xf numFmtId="4" fontId="2" fillId="7" borderId="17" xfId="1" applyNumberFormat="1" applyFont="1" applyFill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center" vertical="center" wrapText="1"/>
    </xf>
    <xf numFmtId="166" fontId="2" fillId="5" borderId="6" xfId="1" applyNumberFormat="1" applyFont="1" applyFill="1" applyBorder="1" applyAlignment="1">
      <alignment horizontal="center" vertical="center" wrapText="1"/>
    </xf>
    <xf numFmtId="4" fontId="2" fillId="0" borderId="5" xfId="1" applyNumberFormat="1" applyFont="1" applyFill="1" applyBorder="1" applyAlignment="1">
      <alignment horizontal="center" vertical="center" wrapText="1"/>
    </xf>
    <xf numFmtId="3" fontId="6" fillId="3" borderId="14" xfId="1" applyNumberFormat="1" applyFont="1" applyFill="1" applyBorder="1" applyAlignment="1">
      <alignment horizontal="left" vertical="center" wrapText="1"/>
    </xf>
    <xf numFmtId="4" fontId="6" fillId="3" borderId="19" xfId="1" applyNumberFormat="1" applyFont="1" applyFill="1" applyBorder="1" applyAlignment="1">
      <alignment horizontal="left" vertical="center" wrapText="1"/>
    </xf>
    <xf numFmtId="4" fontId="6" fillId="3" borderId="9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4" fontId="6" fillId="3" borderId="9" xfId="2" applyNumberFormat="1" applyFont="1" applyFill="1" applyBorder="1" applyAlignment="1">
      <alignment horizontal="right" vertical="center" wrapText="1"/>
    </xf>
    <xf numFmtId="4" fontId="2" fillId="3" borderId="9" xfId="1" applyNumberFormat="1" applyFont="1" applyFill="1" applyBorder="1" applyAlignment="1">
      <alignment horizontal="center" vertical="center" wrapText="1"/>
    </xf>
    <xf numFmtId="4" fontId="2" fillId="3" borderId="17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1" applyFont="1" applyFill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 wrapText="1"/>
    </xf>
    <xf numFmtId="4" fontId="6" fillId="5" borderId="4" xfId="2" applyNumberFormat="1" applyFont="1" applyFill="1" applyBorder="1" applyAlignment="1">
      <alignment horizontal="right" vertical="center" wrapText="1"/>
    </xf>
    <xf numFmtId="4" fontId="6" fillId="5" borderId="4" xfId="1" applyNumberFormat="1" applyFont="1" applyFill="1" applyBorder="1" applyAlignment="1">
      <alignment horizontal="right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6" fillId="5" borderId="14" xfId="1" quotePrefix="1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164" fontId="6" fillId="5" borderId="4" xfId="1" applyNumberFormat="1" applyFont="1" applyFill="1" applyBorder="1" applyAlignment="1">
      <alignment horizontal="center" vertical="center" wrapText="1"/>
    </xf>
    <xf numFmtId="0" fontId="6" fillId="0" borderId="14" xfId="1" quotePrefix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vertical="center"/>
    </xf>
    <xf numFmtId="0" fontId="6" fillId="4" borderId="4" xfId="4" applyFont="1" applyFill="1" applyBorder="1" applyAlignment="1">
      <alignment vertical="center" wrapText="1"/>
    </xf>
    <xf numFmtId="164" fontId="6" fillId="4" borderId="4" xfId="4" applyNumberFormat="1" applyFont="1" applyFill="1" applyBorder="1" applyAlignment="1">
      <alignment vertical="center" wrapText="1"/>
    </xf>
    <xf numFmtId="4" fontId="6" fillId="4" borderId="4" xfId="2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left" vertical="center"/>
    </xf>
    <xf numFmtId="4" fontId="2" fillId="0" borderId="0" xfId="1" applyNumberFormat="1" applyFont="1" applyAlignment="1">
      <alignment horizontal="left" vertical="center" wrapText="1"/>
    </xf>
    <xf numFmtId="4" fontId="2" fillId="0" borderId="0" xfId="1" applyNumberFormat="1" applyFont="1" applyAlignment="1">
      <alignment horizontal="center" vertical="center" wrapText="1"/>
    </xf>
    <xf numFmtId="4" fontId="14" fillId="0" borderId="0" xfId="1" applyNumberFormat="1" applyFont="1" applyAlignment="1">
      <alignment horizontal="left" vertical="center" wrapText="1"/>
    </xf>
    <xf numFmtId="4" fontId="6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0" fontId="2" fillId="0" borderId="22" xfId="1" applyFont="1" applyBorder="1" applyAlignment="1">
      <alignment horizontal="left" vertical="center"/>
    </xf>
    <xf numFmtId="14" fontId="6" fillId="0" borderId="18" xfId="3" quotePrefix="1" applyNumberFormat="1" applyFont="1" applyFill="1" applyBorder="1" applyAlignment="1">
      <alignment horizontal="left" vertical="center"/>
    </xf>
    <xf numFmtId="0" fontId="6" fillId="4" borderId="23" xfId="1" applyFont="1" applyFill="1" applyBorder="1" applyAlignment="1">
      <alignment horizontal="left" vertical="center"/>
    </xf>
    <xf numFmtId="4" fontId="6" fillId="4" borderId="24" xfId="1" applyNumberFormat="1" applyFont="1" applyFill="1" applyBorder="1" applyAlignment="1">
      <alignment horizontal="left" vertical="center" wrapText="1"/>
    </xf>
    <xf numFmtId="4" fontId="6" fillId="4" borderId="25" xfId="1" applyNumberFormat="1" applyFont="1" applyFill="1" applyBorder="1" applyAlignment="1">
      <alignment horizontal="center" vertical="center" wrapText="1"/>
    </xf>
    <xf numFmtId="164" fontId="6" fillId="4" borderId="25" xfId="1" applyNumberFormat="1" applyFont="1" applyFill="1" applyBorder="1" applyAlignment="1">
      <alignment horizontal="center" vertical="center" wrapText="1"/>
    </xf>
    <xf numFmtId="4" fontId="6" fillId="4" borderId="25" xfId="2" applyNumberFormat="1" applyFont="1" applyFill="1" applyBorder="1" applyAlignment="1">
      <alignment horizontal="right" vertical="center" wrapText="1"/>
    </xf>
    <xf numFmtId="4" fontId="6" fillId="4" borderId="26" xfId="1" applyNumberFormat="1" applyFont="1" applyFill="1" applyBorder="1" applyAlignment="1">
      <alignment horizontal="right" vertical="center" wrapText="1"/>
    </xf>
    <xf numFmtId="4" fontId="6" fillId="4" borderId="21" xfId="2" applyNumberFormat="1" applyFont="1" applyFill="1" applyBorder="1" applyAlignment="1">
      <alignment horizontal="right" vertical="center" wrapText="1"/>
    </xf>
    <xf numFmtId="49" fontId="2" fillId="0" borderId="24" xfId="3" quotePrefix="1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vertical="center" indent="1"/>
    </xf>
    <xf numFmtId="0" fontId="2" fillId="0" borderId="24" xfId="0" applyFont="1" applyFill="1" applyBorder="1" applyAlignment="1">
      <alignment horizontal="center" vertical="center" wrapText="1"/>
    </xf>
    <xf numFmtId="4" fontId="2" fillId="0" borderId="26" xfId="0" applyNumberFormat="1" applyFont="1" applyFill="1" applyBorder="1" applyAlignment="1">
      <alignment horizontal="center" vertical="center" wrapText="1"/>
    </xf>
    <xf numFmtId="4" fontId="2" fillId="0" borderId="26" xfId="2" applyNumberFormat="1" applyFont="1" applyFill="1" applyBorder="1" applyAlignment="1">
      <alignment horizontal="right" vertical="center" wrapText="1"/>
    </xf>
    <xf numFmtId="4" fontId="2" fillId="0" borderId="26" xfId="1" applyNumberFormat="1" applyFont="1" applyFill="1" applyBorder="1" applyAlignment="1">
      <alignment horizontal="right" vertical="center" wrapText="1"/>
    </xf>
    <xf numFmtId="4" fontId="2" fillId="0" borderId="25" xfId="2" applyNumberFormat="1" applyFont="1" applyFill="1" applyBorder="1" applyAlignment="1">
      <alignment horizontal="right" vertical="center" wrapText="1"/>
    </xf>
    <xf numFmtId="164" fontId="2" fillId="9" borderId="4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Alignment="1">
      <alignment horizontal="center" vertical="center" wrapText="1"/>
    </xf>
    <xf numFmtId="4" fontId="17" fillId="0" borderId="0" xfId="2" applyNumberFormat="1" applyFont="1" applyBorder="1" applyAlignment="1">
      <alignment horizontal="right" vertical="center" wrapText="1"/>
    </xf>
    <xf numFmtId="4" fontId="17" fillId="0" borderId="0" xfId="1" applyNumberFormat="1" applyFont="1" applyAlignment="1">
      <alignment horizontal="right" vertical="center" wrapText="1"/>
    </xf>
    <xf numFmtId="164" fontId="18" fillId="2" borderId="3" xfId="1" applyNumberFormat="1" applyFont="1" applyFill="1" applyBorder="1" applyAlignment="1">
      <alignment horizontal="center" vertical="center" wrapText="1"/>
    </xf>
    <xf numFmtId="4" fontId="18" fillId="2" borderId="6" xfId="1" applyNumberFormat="1" applyFont="1" applyFill="1" applyBorder="1" applyAlignment="1">
      <alignment horizontal="center" vertical="center" wrapText="1"/>
    </xf>
    <xf numFmtId="164" fontId="18" fillId="2" borderId="8" xfId="1" applyNumberFormat="1" applyFont="1" applyFill="1" applyBorder="1" applyAlignment="1">
      <alignment horizontal="center" vertical="center" wrapText="1"/>
    </xf>
    <xf numFmtId="4" fontId="18" fillId="2" borderId="6" xfId="2" applyNumberFormat="1" applyFont="1" applyFill="1" applyBorder="1" applyAlignment="1">
      <alignment horizontal="center" vertical="center" wrapText="1"/>
    </xf>
    <xf numFmtId="4" fontId="18" fillId="2" borderId="3" xfId="1" applyNumberFormat="1" applyFont="1" applyFill="1" applyBorder="1" applyAlignment="1">
      <alignment horizontal="center" vertical="center" wrapText="1"/>
    </xf>
    <xf numFmtId="4" fontId="18" fillId="2" borderId="10" xfId="1" applyNumberFormat="1" applyFont="1" applyFill="1" applyBorder="1" applyAlignment="1">
      <alignment horizontal="center" vertical="center" wrapText="1"/>
    </xf>
    <xf numFmtId="164" fontId="18" fillId="3" borderId="11" xfId="1" applyNumberFormat="1" applyFont="1" applyFill="1" applyBorder="1" applyAlignment="1">
      <alignment horizontal="center" vertical="center" wrapText="1"/>
    </xf>
    <xf numFmtId="4" fontId="18" fillId="3" borderId="11" xfId="2" applyNumberFormat="1" applyFont="1" applyFill="1" applyBorder="1" applyAlignment="1">
      <alignment horizontal="right" vertical="center" wrapText="1"/>
    </xf>
    <xf numFmtId="4" fontId="17" fillId="3" borderId="11" xfId="1" applyNumberFormat="1" applyFont="1" applyFill="1" applyBorder="1" applyAlignment="1">
      <alignment horizontal="center" vertical="center" wrapText="1"/>
    </xf>
    <xf numFmtId="4" fontId="17" fillId="3" borderId="12" xfId="1" applyNumberFormat="1" applyFont="1" applyFill="1" applyBorder="1" applyAlignment="1">
      <alignment horizontal="center" vertical="center" wrapText="1"/>
    </xf>
    <xf numFmtId="164" fontId="18" fillId="4" borderId="25" xfId="1" applyNumberFormat="1" applyFont="1" applyFill="1" applyBorder="1" applyAlignment="1">
      <alignment horizontal="center" vertical="center" wrapText="1"/>
    </xf>
    <xf numFmtId="4" fontId="18" fillId="4" borderId="25" xfId="2" applyNumberFormat="1" applyFont="1" applyFill="1" applyBorder="1" applyAlignment="1">
      <alignment horizontal="right" vertical="center" wrapText="1"/>
    </xf>
    <xf numFmtId="4" fontId="18" fillId="4" borderId="26" xfId="1" applyNumberFormat="1" applyFont="1" applyFill="1" applyBorder="1" applyAlignment="1">
      <alignment horizontal="right" vertical="center" wrapText="1"/>
    </xf>
    <xf numFmtId="164" fontId="17" fillId="0" borderId="15" xfId="3" applyNumberFormat="1" applyFont="1" applyFill="1" applyBorder="1" applyAlignment="1">
      <alignment horizontal="center" vertical="center" wrapText="1"/>
    </xf>
    <xf numFmtId="4" fontId="18" fillId="0" borderId="15" xfId="2" applyNumberFormat="1" applyFont="1" applyFill="1" applyBorder="1" applyAlignment="1">
      <alignment horizontal="right" vertical="center" wrapText="1"/>
    </xf>
    <xf numFmtId="4" fontId="17" fillId="0" borderId="15" xfId="1" applyNumberFormat="1" applyFont="1" applyFill="1" applyBorder="1" applyAlignment="1">
      <alignment horizontal="right" vertical="center" wrapText="1"/>
    </xf>
    <xf numFmtId="164" fontId="17" fillId="0" borderId="4" xfId="3" applyNumberFormat="1" applyFont="1" applyFill="1" applyBorder="1" applyAlignment="1">
      <alignment horizontal="center" vertical="center" wrapText="1"/>
    </xf>
    <xf numFmtId="4" fontId="17" fillId="0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Fill="1" applyBorder="1" applyAlignment="1">
      <alignment horizontal="right" vertical="center" wrapText="1"/>
    </xf>
    <xf numFmtId="164" fontId="18" fillId="0" borderId="4" xfId="3" applyNumberFormat="1" applyFont="1" applyFill="1" applyBorder="1" applyAlignment="1">
      <alignment horizontal="center" vertical="center" wrapText="1"/>
    </xf>
    <xf numFmtId="4" fontId="18" fillId="0" borderId="4" xfId="2" applyNumberFormat="1" applyFont="1" applyFill="1" applyBorder="1" applyAlignment="1">
      <alignment horizontal="right" vertical="center" wrapText="1"/>
    </xf>
    <xf numFmtId="4" fontId="18" fillId="0" borderId="4" xfId="1" applyNumberFormat="1" applyFont="1" applyFill="1" applyBorder="1" applyAlignment="1">
      <alignment horizontal="right" vertical="center" wrapText="1"/>
    </xf>
    <xf numFmtId="164" fontId="18" fillId="0" borderId="4" xfId="1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4" fontId="18" fillId="0" borderId="2" xfId="2" applyNumberFormat="1" applyFont="1" applyFill="1" applyBorder="1" applyAlignment="1">
      <alignment horizontal="right" vertical="center" wrapText="1"/>
    </xf>
    <xf numFmtId="4" fontId="18" fillId="0" borderId="6" xfId="1" applyNumberFormat="1" applyFont="1" applyFill="1" applyBorder="1" applyAlignment="1">
      <alignment horizontal="right" vertical="center" wrapText="1"/>
    </xf>
    <xf numFmtId="4" fontId="18" fillId="0" borderId="11" xfId="2" applyNumberFormat="1" applyFont="1" applyFill="1" applyBorder="1" applyAlignment="1">
      <alignment horizontal="right" vertical="center" wrapText="1"/>
    </xf>
    <xf numFmtId="4" fontId="17" fillId="0" borderId="11" xfId="2" applyNumberFormat="1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4" fontId="17" fillId="0" borderId="10" xfId="0" applyNumberFormat="1" applyFont="1" applyFill="1" applyBorder="1" applyAlignment="1">
      <alignment horizontal="center" vertical="center" wrapText="1"/>
    </xf>
    <xf numFmtId="4" fontId="17" fillId="0" borderId="6" xfId="2" applyNumberFormat="1" applyFont="1" applyFill="1" applyBorder="1" applyAlignment="1">
      <alignment horizontal="right" vertical="center" wrapText="1"/>
    </xf>
    <xf numFmtId="4" fontId="17" fillId="0" borderId="6" xfId="1" applyNumberFormat="1" applyFont="1" applyFill="1" applyBorder="1" applyAlignment="1">
      <alignment horizontal="right" vertical="center" wrapText="1"/>
    </xf>
    <xf numFmtId="4" fontId="17" fillId="0" borderId="16" xfId="2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center" vertical="center" wrapText="1"/>
    </xf>
    <xf numFmtId="4" fontId="17" fillId="0" borderId="26" xfId="2" applyNumberFormat="1" applyFont="1" applyFill="1" applyBorder="1" applyAlignment="1">
      <alignment horizontal="right" vertical="center" wrapText="1"/>
    </xf>
    <xf numFmtId="4" fontId="17" fillId="0" borderId="26" xfId="1" applyNumberFormat="1" applyFont="1" applyFill="1" applyBorder="1" applyAlignment="1">
      <alignment horizontal="right" vertical="center" wrapText="1"/>
    </xf>
    <xf numFmtId="4" fontId="17" fillId="0" borderId="25" xfId="2" applyNumberFormat="1" applyFont="1" applyFill="1" applyBorder="1" applyAlignment="1">
      <alignment horizontal="right" vertical="center" wrapText="1"/>
    </xf>
    <xf numFmtId="164" fontId="18" fillId="4" borderId="9" xfId="1" applyNumberFormat="1" applyFont="1" applyFill="1" applyBorder="1" applyAlignment="1">
      <alignment horizontal="center" vertical="center" wrapText="1"/>
    </xf>
    <xf numFmtId="4" fontId="18" fillId="4" borderId="9" xfId="2" applyNumberFormat="1" applyFont="1" applyFill="1" applyBorder="1" applyAlignment="1">
      <alignment horizontal="right" vertical="center" wrapText="1"/>
    </xf>
    <xf numFmtId="4" fontId="18" fillId="4" borderId="19" xfId="1" applyNumberFormat="1" applyFont="1" applyFill="1" applyBorder="1" applyAlignment="1">
      <alignment horizontal="right" vertical="center" wrapText="1"/>
    </xf>
    <xf numFmtId="4" fontId="18" fillId="4" borderId="15" xfId="1" applyNumberFormat="1" applyFont="1" applyFill="1" applyBorder="1" applyAlignment="1">
      <alignment horizontal="right" vertical="center" wrapText="1"/>
    </xf>
    <xf numFmtId="164" fontId="18" fillId="0" borderId="4" xfId="3" applyNumberFormat="1" applyFont="1" applyBorder="1" applyAlignment="1">
      <alignment horizontal="center" vertical="center" wrapText="1"/>
    </xf>
    <xf numFmtId="4" fontId="18" fillId="0" borderId="4" xfId="3" applyNumberFormat="1" applyFont="1" applyBorder="1" applyAlignment="1">
      <alignment horizontal="right" vertical="center" wrapText="1"/>
    </xf>
    <xf numFmtId="4" fontId="18" fillId="0" borderId="4" xfId="1" applyNumberFormat="1" applyFont="1" applyBorder="1" applyAlignment="1">
      <alignment horizontal="right" vertical="center" wrapText="1"/>
    </xf>
    <xf numFmtId="164" fontId="17" fillId="0" borderId="4" xfId="3" applyNumberFormat="1" applyFont="1" applyBorder="1" applyAlignment="1">
      <alignment horizontal="center" vertical="center" wrapText="1"/>
    </xf>
    <xf numFmtId="4" fontId="17" fillId="5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Border="1" applyAlignment="1">
      <alignment horizontal="right" vertical="center" wrapText="1"/>
    </xf>
    <xf numFmtId="4" fontId="18" fillId="5" borderId="4" xfId="3" applyNumberFormat="1" applyFont="1" applyFill="1" applyBorder="1" applyAlignment="1">
      <alignment horizontal="right" vertical="center" wrapText="1"/>
    </xf>
    <xf numFmtId="164" fontId="17" fillId="5" borderId="4" xfId="0" applyNumberFormat="1" applyFont="1" applyFill="1" applyBorder="1" applyAlignment="1">
      <alignment horizontal="center" vertical="center" wrapText="1"/>
    </xf>
    <xf numFmtId="4" fontId="17" fillId="5" borderId="4" xfId="1" applyNumberFormat="1" applyFont="1" applyFill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4" fontId="17" fillId="0" borderId="4" xfId="3" applyNumberFormat="1" applyFont="1" applyBorder="1" applyAlignment="1">
      <alignment horizontal="right" vertical="center" wrapText="1"/>
    </xf>
    <xf numFmtId="4" fontId="17" fillId="0" borderId="4" xfId="2" applyNumberFormat="1" applyFont="1" applyBorder="1" applyAlignment="1">
      <alignment horizontal="right" vertical="center" wrapText="1"/>
    </xf>
    <xf numFmtId="164" fontId="18" fillId="4" borderId="11" xfId="1" applyNumberFormat="1" applyFont="1" applyFill="1" applyBorder="1" applyAlignment="1">
      <alignment horizontal="center" vertical="center" wrapText="1"/>
    </xf>
    <xf numFmtId="4" fontId="18" fillId="4" borderId="11" xfId="2" applyNumberFormat="1" applyFont="1" applyFill="1" applyBorder="1" applyAlignment="1">
      <alignment horizontal="right" vertical="center" wrapText="1"/>
    </xf>
    <xf numFmtId="4" fontId="18" fillId="4" borderId="4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Border="1" applyAlignment="1">
      <alignment horizontal="center" vertical="center" wrapText="1"/>
    </xf>
    <xf numFmtId="4" fontId="18" fillId="4" borderId="11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Fill="1" applyBorder="1" applyAlignment="1">
      <alignment horizontal="center" vertical="center" wrapText="1"/>
    </xf>
    <xf numFmtId="4" fontId="17" fillId="0" borderId="11" xfId="1" applyNumberFormat="1" applyFont="1" applyFill="1" applyBorder="1" applyAlignment="1">
      <alignment horizontal="right" vertical="center" wrapText="1"/>
    </xf>
    <xf numFmtId="164" fontId="17" fillId="0" borderId="4" xfId="4" applyNumberFormat="1" applyFont="1" applyFill="1" applyBorder="1" applyAlignment="1">
      <alignment horizontal="center" vertical="center" wrapText="1"/>
    </xf>
    <xf numFmtId="164" fontId="17" fillId="0" borderId="6" xfId="3" applyNumberFormat="1" applyFont="1" applyFill="1" applyBorder="1" applyAlignment="1">
      <alignment horizontal="center" vertical="center" wrapText="1"/>
    </xf>
    <xf numFmtId="4" fontId="18" fillId="0" borderId="4" xfId="3" applyNumberFormat="1" applyFont="1" applyFill="1" applyBorder="1" applyAlignment="1">
      <alignment horizontal="right" vertical="center" wrapText="1"/>
    </xf>
    <xf numFmtId="164" fontId="17" fillId="6" borderId="4" xfId="0" applyNumberFormat="1" applyFont="1" applyFill="1" applyBorder="1" applyAlignment="1">
      <alignment horizontal="center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164" fontId="17" fillId="5" borderId="4" xfId="3" applyNumberFormat="1" applyFont="1" applyFill="1" applyBorder="1" applyAlignment="1">
      <alignment horizontal="center" vertical="center" wrapText="1"/>
    </xf>
    <xf numFmtId="4" fontId="17" fillId="5" borderId="4" xfId="3" applyNumberFormat="1" applyFont="1" applyFill="1" applyBorder="1" applyAlignment="1">
      <alignment horizontal="center" vertical="center" wrapText="1"/>
    </xf>
    <xf numFmtId="164" fontId="17" fillId="0" borderId="6" xfId="3" applyNumberFormat="1" applyFont="1" applyBorder="1" applyAlignment="1">
      <alignment horizontal="center" vertical="center" wrapText="1"/>
    </xf>
    <xf numFmtId="164" fontId="17" fillId="5" borderId="15" xfId="3" applyNumberFormat="1" applyFont="1" applyFill="1" applyBorder="1" applyAlignment="1">
      <alignment horizontal="center" vertical="center" wrapText="1"/>
    </xf>
    <xf numFmtId="164" fontId="18" fillId="0" borderId="4" xfId="3" applyNumberFormat="1" applyFont="1" applyBorder="1" applyAlignment="1">
      <alignment vertical="center" wrapText="1"/>
    </xf>
    <xf numFmtId="164" fontId="17" fillId="5" borderId="4" xfId="1" applyNumberFormat="1" applyFont="1" applyFill="1" applyBorder="1" applyAlignment="1">
      <alignment horizontal="center" vertical="center" wrapText="1"/>
    </xf>
    <xf numFmtId="164" fontId="19" fillId="6" borderId="4" xfId="0" applyNumberFormat="1" applyFont="1" applyFill="1" applyBorder="1" applyAlignment="1">
      <alignment horizontal="center" vertical="center" wrapText="1"/>
    </xf>
    <xf numFmtId="164" fontId="18" fillId="5" borderId="4" xfId="3" applyNumberFormat="1" applyFont="1" applyFill="1" applyBorder="1" applyAlignment="1">
      <alignment horizontal="center" vertical="center" wrapText="1"/>
    </xf>
    <xf numFmtId="164" fontId="18" fillId="0" borderId="6" xfId="3" applyNumberFormat="1" applyFont="1" applyFill="1" applyBorder="1" applyAlignment="1">
      <alignment horizontal="center" vertical="center" wrapText="1"/>
    </xf>
    <xf numFmtId="4" fontId="18" fillId="0" borderId="11" xfId="3" applyNumberFormat="1" applyFont="1" applyFill="1" applyBorder="1" applyAlignment="1">
      <alignment horizontal="right" vertical="center" wrapText="1"/>
    </xf>
    <xf numFmtId="164" fontId="17" fillId="0" borderId="3" xfId="3" applyNumberFormat="1" applyFont="1" applyFill="1" applyBorder="1" applyAlignment="1">
      <alignment horizontal="center" vertical="center" wrapText="1"/>
    </xf>
    <xf numFmtId="164" fontId="17" fillId="0" borderId="10" xfId="3" applyNumberFormat="1" applyFont="1" applyFill="1" applyBorder="1" applyAlignment="1">
      <alignment horizontal="center" vertical="center" wrapText="1"/>
    </xf>
    <xf numFmtId="4" fontId="18" fillId="4" borderId="9" xfId="1" applyNumberFormat="1" applyFont="1" applyFill="1" applyBorder="1" applyAlignment="1">
      <alignment horizontal="right" vertical="center" wrapText="1"/>
    </xf>
    <xf numFmtId="164" fontId="17" fillId="0" borderId="6" xfId="1" applyNumberFormat="1" applyFont="1" applyFill="1" applyBorder="1" applyAlignment="1">
      <alignment horizontal="center" vertical="center" wrapText="1"/>
    </xf>
    <xf numFmtId="4" fontId="18" fillId="4" borderId="21" xfId="2" applyNumberFormat="1" applyFont="1" applyFill="1" applyBorder="1" applyAlignment="1">
      <alignment horizontal="right" vertical="center" wrapText="1"/>
    </xf>
    <xf numFmtId="164" fontId="17" fillId="0" borderId="4" xfId="4" applyNumberFormat="1" applyFont="1" applyBorder="1" applyAlignment="1">
      <alignment horizontal="center" vertical="center" wrapText="1"/>
    </xf>
    <xf numFmtId="164" fontId="17" fillId="5" borderId="4" xfId="4" applyNumberFormat="1" applyFont="1" applyFill="1" applyBorder="1" applyAlignment="1">
      <alignment horizontal="center" vertical="center" wrapText="1"/>
    </xf>
    <xf numFmtId="164" fontId="17" fillId="0" borderId="9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Border="1" applyAlignment="1">
      <alignment horizontal="center" vertical="center" wrapText="1"/>
    </xf>
    <xf numFmtId="164" fontId="17" fillId="7" borderId="11" xfId="1" applyNumberFormat="1" applyFont="1" applyFill="1" applyBorder="1" applyAlignment="1">
      <alignment horizontal="center" vertical="center" wrapText="1"/>
    </xf>
    <xf numFmtId="4" fontId="18" fillId="7" borderId="12" xfId="1" applyNumberFormat="1" applyFont="1" applyFill="1" applyBorder="1" applyAlignment="1">
      <alignment horizontal="right" vertical="center" wrapText="1"/>
    </xf>
    <xf numFmtId="4" fontId="18" fillId="7" borderId="4" xfId="1" applyNumberFormat="1" applyFont="1" applyFill="1" applyBorder="1" applyAlignment="1">
      <alignment horizontal="right" vertical="center" wrapText="1"/>
    </xf>
    <xf numFmtId="4" fontId="17" fillId="7" borderId="4" xfId="1" applyNumberFormat="1" applyFont="1" applyFill="1" applyBorder="1" applyAlignment="1">
      <alignment horizontal="right" vertical="center" wrapText="1"/>
    </xf>
    <xf numFmtId="164" fontId="17" fillId="0" borderId="15" xfId="1" applyNumberFormat="1" applyFont="1" applyBorder="1" applyAlignment="1">
      <alignment horizontal="center" vertical="center" wrapText="1"/>
    </xf>
    <xf numFmtId="4" fontId="17" fillId="0" borderId="15" xfId="1" applyNumberFormat="1" applyFont="1" applyBorder="1" applyAlignment="1">
      <alignment horizontal="right" vertical="center" wrapText="1"/>
    </xf>
    <xf numFmtId="164" fontId="17" fillId="0" borderId="6" xfId="1" applyNumberFormat="1" applyFont="1" applyBorder="1" applyAlignment="1">
      <alignment horizontal="center" vertical="center" wrapText="1"/>
    </xf>
    <xf numFmtId="4" fontId="17" fillId="5" borderId="6" xfId="2" applyNumberFormat="1" applyFont="1" applyFill="1" applyBorder="1" applyAlignment="1">
      <alignment horizontal="right" vertical="center" wrapText="1"/>
    </xf>
    <xf numFmtId="4" fontId="17" fillId="5" borderId="6" xfId="1" applyNumberFormat="1" applyFont="1" applyFill="1" applyBorder="1" applyAlignment="1">
      <alignment horizontal="right" vertical="center" wrapText="1"/>
    </xf>
    <xf numFmtId="166" fontId="17" fillId="0" borderId="6" xfId="1" applyNumberFormat="1" applyFont="1" applyFill="1" applyBorder="1" applyAlignment="1">
      <alignment horizontal="center" vertical="center" wrapText="1"/>
    </xf>
    <xf numFmtId="164" fontId="17" fillId="7" borderId="21" xfId="1" applyNumberFormat="1" applyFont="1" applyFill="1" applyBorder="1" applyAlignment="1">
      <alignment horizontal="center" vertical="center" wrapText="1"/>
    </xf>
    <xf numFmtId="4" fontId="17" fillId="7" borderId="21" xfId="1" applyNumberFormat="1" applyFont="1" applyFill="1" applyBorder="1" applyAlignment="1">
      <alignment horizontal="right" vertical="center" wrapText="1"/>
    </xf>
    <xf numFmtId="4" fontId="18" fillId="7" borderId="21" xfId="1" applyNumberFormat="1" applyFont="1" applyFill="1" applyBorder="1" applyAlignment="1">
      <alignment horizontal="right" vertical="center" wrapText="1"/>
    </xf>
    <xf numFmtId="4" fontId="17" fillId="5" borderId="15" xfId="2" applyNumberFormat="1" applyFont="1" applyFill="1" applyBorder="1" applyAlignment="1">
      <alignment horizontal="right" vertical="center" wrapText="1"/>
    </xf>
    <xf numFmtId="4" fontId="18" fillId="0" borderId="15" xfId="1" applyNumberFormat="1" applyFont="1" applyBorder="1" applyAlignment="1">
      <alignment horizontal="right" vertical="center" wrapText="1"/>
    </xf>
    <xf numFmtId="4" fontId="17" fillId="5" borderId="15" xfId="1" applyNumberFormat="1" applyFont="1" applyFill="1" applyBorder="1" applyAlignment="1">
      <alignment horizontal="right" vertical="center" wrapText="1"/>
    </xf>
    <xf numFmtId="164" fontId="19" fillId="0" borderId="4" xfId="1" applyNumberFormat="1" applyFont="1" applyBorder="1" applyAlignment="1">
      <alignment horizontal="center" vertical="center" wrapText="1"/>
    </xf>
    <xf numFmtId="4" fontId="19" fillId="5" borderId="4" xfId="2" applyNumberFormat="1" applyFont="1" applyFill="1" applyBorder="1" applyAlignment="1">
      <alignment horizontal="right" vertical="center" wrapText="1"/>
    </xf>
    <xf numFmtId="4" fontId="19" fillId="0" borderId="4" xfId="1" applyNumberFormat="1" applyFont="1" applyBorder="1" applyAlignment="1">
      <alignment horizontal="right" vertical="center" wrapText="1"/>
    </xf>
    <xf numFmtId="4" fontId="19" fillId="5" borderId="4" xfId="1" applyNumberFormat="1" applyFont="1" applyFill="1" applyBorder="1" applyAlignment="1">
      <alignment horizontal="right" vertical="center" wrapText="1"/>
    </xf>
    <xf numFmtId="166" fontId="17" fillId="5" borderId="4" xfId="1" applyNumberFormat="1" applyFont="1" applyFill="1" applyBorder="1" applyAlignment="1">
      <alignment horizontal="center" vertical="center" wrapText="1"/>
    </xf>
    <xf numFmtId="166" fontId="17" fillId="0" borderId="4" xfId="1" applyNumberFormat="1" applyFont="1" applyFill="1" applyBorder="1" applyAlignment="1">
      <alignment horizontal="center" vertical="center" wrapText="1"/>
    </xf>
    <xf numFmtId="4" fontId="17" fillId="7" borderId="17" xfId="1" applyNumberFormat="1" applyFont="1" applyFill="1" applyBorder="1" applyAlignment="1">
      <alignment horizontal="right" vertical="center" wrapText="1"/>
    </xf>
    <xf numFmtId="4" fontId="18" fillId="7" borderId="15" xfId="1" applyNumberFormat="1" applyFont="1" applyFill="1" applyBorder="1" applyAlignment="1">
      <alignment horizontal="right" vertical="center" wrapText="1"/>
    </xf>
    <xf numFmtId="4" fontId="17" fillId="7" borderId="15" xfId="1" applyNumberFormat="1" applyFont="1" applyFill="1" applyBorder="1" applyAlignment="1">
      <alignment horizontal="right" vertical="center" wrapText="1"/>
    </xf>
    <xf numFmtId="166" fontId="17" fillId="5" borderId="6" xfId="1" applyNumberFormat="1" applyFont="1" applyFill="1" applyBorder="1" applyAlignment="1">
      <alignment horizontal="center" vertical="center" wrapText="1"/>
    </xf>
    <xf numFmtId="4" fontId="17" fillId="0" borderId="6" xfId="1" applyNumberFormat="1" applyFont="1" applyBorder="1" applyAlignment="1">
      <alignment horizontal="right" vertical="center" wrapText="1"/>
    </xf>
    <xf numFmtId="164" fontId="18" fillId="3" borderId="9" xfId="1" applyNumberFormat="1" applyFont="1" applyFill="1" applyBorder="1" applyAlignment="1">
      <alignment horizontal="center" vertical="center" wrapText="1"/>
    </xf>
    <xf numFmtId="4" fontId="18" fillId="3" borderId="9" xfId="2" applyNumberFormat="1" applyFont="1" applyFill="1" applyBorder="1" applyAlignment="1">
      <alignment horizontal="right" vertical="center" wrapText="1"/>
    </xf>
    <xf numFmtId="4" fontId="17" fillId="3" borderId="9" xfId="1" applyNumberFormat="1" applyFont="1" applyFill="1" applyBorder="1" applyAlignment="1">
      <alignment horizontal="center" vertical="center" wrapText="1"/>
    </xf>
    <xf numFmtId="4" fontId="17" fillId="3" borderId="17" xfId="1" applyNumberFormat="1" applyFont="1" applyFill="1" applyBorder="1" applyAlignment="1">
      <alignment horizontal="center" vertical="center" wrapText="1"/>
    </xf>
    <xf numFmtId="164" fontId="18" fillId="0" borderId="4" xfId="1" applyNumberFormat="1" applyFont="1" applyBorder="1" applyAlignment="1">
      <alignment horizontal="center" vertical="center" wrapText="1"/>
    </xf>
    <xf numFmtId="4" fontId="18" fillId="5" borderId="4" xfId="2" applyNumberFormat="1" applyFont="1" applyFill="1" applyBorder="1" applyAlignment="1">
      <alignment horizontal="right" vertical="center" wrapText="1"/>
    </xf>
    <xf numFmtId="4" fontId="18" fillId="5" borderId="4" xfId="1" applyNumberFormat="1" applyFont="1" applyFill="1" applyBorder="1" applyAlignment="1">
      <alignment horizontal="right" vertical="center" wrapText="1"/>
    </xf>
    <xf numFmtId="164" fontId="18" fillId="5" borderId="4" xfId="1" applyNumberFormat="1" applyFont="1" applyFill="1" applyBorder="1" applyAlignment="1">
      <alignment horizontal="center" vertical="center" wrapText="1"/>
    </xf>
    <xf numFmtId="164" fontId="18" fillId="4" borderId="4" xfId="4" applyNumberFormat="1" applyFont="1" applyFill="1" applyBorder="1" applyAlignment="1">
      <alignment vertical="center" wrapText="1"/>
    </xf>
    <xf numFmtId="4" fontId="18" fillId="4" borderId="4" xfId="2" applyNumberFormat="1" applyFont="1" applyFill="1" applyBorder="1" applyAlignment="1">
      <alignment horizontal="right" vertical="center" wrapText="1"/>
    </xf>
    <xf numFmtId="4" fontId="18" fillId="0" borderId="0" xfId="1" applyNumberFormat="1" applyFont="1" applyAlignment="1">
      <alignment horizontal="left" vertical="center" wrapText="1"/>
    </xf>
    <xf numFmtId="4" fontId="2" fillId="10" borderId="0" xfId="1" applyNumberFormat="1" applyFont="1" applyFill="1" applyAlignment="1">
      <alignment horizontal="right" vertical="center" wrapText="1"/>
    </xf>
    <xf numFmtId="4" fontId="4" fillId="10" borderId="3" xfId="1" applyNumberFormat="1" applyFont="1" applyFill="1" applyBorder="1" applyAlignment="1">
      <alignment horizontal="center" vertical="center" wrapText="1"/>
    </xf>
    <xf numFmtId="4" fontId="4" fillId="10" borderId="8" xfId="1" applyNumberFormat="1" applyFont="1" applyFill="1" applyBorder="1" applyAlignment="1">
      <alignment horizontal="center" vertical="center" wrapText="1"/>
    </xf>
    <xf numFmtId="4" fontId="2" fillId="10" borderId="11" xfId="1" applyNumberFormat="1" applyFont="1" applyFill="1" applyBorder="1" applyAlignment="1">
      <alignment horizontal="center" vertical="center" wrapText="1"/>
    </xf>
    <xf numFmtId="4" fontId="6" fillId="10" borderId="25" xfId="1" applyNumberFormat="1" applyFont="1" applyFill="1" applyBorder="1" applyAlignment="1">
      <alignment horizontal="right" vertical="center" wrapText="1"/>
    </xf>
    <xf numFmtId="4" fontId="2" fillId="10" borderId="15" xfId="1" applyNumberFormat="1" applyFont="1" applyFill="1" applyBorder="1" applyAlignment="1">
      <alignment horizontal="right" vertical="center" wrapText="1"/>
    </xf>
    <xf numFmtId="4" fontId="2" fillId="10" borderId="4" xfId="1" applyNumberFormat="1" applyFont="1" applyFill="1" applyBorder="1" applyAlignment="1">
      <alignment horizontal="right" vertical="center" wrapText="1"/>
    </xf>
    <xf numFmtId="4" fontId="6" fillId="10" borderId="4" xfId="1" applyNumberFormat="1" applyFont="1" applyFill="1" applyBorder="1" applyAlignment="1">
      <alignment horizontal="right" vertical="center" wrapText="1"/>
    </xf>
    <xf numFmtId="4" fontId="6" fillId="10" borderId="2" xfId="1" applyNumberFormat="1" applyFont="1" applyFill="1" applyBorder="1" applyAlignment="1">
      <alignment horizontal="right" vertical="center" wrapText="1"/>
    </xf>
    <xf numFmtId="4" fontId="2" fillId="10" borderId="2" xfId="1" applyNumberFormat="1" applyFont="1" applyFill="1" applyBorder="1" applyAlignment="1">
      <alignment horizontal="right" vertical="center" wrapText="1"/>
    </xf>
    <xf numFmtId="4" fontId="2" fillId="10" borderId="10" xfId="1" applyNumberFormat="1" applyFont="1" applyFill="1" applyBorder="1" applyAlignment="1">
      <alignment horizontal="right" vertical="center" wrapText="1"/>
    </xf>
    <xf numFmtId="4" fontId="2" fillId="10" borderId="26" xfId="1" applyNumberFormat="1" applyFont="1" applyFill="1" applyBorder="1" applyAlignment="1">
      <alignment horizontal="right" vertical="center" wrapText="1"/>
    </xf>
    <xf numFmtId="4" fontId="6" fillId="10" borderId="9" xfId="1" applyNumberFormat="1" applyFont="1" applyFill="1" applyBorder="1" applyAlignment="1">
      <alignment horizontal="right" vertical="center" wrapText="1"/>
    </xf>
    <xf numFmtId="4" fontId="6" fillId="10" borderId="4" xfId="3" applyNumberFormat="1" applyFont="1" applyFill="1" applyBorder="1" applyAlignment="1">
      <alignment horizontal="right" vertical="center" wrapText="1"/>
    </xf>
    <xf numFmtId="4" fontId="2" fillId="10" borderId="4" xfId="3" applyNumberFormat="1" applyFont="1" applyFill="1" applyBorder="1" applyAlignment="1">
      <alignment horizontal="right" vertical="center" wrapText="1"/>
    </xf>
    <xf numFmtId="4" fontId="6" fillId="10" borderId="11" xfId="1" applyNumberFormat="1" applyFont="1" applyFill="1" applyBorder="1" applyAlignment="1">
      <alignment horizontal="right" vertical="center" wrapText="1"/>
    </xf>
    <xf numFmtId="4" fontId="2" fillId="10" borderId="4" xfId="2" applyNumberFormat="1" applyFont="1" applyFill="1" applyBorder="1" applyAlignment="1">
      <alignment horizontal="right" vertical="center" wrapText="1"/>
    </xf>
    <xf numFmtId="4" fontId="2" fillId="10" borderId="6" xfId="1" applyNumberFormat="1" applyFont="1" applyFill="1" applyBorder="1" applyAlignment="1">
      <alignment horizontal="right" vertical="center" wrapText="1"/>
    </xf>
    <xf numFmtId="4" fontId="6" fillId="10" borderId="6" xfId="3" applyNumberFormat="1" applyFont="1" applyFill="1" applyBorder="1" applyAlignment="1">
      <alignment horizontal="right" vertical="center" wrapText="1"/>
    </xf>
    <xf numFmtId="4" fontId="2" fillId="10" borderId="3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right" vertical="center" wrapText="1"/>
    </xf>
    <xf numFmtId="4" fontId="2" fillId="10" borderId="0" xfId="1" applyNumberFormat="1" applyFont="1" applyFill="1" applyBorder="1" applyAlignment="1">
      <alignment horizontal="right" vertical="center" wrapText="1"/>
    </xf>
    <xf numFmtId="4" fontId="6" fillId="10" borderId="21" xfId="1" applyNumberFormat="1" applyFont="1" applyFill="1" applyBorder="1" applyAlignment="1">
      <alignment horizontal="right" vertical="center" wrapText="1"/>
    </xf>
    <xf numFmtId="4" fontId="8" fillId="10" borderId="4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center" vertical="center" wrapText="1"/>
    </xf>
    <xf numFmtId="4" fontId="6" fillId="10" borderId="6" xfId="1" applyNumberFormat="1" applyFont="1" applyFill="1" applyBorder="1" applyAlignment="1">
      <alignment horizontal="right" vertical="center" wrapText="1"/>
    </xf>
    <xf numFmtId="4" fontId="2" fillId="10" borderId="0" xfId="2" applyNumberFormat="1" applyFont="1" applyFill="1" applyBorder="1" applyAlignment="1">
      <alignment horizontal="right" vertical="center" wrapText="1"/>
    </xf>
    <xf numFmtId="164" fontId="17" fillId="0" borderId="26" xfId="3" applyNumberFormat="1" applyFont="1" applyBorder="1" applyAlignment="1">
      <alignment horizontal="center" vertical="center" wrapText="1"/>
    </xf>
    <xf numFmtId="164" fontId="2" fillId="0" borderId="26" xfId="3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9" borderId="4" xfId="1" applyNumberFormat="1" applyFont="1" applyFill="1" applyBorder="1" applyAlignment="1">
      <alignment horizontal="right" vertical="center" wrapText="1"/>
    </xf>
    <xf numFmtId="4" fontId="17" fillId="9" borderId="4" xfId="1" applyNumberFormat="1" applyFont="1" applyFill="1" applyBorder="1" applyAlignment="1">
      <alignment horizontal="right" vertical="center" wrapText="1"/>
    </xf>
    <xf numFmtId="164" fontId="16" fillId="11" borderId="9" xfId="1" applyNumberFormat="1" applyFont="1" applyFill="1" applyBorder="1" applyAlignment="1">
      <alignment horizontal="left" vertical="center" wrapText="1"/>
    </xf>
    <xf numFmtId="4" fontId="18" fillId="11" borderId="3" xfId="1" applyNumberFormat="1" applyFont="1" applyFill="1" applyBorder="1" applyAlignment="1">
      <alignment horizontal="center" vertical="center" wrapText="1"/>
    </xf>
    <xf numFmtId="4" fontId="18" fillId="11" borderId="8" xfId="1" applyNumberFormat="1" applyFont="1" applyFill="1" applyBorder="1" applyAlignment="1">
      <alignment horizontal="center" vertical="center" wrapText="1"/>
    </xf>
    <xf numFmtId="4" fontId="17" fillId="11" borderId="11" xfId="1" applyNumberFormat="1" applyFont="1" applyFill="1" applyBorder="1" applyAlignment="1">
      <alignment horizontal="center" vertical="center" wrapText="1"/>
    </xf>
    <xf numFmtId="4" fontId="18" fillId="11" borderId="25" xfId="1" applyNumberFormat="1" applyFont="1" applyFill="1" applyBorder="1" applyAlignment="1">
      <alignment horizontal="right" vertical="center" wrapText="1"/>
    </xf>
    <xf numFmtId="4" fontId="17" fillId="11" borderId="15" xfId="1" applyNumberFormat="1" applyFont="1" applyFill="1" applyBorder="1" applyAlignment="1">
      <alignment horizontal="right" vertical="center" wrapText="1"/>
    </xf>
    <xf numFmtId="4" fontId="17" fillId="11" borderId="4" xfId="1" applyNumberFormat="1" applyFont="1" applyFill="1" applyBorder="1" applyAlignment="1">
      <alignment horizontal="right" vertical="center" wrapText="1"/>
    </xf>
    <xf numFmtId="4" fontId="18" fillId="11" borderId="4" xfId="1" applyNumberFormat="1" applyFont="1" applyFill="1" applyBorder="1" applyAlignment="1">
      <alignment horizontal="right" vertical="center" wrapText="1"/>
    </xf>
    <xf numFmtId="4" fontId="18" fillId="11" borderId="2" xfId="1" applyNumberFormat="1" applyFont="1" applyFill="1" applyBorder="1" applyAlignment="1">
      <alignment horizontal="right" vertical="center" wrapText="1"/>
    </xf>
    <xf numFmtId="4" fontId="17" fillId="11" borderId="2" xfId="1" applyNumberFormat="1" applyFont="1" applyFill="1" applyBorder="1" applyAlignment="1">
      <alignment horizontal="right" vertical="center" wrapText="1"/>
    </xf>
    <xf numFmtId="4" fontId="17" fillId="11" borderId="10" xfId="1" applyNumberFormat="1" applyFont="1" applyFill="1" applyBorder="1" applyAlignment="1">
      <alignment horizontal="right" vertical="center" wrapText="1"/>
    </xf>
    <xf numFmtId="4" fontId="17" fillId="11" borderId="26" xfId="1" applyNumberFormat="1" applyFont="1" applyFill="1" applyBorder="1" applyAlignment="1">
      <alignment horizontal="right" vertical="center" wrapText="1"/>
    </xf>
    <xf numFmtId="4" fontId="18" fillId="11" borderId="9" xfId="1" applyNumberFormat="1" applyFont="1" applyFill="1" applyBorder="1" applyAlignment="1">
      <alignment horizontal="right" vertical="center" wrapText="1"/>
    </xf>
    <xf numFmtId="4" fontId="18" fillId="11" borderId="4" xfId="3" applyNumberFormat="1" applyFont="1" applyFill="1" applyBorder="1" applyAlignment="1">
      <alignment horizontal="right" vertical="center" wrapText="1"/>
    </xf>
    <xf numFmtId="4" fontId="17" fillId="11" borderId="4" xfId="3" applyNumberFormat="1" applyFont="1" applyFill="1" applyBorder="1" applyAlignment="1">
      <alignment horizontal="right" vertical="center" wrapText="1"/>
    </xf>
    <xf numFmtId="4" fontId="18" fillId="11" borderId="11" xfId="1" applyNumberFormat="1" applyFont="1" applyFill="1" applyBorder="1" applyAlignment="1">
      <alignment horizontal="right" vertical="center" wrapText="1"/>
    </xf>
    <xf numFmtId="4" fontId="17" fillId="11" borderId="4" xfId="2" applyNumberFormat="1" applyFont="1" applyFill="1" applyBorder="1" applyAlignment="1">
      <alignment horizontal="right" vertical="center" wrapText="1"/>
    </xf>
    <xf numFmtId="4" fontId="17" fillId="11" borderId="6" xfId="1" applyNumberFormat="1" applyFont="1" applyFill="1" applyBorder="1" applyAlignment="1">
      <alignment horizontal="right" vertical="center" wrapText="1"/>
    </xf>
    <xf numFmtId="4" fontId="18" fillId="11" borderId="6" xfId="3" applyNumberFormat="1" applyFont="1" applyFill="1" applyBorder="1" applyAlignment="1">
      <alignment horizontal="right" vertical="center" wrapText="1"/>
    </xf>
    <xf numFmtId="4" fontId="17" fillId="11" borderId="3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Border="1" applyAlignment="1">
      <alignment horizontal="right" vertical="center" wrapText="1"/>
    </xf>
    <xf numFmtId="4" fontId="18" fillId="11" borderId="21" xfId="1" applyNumberFormat="1" applyFont="1" applyFill="1" applyBorder="1" applyAlignment="1">
      <alignment horizontal="right" vertical="center" wrapText="1"/>
    </xf>
    <xf numFmtId="4" fontId="19" fillId="11" borderId="4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center" vertical="center" wrapText="1"/>
    </xf>
    <xf numFmtId="4" fontId="18" fillId="11" borderId="6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Alignment="1">
      <alignment horizontal="right" vertical="center" wrapText="1"/>
    </xf>
    <xf numFmtId="4" fontId="17" fillId="11" borderId="0" xfId="2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0" fontId="2" fillId="0" borderId="0" xfId="1" applyFont="1"/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4" fontId="13" fillId="0" borderId="0" xfId="1" applyNumberFormat="1" applyFont="1" applyAlignment="1">
      <alignment horizontal="right" vertical="center" wrapText="1"/>
    </xf>
    <xf numFmtId="4" fontId="13" fillId="0" borderId="0" xfId="1" applyNumberFormat="1" applyFont="1" applyAlignment="1">
      <alignment vertical="center" wrapText="1"/>
    </xf>
    <xf numFmtId="4" fontId="13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1" applyNumberFormat="1" applyFont="1" applyAlignment="1">
      <alignment horizontal="left" vertical="center" wrapText="1"/>
    </xf>
    <xf numFmtId="4" fontId="16" fillId="0" borderId="0" xfId="1" applyNumberFormat="1" applyFont="1" applyAlignment="1">
      <alignment horizontal="center" vertical="center" wrapText="1"/>
    </xf>
    <xf numFmtId="4" fontId="16" fillId="0" borderId="0" xfId="2" applyNumberFormat="1" applyFont="1" applyBorder="1" applyAlignment="1">
      <alignment horizontal="left" vertical="center" wrapText="1"/>
    </xf>
    <xf numFmtId="166" fontId="2" fillId="0" borderId="0" xfId="1" applyNumberFormat="1" applyFont="1"/>
    <xf numFmtId="164" fontId="21" fillId="5" borderId="4" xfId="3" applyNumberFormat="1" applyFont="1" applyFill="1" applyBorder="1" applyAlignment="1">
      <alignment horizontal="center" vertical="center" wrapText="1"/>
    </xf>
    <xf numFmtId="4" fontId="21" fillId="0" borderId="4" xfId="2" applyNumberFormat="1" applyFont="1" applyFill="1" applyBorder="1" applyAlignment="1">
      <alignment horizontal="right" vertical="center" wrapText="1"/>
    </xf>
    <xf numFmtId="4" fontId="21" fillId="0" borderId="4" xfId="1" applyNumberFormat="1" applyFont="1" applyFill="1" applyBorder="1" applyAlignment="1">
      <alignment horizontal="right" vertical="center" wrapText="1"/>
    </xf>
    <xf numFmtId="4" fontId="21" fillId="10" borderId="4" xfId="1" applyNumberFormat="1" applyFont="1" applyFill="1" applyBorder="1" applyAlignment="1">
      <alignment horizontal="right" vertical="center" wrapText="1"/>
    </xf>
    <xf numFmtId="4" fontId="21" fillId="9" borderId="4" xfId="1" applyNumberFormat="1" applyFont="1" applyFill="1" applyBorder="1" applyAlignment="1">
      <alignment horizontal="right" vertical="center" wrapText="1"/>
    </xf>
    <xf numFmtId="4" fontId="21" fillId="11" borderId="4" xfId="1" applyNumberFormat="1" applyFont="1" applyFill="1" applyBorder="1" applyAlignment="1">
      <alignment horizontal="right" vertical="center" wrapText="1"/>
    </xf>
    <xf numFmtId="164" fontId="21" fillId="0" borderId="4" xfId="3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164" fontId="20" fillId="0" borderId="0" xfId="0" applyNumberFormat="1" applyFont="1"/>
    <xf numFmtId="0" fontId="20" fillId="0" borderId="0" xfId="0" applyFont="1"/>
    <xf numFmtId="4" fontId="2" fillId="0" borderId="0" xfId="1" applyNumberFormat="1" applyFont="1"/>
    <xf numFmtId="0" fontId="13" fillId="6" borderId="21" xfId="0" quotePrefix="1" applyFont="1" applyFill="1" applyBorder="1" applyAlignment="1">
      <alignment vertical="center" wrapText="1"/>
    </xf>
    <xf numFmtId="4" fontId="13" fillId="5" borderId="4" xfId="1" applyNumberFormat="1" applyFont="1" applyFill="1" applyBorder="1" applyAlignment="1">
      <alignment horizontal="left" vertical="center" wrapText="1"/>
    </xf>
    <xf numFmtId="4" fontId="13" fillId="5" borderId="4" xfId="3" applyNumberFormat="1" applyFont="1" applyFill="1" applyBorder="1" applyAlignment="1">
      <alignment horizontal="center" vertical="center" wrapText="1"/>
    </xf>
    <xf numFmtId="164" fontId="13" fillId="5" borderId="4" xfId="3" applyNumberFormat="1" applyFont="1" applyFill="1" applyBorder="1" applyAlignment="1">
      <alignment horizontal="center" vertical="center" wrapText="1"/>
    </xf>
    <xf numFmtId="4" fontId="13" fillId="0" borderId="4" xfId="2" applyNumberFormat="1" applyFont="1" applyFill="1" applyBorder="1" applyAlignment="1">
      <alignment horizontal="right" vertical="center" wrapText="1"/>
    </xf>
    <xf numFmtId="4" fontId="13" fillId="0" borderId="4" xfId="1" applyNumberFormat="1" applyFont="1" applyFill="1" applyBorder="1" applyAlignment="1">
      <alignment horizontal="right" vertical="center" wrapText="1"/>
    </xf>
    <xf numFmtId="164" fontId="4" fillId="2" borderId="33" xfId="1" applyNumberFormat="1" applyFont="1" applyFill="1" applyBorder="1" applyAlignment="1">
      <alignment horizontal="center" vertical="center" wrapText="1"/>
    </xf>
    <xf numFmtId="164" fontId="18" fillId="3" borderId="35" xfId="1" applyNumberFormat="1" applyFont="1" applyFill="1" applyBorder="1" applyAlignment="1">
      <alignment horizontal="center" vertical="center" wrapText="1"/>
    </xf>
    <xf numFmtId="164" fontId="18" fillId="4" borderId="37" xfId="1" applyNumberFormat="1" applyFont="1" applyFill="1" applyBorder="1" applyAlignment="1">
      <alignment horizontal="center" vertical="center" wrapText="1"/>
    </xf>
    <xf numFmtId="164" fontId="17" fillId="0" borderId="39" xfId="3" applyNumberFormat="1" applyFont="1" applyFill="1" applyBorder="1" applyAlignment="1">
      <alignment horizontal="center" vertical="center" wrapText="1"/>
    </xf>
    <xf numFmtId="164" fontId="17" fillId="0" borderId="41" xfId="3" applyNumberFormat="1" applyFont="1" applyFill="1" applyBorder="1" applyAlignment="1">
      <alignment horizontal="center" vertical="center" wrapText="1"/>
    </xf>
    <xf numFmtId="164" fontId="18" fillId="0" borderId="41" xfId="3" applyNumberFormat="1" applyFont="1" applyFill="1" applyBorder="1" applyAlignment="1">
      <alignment horizontal="center" vertical="center" wrapText="1"/>
    </xf>
    <xf numFmtId="164" fontId="18" fillId="0" borderId="41" xfId="1" applyNumberFormat="1" applyFont="1" applyFill="1" applyBorder="1" applyAlignment="1">
      <alignment horizontal="center" vertical="center" wrapText="1"/>
    </xf>
    <xf numFmtId="164" fontId="17" fillId="0" borderId="41" xfId="0" applyNumberFormat="1" applyFont="1" applyFill="1" applyBorder="1" applyAlignment="1">
      <alignment horizontal="center" vertical="center" wrapText="1"/>
    </xf>
    <xf numFmtId="4" fontId="18" fillId="0" borderId="31" xfId="0" applyNumberFormat="1" applyFont="1" applyFill="1" applyBorder="1" applyAlignment="1">
      <alignment horizontal="center" vertical="center" wrapText="1"/>
    </xf>
    <xf numFmtId="4" fontId="17" fillId="0" borderId="31" xfId="0" applyNumberFormat="1" applyFont="1" applyFill="1" applyBorder="1" applyAlignment="1">
      <alignment horizontal="center" vertical="center" wrapText="1"/>
    </xf>
    <xf numFmtId="4" fontId="17" fillId="0" borderId="41" xfId="0" applyNumberFormat="1" applyFont="1" applyFill="1" applyBorder="1" applyAlignment="1">
      <alignment horizontal="center" vertical="center" wrapText="1"/>
    </xf>
    <xf numFmtId="4" fontId="17" fillId="0" borderId="43" xfId="0" applyNumberFormat="1" applyFont="1" applyFill="1" applyBorder="1" applyAlignment="1">
      <alignment horizontal="center" vertical="center" wrapText="1"/>
    </xf>
    <xf numFmtId="4" fontId="17" fillId="0" borderId="44" xfId="0" applyNumberFormat="1" applyFont="1" applyFill="1" applyBorder="1" applyAlignment="1">
      <alignment horizontal="center" vertical="center" wrapText="1"/>
    </xf>
    <xf numFmtId="164" fontId="18" fillId="4" borderId="45" xfId="1" applyNumberFormat="1" applyFont="1" applyFill="1" applyBorder="1" applyAlignment="1">
      <alignment horizontal="center" vertical="center" wrapText="1"/>
    </xf>
    <xf numFmtId="164" fontId="18" fillId="0" borderId="41" xfId="3" applyNumberFormat="1" applyFont="1" applyBorder="1" applyAlignment="1">
      <alignment horizontal="center" vertical="center" wrapText="1"/>
    </xf>
    <xf numFmtId="164" fontId="17" fillId="0" borderId="41" xfId="3" applyNumberFormat="1" applyFont="1" applyBorder="1" applyAlignment="1">
      <alignment horizontal="center" vertical="center" wrapText="1"/>
    </xf>
    <xf numFmtId="164" fontId="17" fillId="5" borderId="41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4" fontId="18" fillId="4" borderId="35" xfId="1" applyNumberFormat="1" applyFont="1" applyFill="1" applyBorder="1" applyAlignment="1">
      <alignment horizontal="center" vertical="center" wrapText="1"/>
    </xf>
    <xf numFmtId="164" fontId="17" fillId="0" borderId="41" xfId="1" applyNumberFormat="1" applyFont="1" applyBorder="1" applyAlignment="1">
      <alignment horizontal="center" vertical="center" wrapText="1"/>
    </xf>
    <xf numFmtId="164" fontId="17" fillId="0" borderId="41" xfId="1" applyNumberFormat="1" applyFont="1" applyFill="1" applyBorder="1" applyAlignment="1">
      <alignment horizontal="center" vertical="center" wrapText="1"/>
    </xf>
    <xf numFmtId="164" fontId="17" fillId="0" borderId="41" xfId="4" applyNumberFormat="1" applyFont="1" applyFill="1" applyBorder="1" applyAlignment="1">
      <alignment horizontal="center" vertical="center" wrapText="1"/>
    </xf>
    <xf numFmtId="164" fontId="17" fillId="0" borderId="46" xfId="3" applyNumberFormat="1" applyFont="1" applyFill="1" applyBorder="1" applyAlignment="1">
      <alignment horizontal="center" vertical="center" wrapText="1"/>
    </xf>
    <xf numFmtId="164" fontId="17" fillId="6" borderId="41" xfId="0" applyNumberFormat="1" applyFont="1" applyFill="1" applyBorder="1" applyAlignment="1">
      <alignment horizontal="center" vertical="center" wrapText="1"/>
    </xf>
    <xf numFmtId="164" fontId="17" fillId="5" borderId="41" xfId="3" applyNumberFormat="1" applyFont="1" applyFill="1" applyBorder="1" applyAlignment="1">
      <alignment horizontal="center" vertical="center" wrapText="1"/>
    </xf>
    <xf numFmtId="4" fontId="17" fillId="5" borderId="41" xfId="3" applyNumberFormat="1" applyFont="1" applyFill="1" applyBorder="1" applyAlignment="1">
      <alignment horizontal="center" vertical="center" wrapText="1"/>
    </xf>
    <xf numFmtId="164" fontId="21" fillId="5" borderId="41" xfId="3" applyNumberFormat="1" applyFont="1" applyFill="1" applyBorder="1" applyAlignment="1">
      <alignment horizontal="center" vertical="center" wrapText="1"/>
    </xf>
    <xf numFmtId="164" fontId="17" fillId="0" borderId="44" xfId="3" applyNumberFormat="1" applyFont="1" applyBorder="1" applyAlignment="1">
      <alignment horizontal="center" vertical="center" wrapText="1"/>
    </xf>
    <xf numFmtId="164" fontId="17" fillId="5" borderId="39" xfId="3" applyNumberFormat="1" applyFont="1" applyFill="1" applyBorder="1" applyAlignment="1">
      <alignment horizontal="center" vertical="center" wrapText="1"/>
    </xf>
    <xf numFmtId="164" fontId="18" fillId="0" borderId="41" xfId="3" applyNumberFormat="1" applyFont="1" applyBorder="1" applyAlignment="1">
      <alignment vertical="center" wrapText="1"/>
    </xf>
    <xf numFmtId="164" fontId="17" fillId="5" borderId="41" xfId="1" applyNumberFormat="1" applyFont="1" applyFill="1" applyBorder="1" applyAlignment="1">
      <alignment horizontal="center" vertical="center" wrapText="1"/>
    </xf>
    <xf numFmtId="164" fontId="19" fillId="6" borderId="41" xfId="0" applyNumberFormat="1" applyFont="1" applyFill="1" applyBorder="1" applyAlignment="1">
      <alignment horizontal="center" vertical="center" wrapText="1"/>
    </xf>
    <xf numFmtId="164" fontId="18" fillId="5" borderId="41" xfId="3" applyNumberFormat="1" applyFont="1" applyFill="1" applyBorder="1" applyAlignment="1">
      <alignment horizontal="center" vertical="center" wrapText="1"/>
    </xf>
    <xf numFmtId="164" fontId="17" fillId="0" borderId="46" xfId="3" applyNumberFormat="1" applyFont="1" applyBorder="1" applyAlignment="1">
      <alignment horizontal="center" vertical="center" wrapText="1"/>
    </xf>
    <xf numFmtId="164" fontId="18" fillId="0" borderId="46" xfId="3" applyNumberFormat="1" applyFont="1" applyFill="1" applyBorder="1" applyAlignment="1">
      <alignment horizontal="center" vertical="center" wrapText="1"/>
    </xf>
    <xf numFmtId="164" fontId="17" fillId="0" borderId="31" xfId="3" applyNumberFormat="1" applyFont="1" applyFill="1" applyBorder="1" applyAlignment="1">
      <alignment horizontal="center" vertical="center" wrapText="1"/>
    </xf>
    <xf numFmtId="164" fontId="17" fillId="0" borderId="43" xfId="3" applyNumberFormat="1" applyFont="1" applyFill="1" applyBorder="1" applyAlignment="1">
      <alignment horizontal="center" vertical="center" wrapText="1"/>
    </xf>
    <xf numFmtId="164" fontId="17" fillId="0" borderId="46" xfId="1" applyNumberFormat="1" applyFont="1" applyFill="1" applyBorder="1" applyAlignment="1">
      <alignment horizontal="center" vertical="center" wrapText="1"/>
    </xf>
    <xf numFmtId="164" fontId="17" fillId="0" borderId="41" xfId="4" applyNumberFormat="1" applyFont="1" applyBorder="1" applyAlignment="1">
      <alignment horizontal="center" vertical="center" wrapText="1"/>
    </xf>
    <xf numFmtId="164" fontId="17" fillId="5" borderId="41" xfId="4" applyNumberFormat="1" applyFont="1" applyFill="1" applyBorder="1" applyAlignment="1">
      <alignment horizontal="center" vertical="center" wrapText="1"/>
    </xf>
    <xf numFmtId="164" fontId="17" fillId="0" borderId="45" xfId="1" applyNumberFormat="1" applyFont="1" applyFill="1" applyBorder="1" applyAlignment="1">
      <alignment horizontal="center" vertical="center" wrapText="1"/>
    </xf>
    <xf numFmtId="164" fontId="17" fillId="0" borderId="33" xfId="1" applyNumberFormat="1" applyFont="1" applyFill="1" applyBorder="1" applyAlignment="1">
      <alignment horizontal="center" vertical="center" wrapText="1"/>
    </xf>
    <xf numFmtId="164" fontId="17" fillId="7" borderId="35" xfId="1" applyNumberFormat="1" applyFont="1" applyFill="1" applyBorder="1" applyAlignment="1">
      <alignment horizontal="center" vertical="center" wrapText="1"/>
    </xf>
    <xf numFmtId="164" fontId="17" fillId="0" borderId="39" xfId="1" applyNumberFormat="1" applyFont="1" applyBorder="1" applyAlignment="1">
      <alignment horizontal="center" vertical="center" wrapText="1"/>
    </xf>
    <xf numFmtId="164" fontId="17" fillId="0" borderId="46" xfId="1" applyNumberFormat="1" applyFont="1" applyBorder="1" applyAlignment="1">
      <alignment horizontal="center" vertical="center" wrapText="1"/>
    </xf>
    <xf numFmtId="166" fontId="17" fillId="0" borderId="46" xfId="1" applyNumberFormat="1" applyFont="1" applyFill="1" applyBorder="1" applyAlignment="1">
      <alignment horizontal="center" vertical="center" wrapText="1"/>
    </xf>
    <xf numFmtId="164" fontId="17" fillId="7" borderId="47" xfId="1" applyNumberFormat="1" applyFont="1" applyFill="1" applyBorder="1" applyAlignment="1">
      <alignment horizontal="center" vertical="center" wrapText="1"/>
    </xf>
    <xf numFmtId="164" fontId="19" fillId="0" borderId="41" xfId="1" applyNumberFormat="1" applyFont="1" applyBorder="1" applyAlignment="1">
      <alignment horizontal="center" vertical="center" wrapText="1"/>
    </xf>
    <xf numFmtId="166" fontId="17" fillId="5" borderId="41" xfId="1" applyNumberFormat="1" applyFont="1" applyFill="1" applyBorder="1" applyAlignment="1">
      <alignment horizontal="center" vertical="center" wrapText="1"/>
    </xf>
    <xf numFmtId="166" fontId="17" fillId="0" borderId="41" xfId="1" applyNumberFormat="1" applyFont="1" applyFill="1" applyBorder="1" applyAlignment="1">
      <alignment horizontal="center" vertical="center" wrapText="1"/>
    </xf>
    <xf numFmtId="166" fontId="17" fillId="5" borderId="46" xfId="1" applyNumberFormat="1" applyFont="1" applyFill="1" applyBorder="1" applyAlignment="1">
      <alignment horizontal="center" vertical="center" wrapText="1"/>
    </xf>
    <xf numFmtId="164" fontId="18" fillId="3" borderId="45" xfId="1" applyNumberFormat="1" applyFont="1" applyFill="1" applyBorder="1" applyAlignment="1">
      <alignment horizontal="center" vertical="center" wrapText="1"/>
    </xf>
    <xf numFmtId="164" fontId="18" fillId="0" borderId="41" xfId="1" applyNumberFormat="1" applyFont="1" applyBorder="1" applyAlignment="1">
      <alignment horizontal="center" vertical="center" wrapText="1"/>
    </xf>
    <xf numFmtId="164" fontId="18" fillId="5" borderId="41" xfId="1" applyNumberFormat="1" applyFont="1" applyFill="1" applyBorder="1" applyAlignment="1">
      <alignment horizontal="center" vertical="center" wrapText="1"/>
    </xf>
    <xf numFmtId="164" fontId="4" fillId="2" borderId="50" xfId="1" applyNumberFormat="1" applyFont="1" applyFill="1" applyBorder="1" applyAlignment="1">
      <alignment horizontal="center" vertical="center" wrapText="1"/>
    </xf>
    <xf numFmtId="0" fontId="2" fillId="0" borderId="46" xfId="1" quotePrefix="1" applyFont="1" applyFill="1" applyBorder="1" applyAlignment="1">
      <alignment horizontal="left" vertical="center" wrapText="1"/>
    </xf>
    <xf numFmtId="0" fontId="2" fillId="6" borderId="47" xfId="0" quotePrefix="1" applyFont="1" applyFill="1" applyBorder="1" applyAlignment="1">
      <alignment vertical="center" wrapText="1"/>
    </xf>
    <xf numFmtId="0" fontId="6" fillId="0" borderId="41" xfId="1" quotePrefix="1" applyFont="1" applyBorder="1" applyAlignment="1">
      <alignment horizontal="left" vertical="center"/>
    </xf>
    <xf numFmtId="0" fontId="2" fillId="0" borderId="41" xfId="1" quotePrefix="1" applyFont="1" applyBorder="1" applyAlignment="1">
      <alignment horizontal="left" vertical="center"/>
    </xf>
    <xf numFmtId="0" fontId="6" fillId="0" borderId="39" xfId="1" quotePrefix="1" applyFont="1" applyBorder="1" applyAlignment="1">
      <alignment horizontal="left" vertical="center"/>
    </xf>
    <xf numFmtId="164" fontId="16" fillId="9" borderId="56" xfId="1" applyNumberFormat="1" applyFont="1" applyFill="1" applyBorder="1" applyAlignment="1">
      <alignment horizontal="center" vertical="center" wrapText="1"/>
    </xf>
    <xf numFmtId="164" fontId="16" fillId="9" borderId="57" xfId="1" applyNumberFormat="1" applyFont="1" applyFill="1" applyBorder="1" applyAlignment="1">
      <alignment horizontal="center" vertical="center" wrapText="1"/>
    </xf>
    <xf numFmtId="164" fontId="13" fillId="12" borderId="39" xfId="3" applyNumberFormat="1" applyFont="1" applyFill="1" applyBorder="1" applyAlignment="1">
      <alignment horizontal="center" vertical="center" wrapText="1"/>
    </xf>
    <xf numFmtId="164" fontId="13" fillId="12" borderId="41" xfId="3" applyNumberFormat="1" applyFont="1" applyFill="1" applyBorder="1" applyAlignment="1">
      <alignment horizontal="center" vertical="center" wrapText="1"/>
    </xf>
    <xf numFmtId="164" fontId="13" fillId="5" borderId="41" xfId="3" applyNumberFormat="1" applyFont="1" applyFill="1" applyBorder="1" applyAlignment="1">
      <alignment horizontal="center" vertical="center" wrapText="1"/>
    </xf>
    <xf numFmtId="164" fontId="16" fillId="12" borderId="41" xfId="1" applyNumberFormat="1" applyFont="1" applyFill="1" applyBorder="1" applyAlignment="1">
      <alignment horizontal="center" vertical="center" wrapText="1"/>
    </xf>
    <xf numFmtId="164" fontId="16" fillId="5" borderId="41" xfId="3" applyNumberFormat="1" applyFont="1" applyFill="1" applyBorder="1" applyAlignment="1">
      <alignment horizontal="center" vertical="center" wrapText="1"/>
    </xf>
    <xf numFmtId="164" fontId="13" fillId="5" borderId="41" xfId="0" applyNumberFormat="1" applyFont="1" applyFill="1" applyBorder="1" applyAlignment="1">
      <alignment horizontal="center" vertical="center" wrapText="1"/>
    </xf>
    <xf numFmtId="164" fontId="13" fillId="12" borderId="41" xfId="1" applyNumberFormat="1" applyFont="1" applyFill="1" applyBorder="1" applyAlignment="1">
      <alignment horizontal="center" vertical="center" wrapText="1"/>
    </xf>
    <xf numFmtId="164" fontId="13" fillId="5" borderId="41" xfId="1" applyNumberFormat="1" applyFont="1" applyFill="1" applyBorder="1" applyAlignment="1">
      <alignment horizontal="center" vertical="center" wrapText="1"/>
    </xf>
    <xf numFmtId="164" fontId="13" fillId="12" borderId="46" xfId="3" applyNumberFormat="1" applyFont="1" applyFill="1" applyBorder="1" applyAlignment="1">
      <alignment horizontal="center" vertical="center" wrapText="1"/>
    </xf>
    <xf numFmtId="164" fontId="13" fillId="12" borderId="44" xfId="3" applyNumberFormat="1" applyFont="1" applyFill="1" applyBorder="1" applyAlignment="1">
      <alignment horizontal="center" vertical="center" wrapText="1"/>
    </xf>
    <xf numFmtId="164" fontId="13" fillId="12" borderId="46" xfId="1" applyNumberFormat="1" applyFont="1" applyFill="1" applyBorder="1" applyAlignment="1">
      <alignment horizontal="center" vertical="center" wrapText="1"/>
    </xf>
    <xf numFmtId="164" fontId="13" fillId="5" borderId="41" xfId="4" applyNumberFormat="1" applyFont="1" applyFill="1" applyBorder="1" applyAlignment="1">
      <alignment horizontal="center" vertical="center" wrapText="1"/>
    </xf>
    <xf numFmtId="164" fontId="13" fillId="12" borderId="39" xfId="1" applyNumberFormat="1" applyFont="1" applyFill="1" applyBorder="1" applyAlignment="1">
      <alignment horizontal="center" vertical="center" wrapText="1"/>
    </xf>
    <xf numFmtId="166" fontId="13" fillId="5" borderId="46" xfId="1" applyNumberFormat="1" applyFont="1" applyFill="1" applyBorder="1" applyAlignment="1">
      <alignment horizontal="center" vertical="center" wrapText="1"/>
    </xf>
    <xf numFmtId="164" fontId="22" fillId="12" borderId="41" xfId="1" applyNumberFormat="1" applyFont="1" applyFill="1" applyBorder="1" applyAlignment="1">
      <alignment horizontal="center" vertical="center" wrapText="1"/>
    </xf>
    <xf numFmtId="166" fontId="13" fillId="12" borderId="41" xfId="1" applyNumberFormat="1" applyFont="1" applyFill="1" applyBorder="1" applyAlignment="1">
      <alignment horizontal="center" vertical="center" wrapText="1"/>
    </xf>
    <xf numFmtId="166" fontId="13" fillId="5" borderId="41" xfId="1" applyNumberFormat="1" applyFont="1" applyFill="1" applyBorder="1" applyAlignment="1">
      <alignment horizontal="center" vertical="center" wrapText="1"/>
    </xf>
    <xf numFmtId="166" fontId="13" fillId="12" borderId="46" xfId="1" applyNumberFormat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left" vertical="center"/>
    </xf>
    <xf numFmtId="0" fontId="13" fillId="5" borderId="0" xfId="1" applyFont="1" applyFill="1" applyAlignment="1">
      <alignment horizontal="left" vertical="center" wrapText="1"/>
    </xf>
    <xf numFmtId="0" fontId="13" fillId="5" borderId="0" xfId="1" applyFont="1" applyFill="1" applyAlignment="1">
      <alignment horizontal="center" vertical="center" wrapText="1"/>
    </xf>
    <xf numFmtId="4" fontId="13" fillId="5" borderId="0" xfId="1" applyNumberFormat="1" applyFont="1" applyFill="1" applyAlignment="1">
      <alignment horizontal="center" vertical="center" wrapText="1"/>
    </xf>
    <xf numFmtId="164" fontId="13" fillId="5" borderId="39" xfId="3" applyNumberFormat="1" applyFont="1" applyFill="1" applyBorder="1" applyAlignment="1">
      <alignment horizontal="center" vertical="center" wrapText="1"/>
    </xf>
    <xf numFmtId="164" fontId="16" fillId="5" borderId="41" xfId="1" applyNumberFormat="1" applyFont="1" applyFill="1" applyBorder="1" applyAlignment="1">
      <alignment horizontal="center" vertical="center" wrapText="1"/>
    </xf>
    <xf numFmtId="164" fontId="16" fillId="5" borderId="21" xfId="1" applyNumberFormat="1" applyFont="1" applyFill="1" applyBorder="1" applyAlignment="1">
      <alignment horizontal="center" vertical="center" wrapText="1"/>
    </xf>
    <xf numFmtId="4" fontId="13" fillId="5" borderId="41" xfId="3" applyNumberFormat="1" applyFont="1" applyFill="1" applyBorder="1" applyAlignment="1">
      <alignment horizontal="center" vertical="center" wrapText="1"/>
    </xf>
    <xf numFmtId="4" fontId="2" fillId="5" borderId="6" xfId="3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164" fontId="2" fillId="5" borderId="10" xfId="3" applyNumberFormat="1" applyFont="1" applyFill="1" applyBorder="1" applyAlignment="1">
      <alignment horizontal="center" vertical="center" wrapText="1"/>
    </xf>
    <xf numFmtId="164" fontId="17" fillId="5" borderId="10" xfId="3" applyNumberFormat="1" applyFont="1" applyFill="1" applyBorder="1" applyAlignment="1">
      <alignment horizontal="center" vertical="center" wrapText="1"/>
    </xf>
    <xf numFmtId="4" fontId="2" fillId="5" borderId="15" xfId="1" applyNumberFormat="1" applyFont="1" applyFill="1" applyBorder="1" applyAlignment="1">
      <alignment horizontal="center" vertical="center" wrapText="1"/>
    </xf>
    <xf numFmtId="164" fontId="13" fillId="5" borderId="21" xfId="1" applyNumberFormat="1" applyFont="1" applyFill="1" applyBorder="1" applyAlignment="1">
      <alignment horizontal="center" vertical="center" wrapText="1"/>
    </xf>
    <xf numFmtId="4" fontId="13" fillId="5" borderId="0" xfId="1" applyNumberFormat="1" applyFont="1" applyFill="1" applyAlignment="1">
      <alignment horizontal="left" vertical="center" wrapText="1"/>
    </xf>
    <xf numFmtId="4" fontId="16" fillId="5" borderId="0" xfId="1" applyNumberFormat="1" applyFont="1" applyFill="1" applyAlignment="1">
      <alignment horizontal="left" vertical="center" wrapText="1"/>
    </xf>
    <xf numFmtId="4" fontId="16" fillId="5" borderId="0" xfId="1" applyNumberFormat="1" applyFont="1" applyFill="1" applyAlignment="1">
      <alignment horizontal="center" vertical="center" wrapText="1"/>
    </xf>
    <xf numFmtId="164" fontId="13" fillId="5" borderId="0" xfId="1" applyNumberFormat="1" applyFont="1" applyFill="1" applyAlignment="1">
      <alignment horizontal="center" vertical="center" wrapText="1"/>
    </xf>
    <xf numFmtId="166" fontId="13" fillId="5" borderId="0" xfId="1" applyNumberFormat="1" applyFont="1" applyFill="1"/>
    <xf numFmtId="4" fontId="13" fillId="5" borderId="0" xfId="1" applyNumberFormat="1" applyFont="1" applyFill="1"/>
    <xf numFmtId="0" fontId="13" fillId="5" borderId="0" xfId="1" applyFont="1" applyFill="1"/>
    <xf numFmtId="0" fontId="23" fillId="5" borderId="0" xfId="0" applyFont="1" applyFill="1"/>
    <xf numFmtId="164" fontId="23" fillId="5" borderId="0" xfId="0" applyNumberFormat="1" applyFont="1" applyFill="1"/>
    <xf numFmtId="0" fontId="24" fillId="5" borderId="0" xfId="0" applyFont="1" applyFill="1"/>
    <xf numFmtId="164" fontId="24" fillId="5" borderId="0" xfId="0" applyNumberFormat="1" applyFont="1" applyFill="1"/>
    <xf numFmtId="4" fontId="24" fillId="5" borderId="0" xfId="0" applyNumberFormat="1" applyFont="1" applyFill="1"/>
    <xf numFmtId="4" fontId="22" fillId="5" borderId="21" xfId="1" applyNumberFormat="1" applyFont="1" applyFill="1" applyBorder="1" applyAlignment="1">
      <alignment horizontal="left" vertical="center" wrapText="1"/>
    </xf>
    <xf numFmtId="4" fontId="13" fillId="5" borderId="21" xfId="1" applyNumberFormat="1" applyFont="1" applyFill="1" applyBorder="1" applyAlignment="1">
      <alignment horizontal="center" vertical="center" wrapText="1"/>
    </xf>
    <xf numFmtId="0" fontId="13" fillId="5" borderId="22" xfId="1" applyFont="1" applyFill="1" applyBorder="1" applyAlignment="1">
      <alignment horizontal="left" vertical="center"/>
    </xf>
    <xf numFmtId="164" fontId="4" fillId="2" borderId="51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  <xf numFmtId="164" fontId="17" fillId="0" borderId="17" xfId="3" applyNumberFormat="1" applyFont="1" applyFill="1" applyBorder="1" applyAlignment="1">
      <alignment horizontal="center" vertical="center" wrapText="1"/>
    </xf>
    <xf numFmtId="164" fontId="17" fillId="0" borderId="12" xfId="3" applyNumberFormat="1" applyFont="1" applyFill="1" applyBorder="1" applyAlignment="1">
      <alignment horizontal="center" vertical="center" wrapText="1"/>
    </xf>
    <xf numFmtId="164" fontId="18" fillId="0" borderId="12" xfId="3" applyNumberFormat="1" applyFont="1" applyFill="1" applyBorder="1" applyAlignment="1">
      <alignment horizontal="center" vertical="center" wrapText="1"/>
    </xf>
    <xf numFmtId="164" fontId="18" fillId="0" borderId="12" xfId="1" applyNumberFormat="1" applyFont="1" applyFill="1" applyBorder="1" applyAlignment="1">
      <alignment horizontal="center" vertical="center" wrapText="1"/>
    </xf>
    <xf numFmtId="164" fontId="17" fillId="0" borderId="12" xfId="0" applyNumberFormat="1" applyFont="1" applyFill="1" applyBorder="1" applyAlignment="1">
      <alignment horizontal="center" vertical="center" wrapText="1"/>
    </xf>
    <xf numFmtId="4" fontId="17" fillId="0" borderId="12" xfId="0" applyNumberFormat="1" applyFont="1" applyFill="1" applyBorder="1" applyAlignment="1">
      <alignment horizontal="center" vertical="center" wrapText="1"/>
    </xf>
    <xf numFmtId="4" fontId="17" fillId="0" borderId="28" xfId="0" applyNumberFormat="1" applyFont="1" applyFill="1" applyBorder="1" applyAlignment="1">
      <alignment horizontal="center" vertical="center" wrapText="1"/>
    </xf>
    <xf numFmtId="4" fontId="17" fillId="0" borderId="29" xfId="0" applyNumberFormat="1" applyFont="1" applyFill="1" applyBorder="1" applyAlignment="1">
      <alignment horizontal="center" vertical="center" wrapText="1"/>
    </xf>
    <xf numFmtId="164" fontId="18" fillId="0" borderId="12" xfId="3" applyNumberFormat="1" applyFont="1" applyBorder="1" applyAlignment="1">
      <alignment horizontal="center" vertical="center" wrapText="1"/>
    </xf>
    <xf numFmtId="164" fontId="17" fillId="0" borderId="12" xfId="3" applyNumberFormat="1" applyFont="1" applyBorder="1" applyAlignment="1">
      <alignment horizontal="center" vertical="center" wrapText="1"/>
    </xf>
    <xf numFmtId="164" fontId="17" fillId="5" borderId="12" xfId="0" applyNumberFormat="1" applyFont="1" applyFill="1" applyBorder="1" applyAlignment="1">
      <alignment horizontal="center" vertical="center" wrapText="1"/>
    </xf>
    <xf numFmtId="164" fontId="17" fillId="0" borderId="12" xfId="0" applyNumberFormat="1" applyFont="1" applyBorder="1" applyAlignment="1">
      <alignment horizontal="center" vertical="center" wrapText="1"/>
    </xf>
    <xf numFmtId="164" fontId="17" fillId="0" borderId="12" xfId="1" applyNumberFormat="1" applyFont="1" applyBorder="1" applyAlignment="1">
      <alignment horizontal="center" vertical="center" wrapText="1"/>
    </xf>
    <xf numFmtId="164" fontId="17" fillId="0" borderId="12" xfId="1" applyNumberFormat="1" applyFont="1" applyFill="1" applyBorder="1" applyAlignment="1">
      <alignment horizontal="center" vertical="center" wrapText="1"/>
    </xf>
    <xf numFmtId="164" fontId="13" fillId="5" borderId="21" xfId="3" applyNumberFormat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164" fontId="13" fillId="5" borderId="21" xfId="0" applyNumberFormat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left" vertical="center" wrapText="1"/>
    </xf>
    <xf numFmtId="4" fontId="13" fillId="5" borderId="21" xfId="1" applyNumberFormat="1" applyFont="1" applyFill="1" applyBorder="1" applyAlignment="1">
      <alignment horizontal="left" vertical="center" wrapText="1"/>
    </xf>
    <xf numFmtId="164" fontId="17" fillId="0" borderId="12" xfId="4" applyNumberFormat="1" applyFont="1" applyFill="1" applyBorder="1" applyAlignment="1">
      <alignment horizontal="center" vertical="center" wrapText="1"/>
    </xf>
    <xf numFmtId="164" fontId="17" fillId="0" borderId="16" xfId="3" applyNumberFormat="1" applyFont="1" applyFill="1" applyBorder="1" applyAlignment="1">
      <alignment horizontal="center" vertical="center" wrapText="1"/>
    </xf>
    <xf numFmtId="164" fontId="17" fillId="6" borderId="12" xfId="0" applyNumberFormat="1" applyFont="1" applyFill="1" applyBorder="1" applyAlignment="1">
      <alignment horizontal="center" vertical="center" wrapText="1"/>
    </xf>
    <xf numFmtId="164" fontId="17" fillId="5" borderId="12" xfId="3" applyNumberFormat="1" applyFont="1" applyFill="1" applyBorder="1" applyAlignment="1">
      <alignment horizontal="center" vertical="center" wrapText="1"/>
    </xf>
    <xf numFmtId="4" fontId="17" fillId="5" borderId="12" xfId="3" applyNumberFormat="1" applyFont="1" applyFill="1" applyBorder="1" applyAlignment="1">
      <alignment horizontal="center" vertical="center" wrapText="1"/>
    </xf>
    <xf numFmtId="164" fontId="21" fillId="5" borderId="12" xfId="3" applyNumberFormat="1" applyFont="1" applyFill="1" applyBorder="1" applyAlignment="1">
      <alignment horizontal="center" vertical="center" wrapText="1"/>
    </xf>
    <xf numFmtId="164" fontId="18" fillId="0" borderId="12" xfId="3" applyNumberFormat="1" applyFont="1" applyBorder="1" applyAlignment="1">
      <alignment vertical="center" wrapText="1"/>
    </xf>
    <xf numFmtId="164" fontId="17" fillId="5" borderId="12" xfId="1" applyNumberFormat="1" applyFont="1" applyFill="1" applyBorder="1" applyAlignment="1">
      <alignment horizontal="center" vertical="center" wrapText="1"/>
    </xf>
    <xf numFmtId="164" fontId="19" fillId="6" borderId="12" xfId="0" applyNumberFormat="1" applyFont="1" applyFill="1" applyBorder="1" applyAlignment="1">
      <alignment horizontal="center" vertical="center" wrapText="1"/>
    </xf>
    <xf numFmtId="164" fontId="18" fillId="5" borderId="12" xfId="3" applyNumberFormat="1" applyFont="1" applyFill="1" applyBorder="1" applyAlignment="1">
      <alignment horizontal="center" vertical="center" wrapText="1"/>
    </xf>
    <xf numFmtId="164" fontId="17" fillId="0" borderId="16" xfId="3" applyNumberFormat="1" applyFont="1" applyBorder="1" applyAlignment="1">
      <alignment horizontal="center" vertical="center" wrapText="1"/>
    </xf>
    <xf numFmtId="164" fontId="18" fillId="0" borderId="16" xfId="3" applyNumberFormat="1" applyFont="1" applyFill="1" applyBorder="1" applyAlignment="1">
      <alignment horizontal="center" vertical="center" wrapText="1"/>
    </xf>
    <xf numFmtId="164" fontId="17" fillId="0" borderId="2" xfId="3" applyNumberFormat="1" applyFont="1" applyFill="1" applyBorder="1" applyAlignment="1">
      <alignment horizontal="center" vertical="center" wrapText="1"/>
    </xf>
    <xf numFmtId="164" fontId="17" fillId="0" borderId="28" xfId="3" applyNumberFormat="1" applyFont="1" applyFill="1" applyBorder="1" applyAlignment="1">
      <alignment horizontal="center" vertical="center" wrapText="1"/>
    </xf>
    <xf numFmtId="164" fontId="17" fillId="0" borderId="16" xfId="1" applyNumberFormat="1" applyFont="1" applyFill="1" applyBorder="1" applyAlignment="1">
      <alignment horizontal="center" vertical="center" wrapText="1"/>
    </xf>
    <xf numFmtId="164" fontId="17" fillId="5" borderId="12" xfId="4" applyNumberFormat="1" applyFont="1" applyFill="1" applyBorder="1" applyAlignment="1">
      <alignment horizontal="center" vertical="center" wrapText="1"/>
    </xf>
    <xf numFmtId="164" fontId="17" fillId="0" borderId="12" xfId="4" applyNumberFormat="1" applyFont="1" applyBorder="1" applyAlignment="1">
      <alignment horizontal="center" vertical="center" wrapText="1"/>
    </xf>
    <xf numFmtId="164" fontId="17" fillId="0" borderId="17" xfId="1" applyNumberFormat="1" applyFont="1" applyBorder="1" applyAlignment="1">
      <alignment horizontal="center" vertical="center" wrapText="1"/>
    </xf>
    <xf numFmtId="166" fontId="17" fillId="0" borderId="16" xfId="1" applyNumberFormat="1" applyFont="1" applyFill="1" applyBorder="1" applyAlignment="1">
      <alignment horizontal="center" vertical="center" wrapText="1"/>
    </xf>
    <xf numFmtId="164" fontId="17" fillId="7" borderId="30" xfId="1" applyNumberFormat="1" applyFont="1" applyFill="1" applyBorder="1" applyAlignment="1">
      <alignment horizontal="center" vertical="center" wrapText="1"/>
    </xf>
    <xf numFmtId="164" fontId="19" fillId="0" borderId="12" xfId="1" applyNumberFormat="1" applyFont="1" applyBorder="1" applyAlignment="1">
      <alignment horizontal="center" vertical="center" wrapText="1"/>
    </xf>
    <xf numFmtId="164" fontId="17" fillId="0" borderId="16" xfId="1" applyNumberFormat="1" applyFont="1" applyBorder="1" applyAlignment="1">
      <alignment horizontal="center" vertical="center" wrapText="1"/>
    </xf>
    <xf numFmtId="166" fontId="17" fillId="0" borderId="12" xfId="1" applyNumberFormat="1" applyFont="1" applyFill="1" applyBorder="1" applyAlignment="1">
      <alignment horizontal="center" vertical="center" wrapText="1"/>
    </xf>
    <xf numFmtId="164" fontId="18" fillId="0" borderId="12" xfId="1" applyNumberFormat="1" applyFont="1" applyBorder="1" applyAlignment="1">
      <alignment horizontal="center" vertical="center" wrapText="1"/>
    </xf>
    <xf numFmtId="4" fontId="2" fillId="0" borderId="6" xfId="3" applyNumberFormat="1" applyFont="1" applyFill="1" applyBorder="1" applyAlignment="1">
      <alignment vertical="center" wrapText="1"/>
    </xf>
    <xf numFmtId="4" fontId="2" fillId="0" borderId="6" xfId="3" applyNumberFormat="1" applyFont="1" applyFill="1" applyBorder="1" applyAlignment="1">
      <alignment horizontal="left" vertical="center" wrapText="1"/>
    </xf>
    <xf numFmtId="0" fontId="2" fillId="6" borderId="58" xfId="0" quotePrefix="1" applyFont="1" applyFill="1" applyBorder="1" applyAlignment="1">
      <alignment vertical="center" wrapText="1"/>
    </xf>
    <xf numFmtId="164" fontId="13" fillId="12" borderId="43" xfId="3" applyNumberFormat="1" applyFont="1" applyFill="1" applyBorder="1" applyAlignment="1">
      <alignment horizontal="center" vertical="center" wrapText="1"/>
    </xf>
    <xf numFmtId="4" fontId="2" fillId="0" borderId="6" xfId="3" applyNumberFormat="1" applyFont="1" applyBorder="1" applyAlignment="1">
      <alignment horizontal="left" vertical="center" wrapText="1"/>
    </xf>
    <xf numFmtId="0" fontId="6" fillId="0" borderId="46" xfId="1" quotePrefix="1" applyFont="1" applyBorder="1" applyAlignment="1">
      <alignment horizontal="left" vertical="center"/>
    </xf>
    <xf numFmtId="4" fontId="8" fillId="0" borderId="6" xfId="1" applyNumberFormat="1" applyFont="1" applyBorder="1" applyAlignment="1">
      <alignment horizontal="left" vertical="center" wrapText="1"/>
    </xf>
    <xf numFmtId="0" fontId="2" fillId="0" borderId="46" xfId="1" quotePrefix="1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5" borderId="6" xfId="1" applyFont="1" applyFill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164" fontId="18" fillId="0" borderId="6" xfId="1" applyNumberFormat="1" applyFont="1" applyBorder="1" applyAlignment="1">
      <alignment horizontal="center" vertical="center" wrapText="1"/>
    </xf>
    <xf numFmtId="164" fontId="16" fillId="12" borderId="46" xfId="1" applyNumberFormat="1" applyFont="1" applyFill="1" applyBorder="1" applyAlignment="1">
      <alignment horizontal="center" vertical="center" wrapText="1"/>
    </xf>
    <xf numFmtId="0" fontId="2" fillId="0" borderId="39" xfId="1" quotePrefix="1" applyFont="1" applyFill="1" applyBorder="1" applyAlignment="1">
      <alignment horizontal="left" vertical="center" wrapText="1"/>
    </xf>
    <xf numFmtId="4" fontId="2" fillId="0" borderId="15" xfId="3" applyNumberFormat="1" applyFont="1" applyFill="1" applyBorder="1" applyAlignment="1">
      <alignment vertical="center" wrapText="1"/>
    </xf>
    <xf numFmtId="4" fontId="2" fillId="0" borderId="15" xfId="3" applyNumberFormat="1" applyFont="1" applyFill="1" applyBorder="1" applyAlignment="1">
      <alignment horizontal="center" vertical="center" wrapText="1"/>
    </xf>
    <xf numFmtId="0" fontId="2" fillId="6" borderId="59" xfId="0" quotePrefix="1" applyFont="1" applyFill="1" applyBorder="1" applyAlignment="1">
      <alignment vertical="center" wrapText="1"/>
    </xf>
    <xf numFmtId="4" fontId="2" fillId="0" borderId="15" xfId="3" applyNumberFormat="1" applyFont="1" applyBorder="1" applyAlignment="1">
      <alignment horizontal="left" vertical="center" wrapText="1"/>
    </xf>
    <xf numFmtId="4" fontId="2" fillId="0" borderId="15" xfId="3" applyNumberFormat="1" applyFont="1" applyBorder="1" applyAlignment="1">
      <alignment horizontal="center" vertical="center" wrapText="1"/>
    </xf>
    <xf numFmtId="164" fontId="2" fillId="0" borderId="15" xfId="3" applyNumberFormat="1" applyFont="1" applyBorder="1" applyAlignment="1">
      <alignment horizontal="center" vertical="center" wrapText="1"/>
    </xf>
    <xf numFmtId="164" fontId="17" fillId="0" borderId="15" xfId="3" applyNumberFormat="1" applyFont="1" applyBorder="1" applyAlignment="1">
      <alignment horizontal="center" vertical="center" wrapText="1"/>
    </xf>
    <xf numFmtId="0" fontId="2" fillId="0" borderId="43" xfId="1" quotePrefix="1" applyFont="1" applyFill="1" applyBorder="1" applyAlignment="1">
      <alignment horizontal="left" vertical="center"/>
    </xf>
    <xf numFmtId="4" fontId="2" fillId="0" borderId="10" xfId="1" applyNumberFormat="1" applyFont="1" applyFill="1" applyBorder="1" applyAlignment="1">
      <alignment horizontal="left" vertical="center" wrapText="1"/>
    </xf>
    <xf numFmtId="4" fontId="2" fillId="0" borderId="10" xfId="1" applyNumberFormat="1" applyFont="1" applyFill="1" applyBorder="1" applyAlignment="1">
      <alignment horizontal="center" vertical="center" wrapText="1"/>
    </xf>
    <xf numFmtId="164" fontId="2" fillId="0" borderId="10" xfId="1" applyNumberFormat="1" applyFont="1" applyFill="1" applyBorder="1" applyAlignment="1">
      <alignment horizontal="center" vertical="center" wrapText="1"/>
    </xf>
    <xf numFmtId="164" fontId="17" fillId="0" borderId="10" xfId="1" applyNumberFormat="1" applyFont="1" applyFill="1" applyBorder="1" applyAlignment="1">
      <alignment horizontal="center" vertical="center" wrapText="1"/>
    </xf>
    <xf numFmtId="164" fontId="13" fillId="12" borderId="43" xfId="1" applyNumberFormat="1" applyFont="1" applyFill="1" applyBorder="1" applyAlignment="1">
      <alignment horizontal="center" vertical="center" wrapText="1"/>
    </xf>
    <xf numFmtId="0" fontId="6" fillId="0" borderId="43" xfId="1" quotePrefix="1" applyFont="1" applyBorder="1" applyAlignment="1">
      <alignment horizontal="left" vertical="center"/>
    </xf>
    <xf numFmtId="0" fontId="6" fillId="0" borderId="10" xfId="4" applyFont="1" applyBorder="1" applyAlignment="1">
      <alignment horizontal="left" vertical="center" wrapText="1"/>
    </xf>
    <xf numFmtId="0" fontId="2" fillId="0" borderId="10" xfId="4" applyFont="1" applyBorder="1" applyAlignment="1">
      <alignment horizontal="center" vertical="center" wrapText="1"/>
    </xf>
    <xf numFmtId="164" fontId="2" fillId="0" borderId="10" xfId="4" applyNumberFormat="1" applyFont="1" applyBorder="1" applyAlignment="1">
      <alignment horizontal="center" vertical="center" wrapText="1"/>
    </xf>
    <xf numFmtId="164" fontId="17" fillId="0" borderId="10" xfId="4" applyNumberFormat="1" applyFont="1" applyBorder="1" applyAlignment="1">
      <alignment horizontal="center" vertical="center" wrapText="1"/>
    </xf>
    <xf numFmtId="164" fontId="13" fillId="5" borderId="43" xfId="4" applyNumberFormat="1" applyFont="1" applyFill="1" applyBorder="1" applyAlignment="1">
      <alignment horizontal="center" vertical="center" wrapText="1"/>
    </xf>
    <xf numFmtId="4" fontId="8" fillId="0" borderId="10" xfId="1" applyNumberFormat="1" applyFont="1" applyBorder="1" applyAlignment="1">
      <alignment horizontal="left" vertical="center" wrapText="1"/>
    </xf>
    <xf numFmtId="4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17" fillId="0" borderId="10" xfId="1" applyNumberFormat="1" applyFont="1" applyBorder="1" applyAlignment="1">
      <alignment horizontal="center" vertical="center" wrapText="1"/>
    </xf>
    <xf numFmtId="0" fontId="2" fillId="0" borderId="39" xfId="1" quotePrefix="1" applyFont="1" applyBorder="1" applyAlignment="1">
      <alignment horizontal="left" vertical="center"/>
    </xf>
    <xf numFmtId="4" fontId="2" fillId="0" borderId="15" xfId="1" applyNumberFormat="1" applyFont="1" applyBorder="1" applyAlignment="1">
      <alignment horizontal="left" vertical="center" wrapText="1"/>
    </xf>
    <xf numFmtId="0" fontId="2" fillId="0" borderId="43" xfId="1" quotePrefix="1" applyFont="1" applyBorder="1" applyAlignment="1">
      <alignment horizontal="left" vertical="center"/>
    </xf>
    <xf numFmtId="4" fontId="2" fillId="0" borderId="10" xfId="1" applyNumberFormat="1" applyFont="1" applyBorder="1" applyAlignment="1">
      <alignment horizontal="left" vertical="center" wrapText="1"/>
    </xf>
    <xf numFmtId="4" fontId="2" fillId="5" borderId="15" xfId="1" applyNumberFormat="1" applyFont="1" applyFill="1" applyBorder="1" applyAlignment="1">
      <alignment horizontal="left" vertical="center" wrapText="1"/>
    </xf>
    <xf numFmtId="166" fontId="2" fillId="5" borderId="15" xfId="1" applyNumberFormat="1" applyFont="1" applyFill="1" applyBorder="1" applyAlignment="1">
      <alignment horizontal="center" vertical="center" wrapText="1"/>
    </xf>
    <xf numFmtId="166" fontId="17" fillId="5" borderId="15" xfId="1" applyNumberFormat="1" applyFont="1" applyFill="1" applyBorder="1" applyAlignment="1">
      <alignment horizontal="center" vertical="center" wrapText="1"/>
    </xf>
    <xf numFmtId="166" fontId="13" fillId="12" borderId="39" xfId="1" applyNumberFormat="1" applyFont="1" applyFill="1" applyBorder="1" applyAlignment="1">
      <alignment horizontal="center" vertical="center" wrapText="1"/>
    </xf>
    <xf numFmtId="4" fontId="2" fillId="5" borderId="10" xfId="1" applyNumberFormat="1" applyFont="1" applyFill="1" applyBorder="1" applyAlignment="1">
      <alignment horizontal="left" vertical="center" wrapText="1"/>
    </xf>
    <xf numFmtId="4" fontId="2" fillId="5" borderId="10" xfId="1" applyNumberFormat="1" applyFont="1" applyFill="1" applyBorder="1" applyAlignment="1">
      <alignment horizontal="center" vertical="center" wrapText="1"/>
    </xf>
    <xf numFmtId="166" fontId="2" fillId="5" borderId="10" xfId="1" applyNumberFormat="1" applyFont="1" applyFill="1" applyBorder="1" applyAlignment="1">
      <alignment horizontal="center" vertical="center" wrapText="1"/>
    </xf>
    <xf numFmtId="166" fontId="17" fillId="5" borderId="10" xfId="1" applyNumberFormat="1" applyFont="1" applyFill="1" applyBorder="1" applyAlignment="1">
      <alignment horizontal="center" vertical="center" wrapText="1"/>
    </xf>
    <xf numFmtId="166" fontId="13" fillId="12" borderId="43" xfId="1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5" borderId="10" xfId="1" applyFont="1" applyFill="1" applyBorder="1" applyAlignment="1">
      <alignment horizontal="center" vertical="center" wrapText="1"/>
    </xf>
    <xf numFmtId="164" fontId="6" fillId="0" borderId="10" xfId="1" applyNumberFormat="1" applyFont="1" applyBorder="1" applyAlignment="1">
      <alignment horizontal="center" vertical="center" wrapText="1"/>
    </xf>
    <xf numFmtId="164" fontId="18" fillId="0" borderId="10" xfId="1" applyNumberFormat="1" applyFont="1" applyBorder="1" applyAlignment="1">
      <alignment horizontal="center" vertical="center" wrapText="1"/>
    </xf>
    <xf numFmtId="164" fontId="16" fillId="12" borderId="43" xfId="1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5" borderId="15" xfId="1" applyFont="1" applyFill="1" applyBorder="1" applyAlignment="1">
      <alignment horizontal="center" vertical="center" wrapText="1"/>
    </xf>
    <xf numFmtId="164" fontId="6" fillId="0" borderId="15" xfId="1" applyNumberFormat="1" applyFont="1" applyBorder="1" applyAlignment="1">
      <alignment horizontal="center" vertical="center" wrapText="1"/>
    </xf>
    <xf numFmtId="164" fontId="18" fillId="0" borderId="15" xfId="1" applyNumberFormat="1" applyFont="1" applyBorder="1" applyAlignment="1">
      <alignment horizontal="center" vertical="center" wrapText="1"/>
    </xf>
    <xf numFmtId="164" fontId="16" fillId="12" borderId="39" xfId="1" applyNumberFormat="1" applyFont="1" applyFill="1" applyBorder="1" applyAlignment="1">
      <alignment horizontal="center" vertical="center" wrapText="1"/>
    </xf>
    <xf numFmtId="0" fontId="6" fillId="5" borderId="43" xfId="1" quotePrefix="1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 wrapText="1"/>
    </xf>
    <xf numFmtId="164" fontId="6" fillId="5" borderId="10" xfId="1" applyNumberFormat="1" applyFont="1" applyFill="1" applyBorder="1" applyAlignment="1">
      <alignment horizontal="center" vertical="center" wrapText="1"/>
    </xf>
    <xf numFmtId="164" fontId="18" fillId="5" borderId="10" xfId="1" applyNumberFormat="1" applyFont="1" applyFill="1" applyBorder="1" applyAlignment="1">
      <alignment horizontal="center" vertical="center" wrapText="1"/>
    </xf>
    <xf numFmtId="0" fontId="13" fillId="5" borderId="21" xfId="1" quotePrefix="1" applyFont="1" applyFill="1" applyBorder="1" applyAlignment="1">
      <alignment horizontal="left" vertical="center" wrapText="1"/>
    </xf>
    <xf numFmtId="49" fontId="13" fillId="5" borderId="21" xfId="1" quotePrefix="1" applyNumberFormat="1" applyFont="1" applyFill="1" applyBorder="1" applyAlignment="1">
      <alignment horizontal="left" vertical="center" wrapText="1"/>
    </xf>
    <xf numFmtId="3" fontId="13" fillId="5" borderId="21" xfId="1" applyNumberFormat="1" applyFont="1" applyFill="1" applyBorder="1" applyAlignment="1">
      <alignment horizontal="center" vertical="center" wrapText="1"/>
    </xf>
    <xf numFmtId="0" fontId="13" fillId="5" borderId="21" xfId="1" quotePrefix="1" applyFont="1" applyFill="1" applyBorder="1" applyAlignment="1">
      <alignment horizontal="left" vertical="center"/>
    </xf>
    <xf numFmtId="49" fontId="13" fillId="5" borderId="21" xfId="1" quotePrefix="1" applyNumberFormat="1" applyFont="1" applyFill="1" applyBorder="1" applyAlignment="1">
      <alignment horizontal="left" vertical="center"/>
    </xf>
    <xf numFmtId="164" fontId="13" fillId="14" borderId="21" xfId="0" applyNumberFormat="1" applyFont="1" applyFill="1" applyBorder="1" applyAlignment="1">
      <alignment horizontal="center" vertical="center" wrapText="1"/>
    </xf>
    <xf numFmtId="164" fontId="13" fillId="14" borderId="21" xfId="1" applyNumberFormat="1" applyFont="1" applyFill="1" applyBorder="1" applyAlignment="1">
      <alignment horizontal="center" vertical="center" wrapText="1"/>
    </xf>
    <xf numFmtId="0" fontId="28" fillId="14" borderId="21" xfId="1" applyFont="1" applyFill="1" applyBorder="1" applyAlignment="1">
      <alignment horizontal="center" vertical="center" wrapText="1"/>
    </xf>
    <xf numFmtId="0" fontId="28" fillId="14" borderId="21" xfId="1" applyFont="1" applyFill="1" applyBorder="1" applyAlignment="1">
      <alignment horizontal="left" vertical="center"/>
    </xf>
    <xf numFmtId="14" fontId="28" fillId="5" borderId="21" xfId="3" quotePrefix="1" applyNumberFormat="1" applyFont="1" applyFill="1" applyBorder="1" applyAlignment="1">
      <alignment horizontal="left" vertical="center"/>
    </xf>
    <xf numFmtId="14" fontId="29" fillId="5" borderId="21" xfId="3" quotePrefix="1" applyNumberFormat="1" applyFont="1" applyFill="1" applyBorder="1" applyAlignment="1">
      <alignment horizontal="left" vertical="center"/>
    </xf>
    <xf numFmtId="49" fontId="29" fillId="5" borderId="21" xfId="3" quotePrefix="1" applyNumberFormat="1" applyFont="1" applyFill="1" applyBorder="1" applyAlignment="1">
      <alignment horizontal="left" vertical="center"/>
    </xf>
    <xf numFmtId="0" fontId="29" fillId="5" borderId="21" xfId="4" quotePrefix="1" applyFont="1" applyFill="1" applyBorder="1" applyAlignment="1">
      <alignment horizontal="left" vertical="center"/>
    </xf>
    <xf numFmtId="0" fontId="28" fillId="5" borderId="21" xfId="4" quotePrefix="1" applyFont="1" applyFill="1" applyBorder="1" applyAlignment="1">
      <alignment horizontal="left" vertical="center"/>
    </xf>
    <xf numFmtId="0" fontId="29" fillId="5" borderId="21" xfId="1" quotePrefix="1" applyFont="1" applyFill="1" applyBorder="1" applyAlignment="1">
      <alignment horizontal="left" vertical="center" wrapText="1"/>
    </xf>
    <xf numFmtId="0" fontId="28" fillId="13" borderId="21" xfId="0" quotePrefix="1" applyFont="1" applyFill="1" applyBorder="1" applyAlignment="1">
      <alignment vertical="center" wrapText="1"/>
    </xf>
    <xf numFmtId="0" fontId="29" fillId="13" borderId="21" xfId="0" quotePrefix="1" applyFont="1" applyFill="1" applyBorder="1" applyAlignment="1">
      <alignment vertical="center" wrapText="1"/>
    </xf>
    <xf numFmtId="0" fontId="29" fillId="13" borderId="21" xfId="0" quotePrefix="1" applyFont="1" applyFill="1" applyBorder="1" applyAlignment="1">
      <alignment horizontal="left" vertical="center" wrapText="1"/>
    </xf>
    <xf numFmtId="0" fontId="29" fillId="5" borderId="21" xfId="0" quotePrefix="1" applyFont="1" applyFill="1" applyBorder="1" applyAlignment="1">
      <alignment vertical="center" wrapText="1"/>
    </xf>
    <xf numFmtId="0" fontId="29" fillId="5" borderId="21" xfId="3" applyFont="1" applyFill="1" applyBorder="1" applyAlignment="1">
      <alignment horizontal="left" vertical="center"/>
    </xf>
    <xf numFmtId="0" fontId="29" fillId="5" borderId="21" xfId="1" applyFont="1" applyFill="1" applyBorder="1" applyAlignment="1">
      <alignment horizontal="left" vertical="center"/>
    </xf>
    <xf numFmtId="0" fontId="28" fillId="5" borderId="21" xfId="1" applyFont="1" applyFill="1" applyBorder="1" applyAlignment="1">
      <alignment horizontal="left" vertical="center"/>
    </xf>
    <xf numFmtId="0" fontId="29" fillId="5" borderId="21" xfId="1" quotePrefix="1" applyFont="1" applyFill="1" applyBorder="1" applyAlignment="1">
      <alignment horizontal="left" vertical="center"/>
    </xf>
    <xf numFmtId="4" fontId="28" fillId="14" borderId="21" xfId="1" applyNumberFormat="1" applyFont="1" applyFill="1" applyBorder="1" applyAlignment="1">
      <alignment horizontal="left" vertical="center" wrapText="1"/>
    </xf>
    <xf numFmtId="0" fontId="28" fillId="5" borderId="21" xfId="1" quotePrefix="1" applyFont="1" applyFill="1" applyBorder="1" applyAlignment="1">
      <alignment horizontal="left" vertical="center"/>
    </xf>
    <xf numFmtId="3" fontId="28" fillId="14" borderId="21" xfId="1" applyNumberFormat="1" applyFont="1" applyFill="1" applyBorder="1" applyAlignment="1">
      <alignment horizontal="left" vertical="center" wrapText="1"/>
    </xf>
    <xf numFmtId="0" fontId="29" fillId="5" borderId="0" xfId="1" applyFont="1" applyFill="1" applyAlignment="1">
      <alignment horizontal="left" vertical="center"/>
    </xf>
    <xf numFmtId="0" fontId="29" fillId="5" borderId="22" xfId="1" applyFont="1" applyFill="1" applyBorder="1" applyAlignment="1">
      <alignment horizontal="left" vertical="center"/>
    </xf>
    <xf numFmtId="4" fontId="28" fillId="14" borderId="21" xfId="1" applyNumberFormat="1" applyFont="1" applyFill="1" applyBorder="1" applyAlignment="1">
      <alignment horizontal="center" vertical="center" wrapText="1"/>
    </xf>
    <xf numFmtId="164" fontId="28" fillId="14" borderId="21" xfId="1" applyNumberFormat="1" applyFont="1" applyFill="1" applyBorder="1" applyAlignment="1">
      <alignment horizontal="center" vertical="center" wrapText="1"/>
    </xf>
    <xf numFmtId="0" fontId="28" fillId="5" borderId="21" xfId="3" applyFont="1" applyFill="1" applyBorder="1" applyAlignment="1">
      <alignment horizontal="left" vertical="center" wrapText="1"/>
    </xf>
    <xf numFmtId="0" fontId="29" fillId="5" borderId="21" xfId="3" applyFont="1" applyFill="1" applyBorder="1" applyAlignment="1">
      <alignment horizontal="center" vertical="center" wrapText="1"/>
    </xf>
    <xf numFmtId="164" fontId="29" fillId="5" borderId="21" xfId="3" applyNumberFormat="1" applyFont="1" applyFill="1" applyBorder="1" applyAlignment="1">
      <alignment horizontal="center" vertical="center" wrapText="1"/>
    </xf>
    <xf numFmtId="164" fontId="29" fillId="14" borderId="21" xfId="3" applyNumberFormat="1" applyFont="1" applyFill="1" applyBorder="1" applyAlignment="1">
      <alignment horizontal="center" vertical="center" wrapText="1"/>
    </xf>
    <xf numFmtId="0" fontId="29" fillId="5" borderId="21" xfId="3" applyFont="1" applyFill="1" applyBorder="1" applyAlignment="1">
      <alignment horizontal="left" vertical="center" wrapText="1"/>
    </xf>
    <xf numFmtId="0" fontId="29" fillId="14" borderId="21" xfId="3" applyNumberFormat="1" applyFont="1" applyFill="1" applyBorder="1" applyAlignment="1">
      <alignment horizontal="center" vertical="center" wrapText="1"/>
    </xf>
    <xf numFmtId="0" fontId="28" fillId="5" borderId="21" xfId="3" applyFont="1" applyFill="1" applyBorder="1" applyAlignment="1">
      <alignment horizontal="center" vertical="center" wrapText="1"/>
    </xf>
    <xf numFmtId="164" fontId="28" fillId="5" borderId="21" xfId="3" applyNumberFormat="1" applyFont="1" applyFill="1" applyBorder="1" applyAlignment="1">
      <alignment horizontal="center" vertical="center" wrapText="1"/>
    </xf>
    <xf numFmtId="164" fontId="28" fillId="14" borderId="21" xfId="3" applyNumberFormat="1" applyFont="1" applyFill="1" applyBorder="1" applyAlignment="1">
      <alignment horizontal="center" vertical="center" wrapText="1"/>
    </xf>
    <xf numFmtId="164" fontId="28" fillId="5" borderId="21" xfId="1" applyNumberFormat="1" applyFont="1" applyFill="1" applyBorder="1" applyAlignment="1">
      <alignment horizontal="center" vertical="center" wrapText="1"/>
    </xf>
    <xf numFmtId="0" fontId="28" fillId="5" borderId="21" xfId="0" applyFont="1" applyFill="1" applyBorder="1" applyAlignment="1">
      <alignment horizontal="left" vertical="center" wrapText="1"/>
    </xf>
    <xf numFmtId="0" fontId="29" fillId="5" borderId="21" xfId="0" applyFont="1" applyFill="1" applyBorder="1" applyAlignment="1">
      <alignment horizontal="left" vertical="center" wrapText="1" indent="1"/>
    </xf>
    <xf numFmtId="0" fontId="29" fillId="5" borderId="21" xfId="0" applyFont="1" applyFill="1" applyBorder="1" applyAlignment="1">
      <alignment horizontal="center" vertical="center" wrapText="1"/>
    </xf>
    <xf numFmtId="164" fontId="29" fillId="5" borderId="21" xfId="0" applyNumberFormat="1" applyFont="1" applyFill="1" applyBorder="1" applyAlignment="1">
      <alignment horizontal="center" vertical="center" wrapText="1"/>
    </xf>
    <xf numFmtId="164" fontId="29" fillId="14" borderId="21" xfId="0" applyNumberFormat="1" applyFont="1" applyFill="1" applyBorder="1" applyAlignment="1">
      <alignment horizontal="center" vertical="center" wrapText="1"/>
    </xf>
    <xf numFmtId="0" fontId="28" fillId="5" borderId="21" xfId="0" applyFont="1" applyFill="1" applyBorder="1" applyAlignment="1">
      <alignment horizontal="left" vertical="center" wrapText="1" indent="1"/>
    </xf>
    <xf numFmtId="0" fontId="28" fillId="5" borderId="21" xfId="0" applyFont="1" applyFill="1" applyBorder="1" applyAlignment="1">
      <alignment horizontal="center" vertical="center" wrapText="1"/>
    </xf>
    <xf numFmtId="4" fontId="28" fillId="5" borderId="21" xfId="0" applyNumberFormat="1" applyFont="1" applyFill="1" applyBorder="1" applyAlignment="1">
      <alignment horizontal="center" vertical="center" wrapText="1"/>
    </xf>
    <xf numFmtId="4" fontId="28" fillId="14" borderId="21" xfId="0" applyNumberFormat="1" applyFont="1" applyFill="1" applyBorder="1" applyAlignment="1">
      <alignment horizontal="center" vertical="center" wrapText="1"/>
    </xf>
    <xf numFmtId="4" fontId="29" fillId="5" borderId="21" xfId="0" applyNumberFormat="1" applyFont="1" applyFill="1" applyBorder="1" applyAlignment="1">
      <alignment horizontal="center" vertical="center" wrapText="1"/>
    </xf>
    <xf numFmtId="4" fontId="29" fillId="14" borderId="21" xfId="0" applyNumberFormat="1" applyFont="1" applyFill="1" applyBorder="1" applyAlignment="1">
      <alignment horizontal="center" vertical="center" wrapText="1"/>
    </xf>
    <xf numFmtId="0" fontId="29" fillId="5" borderId="21" xfId="0" applyFont="1" applyFill="1" applyBorder="1" applyAlignment="1">
      <alignment vertical="center" indent="1"/>
    </xf>
    <xf numFmtId="4" fontId="28" fillId="5" borderId="21" xfId="3" applyNumberFormat="1" applyFont="1" applyFill="1" applyBorder="1" applyAlignment="1">
      <alignment vertical="center" wrapText="1"/>
    </xf>
    <xf numFmtId="4" fontId="28" fillId="5" borderId="21" xfId="3" applyNumberFormat="1" applyFont="1" applyFill="1" applyBorder="1" applyAlignment="1">
      <alignment horizontal="center" vertical="center" wrapText="1"/>
    </xf>
    <xf numFmtId="4" fontId="29" fillId="5" borderId="21" xfId="3" applyNumberFormat="1" applyFont="1" applyFill="1" applyBorder="1" applyAlignment="1">
      <alignment horizontal="left" vertical="center" wrapText="1"/>
    </xf>
    <xf numFmtId="4" fontId="29" fillId="5" borderId="21" xfId="3" applyNumberFormat="1" applyFont="1" applyFill="1" applyBorder="1" applyAlignment="1">
      <alignment horizontal="center" vertical="center" wrapText="1"/>
    </xf>
    <xf numFmtId="4" fontId="28" fillId="5" borderId="21" xfId="3" applyNumberFormat="1" applyFont="1" applyFill="1" applyBorder="1" applyAlignment="1">
      <alignment horizontal="left" vertical="center" wrapText="1"/>
    </xf>
    <xf numFmtId="3" fontId="28" fillId="5" borderId="21" xfId="3" applyNumberFormat="1" applyFont="1" applyFill="1" applyBorder="1" applyAlignment="1">
      <alignment horizontal="center" vertical="center" wrapText="1"/>
    </xf>
    <xf numFmtId="0" fontId="29" fillId="5" borderId="21" xfId="0" applyFont="1" applyFill="1" applyBorder="1" applyAlignment="1">
      <alignment horizontal="left" vertical="center" wrapText="1"/>
    </xf>
    <xf numFmtId="4" fontId="30" fillId="5" borderId="21" xfId="1" applyNumberFormat="1" applyFont="1" applyFill="1" applyBorder="1" applyAlignment="1">
      <alignment horizontal="left" vertical="center" wrapText="1"/>
    </xf>
    <xf numFmtId="4" fontId="29" fillId="5" borderId="21" xfId="1" applyNumberFormat="1" applyFont="1" applyFill="1" applyBorder="1" applyAlignment="1">
      <alignment horizontal="center" vertical="center" wrapText="1"/>
    </xf>
    <xf numFmtId="164" fontId="29" fillId="5" borderId="21" xfId="1" applyNumberFormat="1" applyFont="1" applyFill="1" applyBorder="1" applyAlignment="1">
      <alignment horizontal="center" vertical="center" wrapText="1"/>
    </xf>
    <xf numFmtId="164" fontId="29" fillId="14" borderId="21" xfId="1" applyNumberFormat="1" applyFont="1" applyFill="1" applyBorder="1" applyAlignment="1">
      <alignment horizontal="center" vertical="center" wrapText="1"/>
    </xf>
    <xf numFmtId="4" fontId="28" fillId="5" borderId="21" xfId="1" applyNumberFormat="1" applyFont="1" applyFill="1" applyBorder="1" applyAlignment="1">
      <alignment horizontal="left" vertical="center" wrapText="1"/>
    </xf>
    <xf numFmtId="4" fontId="29" fillId="5" borderId="21" xfId="1" applyNumberFormat="1" applyFont="1" applyFill="1" applyBorder="1" applyAlignment="1">
      <alignment horizontal="left" vertical="center" wrapText="1"/>
    </xf>
    <xf numFmtId="165" fontId="29" fillId="5" borderId="21" xfId="2" applyNumberFormat="1" applyFont="1" applyFill="1" applyBorder="1" applyAlignment="1">
      <alignment horizontal="left" vertical="center" wrapText="1"/>
    </xf>
    <xf numFmtId="165" fontId="29" fillId="5" borderId="21" xfId="2" applyNumberFormat="1" applyFont="1" applyFill="1" applyBorder="1" applyAlignment="1">
      <alignment horizontal="center" vertical="center" wrapText="1"/>
    </xf>
    <xf numFmtId="0" fontId="29" fillId="5" borderId="0" xfId="1" applyFont="1" applyFill="1"/>
    <xf numFmtId="0" fontId="31" fillId="5" borderId="0" xfId="0" applyFont="1" applyFill="1"/>
    <xf numFmtId="164" fontId="31" fillId="5" borderId="0" xfId="0" applyNumberFormat="1" applyFont="1" applyFill="1"/>
    <xf numFmtId="0" fontId="32" fillId="5" borderId="0" xfId="0" applyFont="1" applyFill="1"/>
    <xf numFmtId="164" fontId="32" fillId="5" borderId="0" xfId="0" applyNumberFormat="1" applyFont="1" applyFill="1"/>
    <xf numFmtId="4" fontId="32" fillId="5" borderId="0" xfId="0" applyNumberFormat="1" applyFont="1" applyFill="1"/>
    <xf numFmtId="0" fontId="29" fillId="5" borderId="21" xfId="4" applyFont="1" applyFill="1" applyBorder="1" applyAlignment="1">
      <alignment horizontal="left" vertical="center" wrapText="1"/>
    </xf>
    <xf numFmtId="0" fontId="29" fillId="5" borderId="21" xfId="4" applyFont="1" applyFill="1" applyBorder="1" applyAlignment="1">
      <alignment horizontal="center" vertical="center" wrapText="1"/>
    </xf>
    <xf numFmtId="164" fontId="29" fillId="5" borderId="21" xfId="4" applyNumberFormat="1" applyFont="1" applyFill="1" applyBorder="1" applyAlignment="1">
      <alignment horizontal="center" vertical="center" wrapText="1"/>
    </xf>
    <xf numFmtId="164" fontId="29" fillId="14" borderId="21" xfId="4" applyNumberFormat="1" applyFont="1" applyFill="1" applyBorder="1" applyAlignment="1">
      <alignment horizontal="center" vertical="center" wrapText="1"/>
    </xf>
    <xf numFmtId="4" fontId="29" fillId="5" borderId="21" xfId="3" applyNumberFormat="1" applyFont="1" applyFill="1" applyBorder="1" applyAlignment="1">
      <alignment vertical="center" wrapText="1"/>
    </xf>
    <xf numFmtId="0" fontId="29" fillId="5" borderId="21" xfId="1" applyFont="1" applyFill="1" applyBorder="1" applyAlignment="1">
      <alignment horizontal="left" vertical="center" wrapText="1"/>
    </xf>
    <xf numFmtId="0" fontId="29" fillId="13" borderId="21" xfId="0" applyFont="1" applyFill="1" applyBorder="1" applyAlignment="1">
      <alignment horizontal="left" vertical="center" wrapText="1"/>
    </xf>
    <xf numFmtId="0" fontId="29" fillId="13" borderId="21" xfId="0" applyFont="1" applyFill="1" applyBorder="1" applyAlignment="1">
      <alignment horizontal="center" vertical="center" wrapText="1"/>
    </xf>
    <xf numFmtId="164" fontId="29" fillId="13" borderId="21" xfId="0" applyNumberFormat="1" applyFont="1" applyFill="1" applyBorder="1" applyAlignment="1">
      <alignment horizontal="center" vertical="center" wrapText="1"/>
    </xf>
    <xf numFmtId="164" fontId="29" fillId="15" borderId="21" xfId="0" applyNumberFormat="1" applyFont="1" applyFill="1" applyBorder="1" applyAlignment="1">
      <alignment horizontal="center" vertical="center" wrapText="1"/>
    </xf>
    <xf numFmtId="4" fontId="29" fillId="14" borderId="21" xfId="3" applyNumberFormat="1" applyFont="1" applyFill="1" applyBorder="1" applyAlignment="1">
      <alignment horizontal="center" vertical="center" wrapText="1"/>
    </xf>
    <xf numFmtId="0" fontId="28" fillId="5" borderId="21" xfId="1" applyFont="1" applyFill="1" applyBorder="1" applyAlignment="1">
      <alignment horizontal="left" vertical="center" wrapText="1"/>
    </xf>
    <xf numFmtId="164" fontId="28" fillId="5" borderId="21" xfId="3" applyNumberFormat="1" applyFont="1" applyFill="1" applyBorder="1" applyAlignment="1">
      <alignment vertical="center" wrapText="1"/>
    </xf>
    <xf numFmtId="164" fontId="28" fillId="14" borderId="21" xfId="3" applyNumberFormat="1" applyFont="1" applyFill="1" applyBorder="1" applyAlignment="1">
      <alignment vertical="center" wrapText="1"/>
    </xf>
    <xf numFmtId="0" fontId="30" fillId="13" borderId="21" xfId="0" applyFont="1" applyFill="1" applyBorder="1" applyAlignment="1">
      <alignment horizontal="left" vertical="center" wrapText="1"/>
    </xf>
    <xf numFmtId="0" fontId="30" fillId="13" borderId="21" xfId="0" applyFont="1" applyFill="1" applyBorder="1" applyAlignment="1">
      <alignment horizontal="center" vertical="center" wrapText="1"/>
    </xf>
    <xf numFmtId="164" fontId="30" fillId="13" borderId="21" xfId="0" applyNumberFormat="1" applyFont="1" applyFill="1" applyBorder="1" applyAlignment="1">
      <alignment horizontal="center" vertical="center" wrapText="1"/>
    </xf>
    <xf numFmtId="164" fontId="30" fillId="15" borderId="21" xfId="0" applyNumberFormat="1" applyFont="1" applyFill="1" applyBorder="1" applyAlignment="1">
      <alignment horizontal="center" vertical="center" wrapText="1"/>
    </xf>
    <xf numFmtId="4" fontId="30" fillId="5" borderId="21" xfId="3" applyNumberFormat="1" applyFont="1" applyFill="1" applyBorder="1" applyAlignment="1">
      <alignment horizontal="left" vertical="center" wrapText="1"/>
    </xf>
    <xf numFmtId="4" fontId="28" fillId="5" borderId="21" xfId="1" applyNumberFormat="1" applyFont="1" applyFill="1" applyBorder="1" applyAlignment="1">
      <alignment horizontal="center" vertical="center" wrapText="1"/>
    </xf>
    <xf numFmtId="4" fontId="30" fillId="14" borderId="21" xfId="1" applyNumberFormat="1" applyFont="1" applyFill="1" applyBorder="1" applyAlignment="1">
      <alignment horizontal="left" vertical="center" wrapText="1"/>
    </xf>
    <xf numFmtId="166" fontId="29" fillId="5" borderId="21" xfId="1" applyNumberFormat="1" applyFont="1" applyFill="1" applyBorder="1" applyAlignment="1">
      <alignment horizontal="center" vertical="center" wrapText="1"/>
    </xf>
    <xf numFmtId="166" fontId="29" fillId="14" borderId="21" xfId="1" applyNumberFormat="1" applyFont="1" applyFill="1" applyBorder="1" applyAlignment="1">
      <alignment horizontal="center" vertical="center" wrapText="1"/>
    </xf>
    <xf numFmtId="4" fontId="30" fillId="5" borderId="21" xfId="1" applyNumberFormat="1" applyFont="1" applyFill="1" applyBorder="1" applyAlignment="1">
      <alignment horizontal="center" vertical="center" wrapText="1"/>
    </xf>
    <xf numFmtId="164" fontId="30" fillId="5" borderId="21" xfId="1" applyNumberFormat="1" applyFont="1" applyFill="1" applyBorder="1" applyAlignment="1">
      <alignment horizontal="center" vertical="center" wrapText="1"/>
    </xf>
    <xf numFmtId="164" fontId="30" fillId="14" borderId="21" xfId="1" applyNumberFormat="1" applyFont="1" applyFill="1" applyBorder="1" applyAlignment="1">
      <alignment horizontal="center" vertical="center" wrapText="1"/>
    </xf>
    <xf numFmtId="4" fontId="29" fillId="8" borderId="21" xfId="1" applyNumberFormat="1" applyFont="1" applyFill="1" applyBorder="1" applyAlignment="1">
      <alignment horizontal="left" vertical="center" wrapText="1"/>
    </xf>
    <xf numFmtId="4" fontId="29" fillId="8" borderId="21" xfId="1" applyNumberFormat="1" applyFont="1" applyFill="1" applyBorder="1" applyAlignment="1">
      <alignment horizontal="center" vertical="center" wrapText="1"/>
    </xf>
    <xf numFmtId="4" fontId="33" fillId="5" borderId="21" xfId="1" applyNumberFormat="1" applyFont="1" applyFill="1" applyBorder="1" applyAlignment="1">
      <alignment horizontal="left" vertical="center" wrapText="1"/>
    </xf>
    <xf numFmtId="0" fontId="28" fillId="5" borderId="21" xfId="1" applyFont="1" applyFill="1" applyBorder="1" applyAlignment="1">
      <alignment horizontal="center" vertical="center" wrapText="1"/>
    </xf>
    <xf numFmtId="0" fontId="29" fillId="5" borderId="21" xfId="1" applyFont="1" applyFill="1" applyBorder="1" applyAlignment="1">
      <alignment horizontal="center" vertical="center" wrapText="1"/>
    </xf>
    <xf numFmtId="4" fontId="29" fillId="5" borderId="0" xfId="1" applyNumberFormat="1" applyFont="1" applyFill="1" applyAlignment="1">
      <alignment horizontal="left" vertical="center" wrapText="1"/>
    </xf>
    <xf numFmtId="4" fontId="29" fillId="5" borderId="0" xfId="1" applyNumberFormat="1" applyFont="1" applyFill="1" applyAlignment="1">
      <alignment horizontal="center" vertical="center" wrapText="1"/>
    </xf>
    <xf numFmtId="166" fontId="29" fillId="5" borderId="0" xfId="1" applyNumberFormat="1" applyFont="1" applyFill="1"/>
    <xf numFmtId="4" fontId="29" fillId="5" borderId="0" xfId="1" applyNumberFormat="1" applyFont="1" applyFill="1"/>
    <xf numFmtId="4" fontId="28" fillId="5" borderId="0" xfId="1" applyNumberFormat="1" applyFont="1" applyFill="1" applyAlignment="1">
      <alignment horizontal="left" vertical="center" wrapText="1"/>
    </xf>
    <xf numFmtId="4" fontId="28" fillId="5" borderId="0" xfId="1" applyNumberFormat="1" applyFont="1" applyFill="1" applyAlignment="1">
      <alignment horizontal="center" vertical="center" wrapText="1"/>
    </xf>
    <xf numFmtId="0" fontId="29" fillId="5" borderId="0" xfId="1" applyFont="1" applyFill="1" applyAlignment="1">
      <alignment horizontal="left" vertical="center" wrapText="1"/>
    </xf>
    <xf numFmtId="0" fontId="29" fillId="5" borderId="0" xfId="1" applyFont="1" applyFill="1" applyAlignment="1">
      <alignment horizontal="center" vertical="center" wrapText="1"/>
    </xf>
    <xf numFmtId="164" fontId="29" fillId="5" borderId="0" xfId="1" applyNumberFormat="1" applyFont="1" applyFill="1" applyAlignment="1">
      <alignment horizontal="center" vertical="center" wrapText="1"/>
    </xf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2" applyNumberFormat="1" applyFont="1" applyBorder="1" applyAlignment="1">
      <alignment horizontal="lef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horizontal="right" vertical="center" wrapText="1"/>
    </xf>
    <xf numFmtId="4" fontId="22" fillId="16" borderId="21" xfId="1" applyNumberFormat="1" applyFont="1" applyFill="1" applyBorder="1" applyAlignment="1">
      <alignment horizontal="left" vertical="center" wrapText="1"/>
    </xf>
    <xf numFmtId="4" fontId="13" fillId="16" borderId="21" xfId="1" applyNumberFormat="1" applyFont="1" applyFill="1" applyBorder="1" applyAlignment="1">
      <alignment horizontal="center" vertical="center" wrapText="1"/>
    </xf>
    <xf numFmtId="164" fontId="13" fillId="16" borderId="21" xfId="1" applyNumberFormat="1" applyFont="1" applyFill="1" applyBorder="1" applyAlignment="1">
      <alignment horizontal="center" vertical="center" wrapText="1"/>
    </xf>
    <xf numFmtId="4" fontId="6" fillId="16" borderId="21" xfId="1" applyNumberFormat="1" applyFont="1" applyFill="1" applyBorder="1" applyAlignment="1">
      <alignment horizontal="right" vertical="center" wrapText="1"/>
    </xf>
    <xf numFmtId="164" fontId="13" fillId="16" borderId="11" xfId="1" applyNumberFormat="1" applyFont="1" applyFill="1" applyBorder="1" applyAlignment="1">
      <alignment horizontal="center" vertical="center" wrapText="1"/>
    </xf>
    <xf numFmtId="4" fontId="6" fillId="16" borderId="9" xfId="1" applyNumberFormat="1" applyFont="1" applyFill="1" applyBorder="1" applyAlignment="1">
      <alignment horizontal="right" vertical="center" wrapText="1"/>
    </xf>
    <xf numFmtId="164" fontId="16" fillId="3" borderId="9" xfId="1" applyNumberFormat="1" applyFont="1" applyFill="1" applyBorder="1" applyAlignment="1">
      <alignment horizontal="center" vertical="center" wrapText="1"/>
    </xf>
    <xf numFmtId="4" fontId="6" fillId="16" borderId="11" xfId="1" applyNumberFormat="1" applyFont="1" applyFill="1" applyBorder="1" applyAlignment="1">
      <alignment horizontal="right" vertical="center" wrapText="1"/>
    </xf>
    <xf numFmtId="164" fontId="16" fillId="16" borderId="11" xfId="1" applyNumberFormat="1" applyFont="1" applyFill="1" applyBorder="1" applyAlignment="1">
      <alignment horizontal="center" vertical="center" wrapText="1"/>
    </xf>
    <xf numFmtId="164" fontId="16" fillId="3" borderId="11" xfId="1" applyNumberFormat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left" vertical="center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vertical="center" wrapText="1"/>
    </xf>
    <xf numFmtId="164" fontId="13" fillId="3" borderId="0" xfId="1" applyNumberFormat="1" applyFont="1" applyFill="1" applyAlignment="1">
      <alignment horizontal="center" vertical="center" wrapText="1"/>
    </xf>
    <xf numFmtId="4" fontId="16" fillId="3" borderId="51" xfId="1" applyNumberFormat="1" applyFont="1" applyFill="1" applyBorder="1" applyAlignment="1">
      <alignment horizontal="center" vertical="center" wrapText="1"/>
    </xf>
    <xf numFmtId="4" fontId="16" fillId="3" borderId="0" xfId="1" applyNumberFormat="1" applyFont="1" applyFill="1" applyBorder="1" applyAlignment="1">
      <alignment horizontal="center" vertical="center" wrapText="1"/>
    </xf>
    <xf numFmtId="0" fontId="2" fillId="3" borderId="0" xfId="1" applyFont="1" applyFill="1"/>
    <xf numFmtId="4" fontId="2" fillId="3" borderId="0" xfId="1" applyNumberFormat="1" applyFont="1" applyFill="1" applyAlignment="1">
      <alignment horizontal="right" vertical="center" wrapText="1"/>
    </xf>
    <xf numFmtId="0" fontId="13" fillId="3" borderId="0" xfId="1" applyFont="1" applyFill="1"/>
    <xf numFmtId="164" fontId="16" fillId="3" borderId="50" xfId="1" applyNumberFormat="1" applyFont="1" applyFill="1" applyBorder="1" applyAlignment="1">
      <alignment horizontal="center" vertical="center" wrapText="1"/>
    </xf>
    <xf numFmtId="164" fontId="16" fillId="3" borderId="33" xfId="1" applyNumberFormat="1" applyFont="1" applyFill="1" applyBorder="1" applyAlignment="1">
      <alignment horizontal="center" vertical="center" wrapText="1"/>
    </xf>
    <xf numFmtId="164" fontId="16" fillId="3" borderId="0" xfId="1" applyNumberFormat="1" applyFont="1" applyFill="1" applyBorder="1" applyAlignment="1">
      <alignment horizontal="left" vertical="center" wrapText="1"/>
    </xf>
    <xf numFmtId="4" fontId="4" fillId="3" borderId="51" xfId="1" applyNumberFormat="1" applyFont="1" applyFill="1" applyBorder="1" applyAlignment="1">
      <alignment horizontal="center" vertical="center" wrapText="1"/>
    </xf>
    <xf numFmtId="4" fontId="4" fillId="3" borderId="0" xfId="1" applyNumberFormat="1" applyFont="1" applyFill="1" applyBorder="1" applyAlignment="1">
      <alignment horizontal="center" vertical="center" wrapText="1"/>
    </xf>
    <xf numFmtId="164" fontId="16" fillId="16" borderId="9" xfId="1" applyNumberFormat="1" applyFont="1" applyFill="1" applyBorder="1" applyAlignment="1">
      <alignment horizontal="center" vertical="center" wrapText="1"/>
    </xf>
    <xf numFmtId="164" fontId="16" fillId="16" borderId="21" xfId="1" applyNumberFormat="1" applyFont="1" applyFill="1" applyBorder="1" applyAlignment="1">
      <alignment horizontal="center" vertical="center" wrapText="1"/>
    </xf>
    <xf numFmtId="164" fontId="16" fillId="16" borderId="35" xfId="1" applyNumberFormat="1" applyFont="1" applyFill="1" applyBorder="1" applyAlignment="1">
      <alignment horizontal="center" vertical="center" wrapText="1"/>
    </xf>
    <xf numFmtId="164" fontId="16" fillId="16" borderId="25" xfId="1" applyNumberFormat="1" applyFont="1" applyFill="1" applyBorder="1" applyAlignment="1">
      <alignment horizontal="center" vertical="center" wrapText="1"/>
    </xf>
    <xf numFmtId="4" fontId="6" fillId="16" borderId="25" xfId="1" applyNumberFormat="1" applyFont="1" applyFill="1" applyBorder="1" applyAlignment="1">
      <alignment horizontal="right" vertical="center" wrapText="1"/>
    </xf>
    <xf numFmtId="164" fontId="16" fillId="16" borderId="37" xfId="1" applyNumberFormat="1" applyFont="1" applyFill="1" applyBorder="1" applyAlignment="1">
      <alignment horizontal="center" vertical="center" wrapText="1"/>
    </xf>
    <xf numFmtId="164" fontId="16" fillId="3" borderId="35" xfId="1" applyNumberFormat="1" applyFont="1" applyFill="1" applyBorder="1" applyAlignment="1">
      <alignment horizontal="center" vertical="center" wrapText="1"/>
    </xf>
    <xf numFmtId="164" fontId="16" fillId="9" borderId="21" xfId="1" applyNumberFormat="1" applyFont="1" applyFill="1" applyBorder="1" applyAlignment="1">
      <alignment horizontal="center" vertical="center" wrapText="1"/>
    </xf>
    <xf numFmtId="4" fontId="16" fillId="3" borderId="55" xfId="1" applyNumberFormat="1" applyFont="1" applyFill="1" applyBorder="1" applyAlignment="1">
      <alignment horizontal="center" vertical="center" wrapText="1"/>
    </xf>
    <xf numFmtId="4" fontId="16" fillId="3" borderId="34" xfId="1" applyNumberFormat="1" applyFont="1" applyFill="1" applyBorder="1" applyAlignment="1">
      <alignment horizontal="center" vertical="center" wrapText="1"/>
    </xf>
    <xf numFmtId="4" fontId="13" fillId="3" borderId="0" xfId="1" applyNumberFormat="1" applyFont="1" applyFill="1" applyAlignment="1">
      <alignment horizontal="right" vertical="center" wrapText="1"/>
    </xf>
    <xf numFmtId="4" fontId="16" fillId="16" borderId="26" xfId="1" applyNumberFormat="1" applyFont="1" applyFill="1" applyBorder="1" applyAlignment="1">
      <alignment horizontal="right" vertical="center" wrapText="1"/>
    </xf>
    <xf numFmtId="4" fontId="13" fillId="0" borderId="15" xfId="1" applyNumberFormat="1" applyFont="1" applyFill="1" applyBorder="1" applyAlignment="1">
      <alignment horizontal="right" vertical="center" wrapText="1"/>
    </xf>
    <xf numFmtId="4" fontId="16" fillId="0" borderId="4" xfId="1" applyNumberFormat="1" applyFont="1" applyFill="1" applyBorder="1" applyAlignment="1">
      <alignment horizontal="right" vertical="center" wrapText="1"/>
    </xf>
    <xf numFmtId="4" fontId="13" fillId="0" borderId="26" xfId="1" applyNumberFormat="1" applyFont="1" applyFill="1" applyBorder="1" applyAlignment="1">
      <alignment horizontal="right" vertical="center" wrapText="1"/>
    </xf>
    <xf numFmtId="4" fontId="16" fillId="16" borderId="19" xfId="1" applyNumberFormat="1" applyFont="1" applyFill="1" applyBorder="1" applyAlignment="1">
      <alignment horizontal="right" vertical="center" wrapText="1"/>
    </xf>
    <xf numFmtId="4" fontId="16" fillId="0" borderId="4" xfId="3" applyNumberFormat="1" applyFont="1" applyBorder="1" applyAlignment="1">
      <alignment horizontal="right" vertical="center" wrapText="1"/>
    </xf>
    <xf numFmtId="4" fontId="13" fillId="0" borderId="4" xfId="1" applyNumberFormat="1" applyFont="1" applyBorder="1" applyAlignment="1">
      <alignment horizontal="right" vertical="center" wrapText="1"/>
    </xf>
    <xf numFmtId="4" fontId="13" fillId="5" borderId="4" xfId="1" applyNumberFormat="1" applyFont="1" applyFill="1" applyBorder="1" applyAlignment="1">
      <alignment horizontal="right" vertical="center" wrapText="1"/>
    </xf>
    <xf numFmtId="4" fontId="16" fillId="16" borderId="4" xfId="1" applyNumberFormat="1" applyFont="1" applyFill="1" applyBorder="1" applyAlignment="1">
      <alignment horizontal="right" vertical="center" wrapText="1"/>
    </xf>
    <xf numFmtId="4" fontId="16" fillId="16" borderId="15" xfId="1" applyNumberFormat="1" applyFont="1" applyFill="1" applyBorder="1" applyAlignment="1">
      <alignment horizontal="right" vertical="center" wrapText="1"/>
    </xf>
    <xf numFmtId="4" fontId="16" fillId="3" borderId="11" xfId="2" applyNumberFormat="1" applyFont="1" applyFill="1" applyBorder="1" applyAlignment="1">
      <alignment horizontal="right" vertical="center" wrapText="1"/>
    </xf>
    <xf numFmtId="4" fontId="13" fillId="3" borderId="11" xfId="1" applyNumberFormat="1" applyFont="1" applyFill="1" applyBorder="1" applyAlignment="1">
      <alignment horizontal="center" vertical="center" wrapText="1"/>
    </xf>
    <xf numFmtId="4" fontId="13" fillId="3" borderId="36" xfId="1" applyNumberFormat="1" applyFont="1" applyFill="1" applyBorder="1" applyAlignment="1">
      <alignment horizontal="center" vertical="center" wrapText="1"/>
    </xf>
    <xf numFmtId="4" fontId="16" fillId="16" borderId="25" xfId="2" applyNumberFormat="1" applyFont="1" applyFill="1" applyBorder="1" applyAlignment="1">
      <alignment horizontal="right" vertical="center" wrapText="1"/>
    </xf>
    <xf numFmtId="4" fontId="16" fillId="16" borderId="38" xfId="1" applyNumberFormat="1" applyFont="1" applyFill="1" applyBorder="1" applyAlignment="1">
      <alignment horizontal="right" vertical="center" wrapText="1"/>
    </xf>
    <xf numFmtId="4" fontId="16" fillId="0" borderId="15" xfId="2" applyNumberFormat="1" applyFont="1" applyFill="1" applyBorder="1" applyAlignment="1">
      <alignment horizontal="right" vertical="center" wrapText="1"/>
    </xf>
    <xf numFmtId="4" fontId="13" fillId="0" borderId="40" xfId="1" applyNumberFormat="1" applyFont="1" applyFill="1" applyBorder="1" applyAlignment="1">
      <alignment horizontal="right" vertical="center" wrapText="1"/>
    </xf>
    <xf numFmtId="4" fontId="13" fillId="0" borderId="42" xfId="1" applyNumberFormat="1" applyFont="1" applyFill="1" applyBorder="1" applyAlignment="1">
      <alignment horizontal="right" vertical="center" wrapText="1"/>
    </xf>
    <xf numFmtId="4" fontId="16" fillId="0" borderId="4" xfId="2" applyNumberFormat="1" applyFont="1" applyFill="1" applyBorder="1" applyAlignment="1">
      <alignment horizontal="right" vertical="center" wrapText="1"/>
    </xf>
    <xf numFmtId="4" fontId="16" fillId="0" borderId="42" xfId="1" applyNumberFormat="1" applyFont="1" applyFill="1" applyBorder="1" applyAlignment="1">
      <alignment horizontal="right" vertical="center" wrapText="1"/>
    </xf>
    <xf numFmtId="4" fontId="16" fillId="0" borderId="2" xfId="2" applyNumberFormat="1" applyFont="1" applyFill="1" applyBorder="1" applyAlignment="1">
      <alignment horizontal="right" vertical="center" wrapText="1"/>
    </xf>
    <xf numFmtId="4" fontId="16" fillId="0" borderId="6" xfId="1" applyNumberFormat="1" applyFont="1" applyFill="1" applyBorder="1" applyAlignment="1">
      <alignment horizontal="right" vertical="center" wrapText="1"/>
    </xf>
    <xf numFmtId="4" fontId="16" fillId="0" borderId="11" xfId="2" applyNumberFormat="1" applyFont="1" applyFill="1" applyBorder="1" applyAlignment="1">
      <alignment horizontal="right" vertical="center" wrapText="1"/>
    </xf>
    <xf numFmtId="4" fontId="13" fillId="0" borderId="11" xfId="2" applyNumberFormat="1" applyFont="1" applyFill="1" applyBorder="1" applyAlignment="1">
      <alignment horizontal="right" vertical="center" wrapText="1"/>
    </xf>
    <xf numFmtId="4" fontId="13" fillId="0" borderId="6" xfId="2" applyNumberFormat="1" applyFont="1" applyFill="1" applyBorder="1" applyAlignment="1">
      <alignment horizontal="right" vertical="center" wrapText="1"/>
    </xf>
    <xf numFmtId="4" fontId="13" fillId="0" borderId="6" xfId="1" applyNumberFormat="1" applyFont="1" applyFill="1" applyBorder="1" applyAlignment="1">
      <alignment horizontal="right" vertical="center" wrapText="1"/>
    </xf>
    <xf numFmtId="4" fontId="13" fillId="0" borderId="16" xfId="2" applyNumberFormat="1" applyFont="1" applyFill="1" applyBorder="1" applyAlignment="1">
      <alignment horizontal="right" vertical="center" wrapText="1"/>
    </xf>
    <xf numFmtId="4" fontId="13" fillId="0" borderId="26" xfId="2" applyNumberFormat="1" applyFont="1" applyFill="1" applyBorder="1" applyAlignment="1">
      <alignment horizontal="right" vertical="center" wrapText="1"/>
    </xf>
    <xf numFmtId="4" fontId="13" fillId="0" borderId="25" xfId="2" applyNumberFormat="1" applyFont="1" applyFill="1" applyBorder="1" applyAlignment="1">
      <alignment horizontal="right" vertical="center" wrapText="1"/>
    </xf>
    <xf numFmtId="4" fontId="13" fillId="0" borderId="38" xfId="1" applyNumberFormat="1" applyFont="1" applyFill="1" applyBorder="1" applyAlignment="1">
      <alignment horizontal="right" vertical="center" wrapText="1"/>
    </xf>
    <xf numFmtId="4" fontId="16" fillId="16" borderId="9" xfId="2" applyNumberFormat="1" applyFont="1" applyFill="1" applyBorder="1" applyAlignment="1">
      <alignment horizontal="right" vertical="center" wrapText="1"/>
    </xf>
    <xf numFmtId="4" fontId="16" fillId="16" borderId="40" xfId="1" applyNumberFormat="1" applyFont="1" applyFill="1" applyBorder="1" applyAlignment="1">
      <alignment horizontal="right" vertical="center" wrapText="1"/>
    </xf>
    <xf numFmtId="4" fontId="16" fillId="0" borderId="4" xfId="1" applyNumberFormat="1" applyFont="1" applyBorder="1" applyAlignment="1">
      <alignment horizontal="right" vertical="center" wrapText="1"/>
    </xf>
    <xf numFmtId="4" fontId="16" fillId="0" borderId="42" xfId="3" applyNumberFormat="1" applyFont="1" applyBorder="1" applyAlignment="1">
      <alignment horizontal="right" vertical="center" wrapText="1"/>
    </xf>
    <xf numFmtId="4" fontId="13" fillId="5" borderId="4" xfId="2" applyNumberFormat="1" applyFont="1" applyFill="1" applyBorder="1" applyAlignment="1">
      <alignment horizontal="right" vertical="center" wrapText="1"/>
    </xf>
    <xf numFmtId="4" fontId="13" fillId="0" borderId="42" xfId="1" applyNumberFormat="1" applyFont="1" applyBorder="1" applyAlignment="1">
      <alignment horizontal="right" vertical="center" wrapText="1"/>
    </xf>
    <xf numFmtId="4" fontId="16" fillId="5" borderId="4" xfId="3" applyNumberFormat="1" applyFont="1" applyFill="1" applyBorder="1" applyAlignment="1">
      <alignment horizontal="right" vertical="center" wrapText="1"/>
    </xf>
    <xf numFmtId="4" fontId="13" fillId="5" borderId="42" xfId="1" applyNumberFormat="1" applyFont="1" applyFill="1" applyBorder="1" applyAlignment="1">
      <alignment horizontal="right" vertical="center" wrapText="1"/>
    </xf>
    <xf numFmtId="4" fontId="13" fillId="0" borderId="42" xfId="3" applyNumberFormat="1" applyFont="1" applyBorder="1" applyAlignment="1">
      <alignment horizontal="right" vertical="center" wrapText="1"/>
    </xf>
    <xf numFmtId="4" fontId="13" fillId="0" borderId="4" xfId="2" applyNumberFormat="1" applyFont="1" applyBorder="1" applyAlignment="1">
      <alignment horizontal="right" vertical="center" wrapText="1"/>
    </xf>
    <xf numFmtId="4" fontId="16" fillId="16" borderId="11" xfId="2" applyNumberFormat="1" applyFont="1" applyFill="1" applyBorder="1" applyAlignment="1">
      <alignment horizontal="right" vertical="center" wrapText="1"/>
    </xf>
    <xf numFmtId="4" fontId="16" fillId="16" borderId="42" xfId="1" applyNumberFormat="1" applyFont="1" applyFill="1" applyBorder="1" applyAlignment="1">
      <alignment horizontal="right" vertical="center" wrapText="1"/>
    </xf>
    <xf numFmtId="4" fontId="16" fillId="16" borderId="11" xfId="1" applyNumberFormat="1" applyFont="1" applyFill="1" applyBorder="1" applyAlignment="1">
      <alignment horizontal="right" vertical="center" wrapText="1"/>
    </xf>
    <xf numFmtId="4" fontId="13" fillId="0" borderId="11" xfId="1" applyNumberFormat="1" applyFont="1" applyFill="1" applyBorder="1" applyAlignment="1">
      <alignment horizontal="right" vertical="center" wrapText="1"/>
    </xf>
    <xf numFmtId="4" fontId="16" fillId="16" borderId="25" xfId="1" applyNumberFormat="1" applyFont="1" applyFill="1" applyBorder="1" applyAlignment="1">
      <alignment horizontal="right" vertical="center" wrapText="1"/>
    </xf>
    <xf numFmtId="4" fontId="16" fillId="11" borderId="2" xfId="1" applyNumberFormat="1" applyFont="1" applyFill="1" applyBorder="1" applyAlignment="1">
      <alignment horizontal="right" vertical="center" wrapText="1"/>
    </xf>
    <xf numFmtId="4" fontId="13" fillId="11" borderId="2" xfId="1" applyNumberFormat="1" applyFont="1" applyFill="1" applyBorder="1" applyAlignment="1">
      <alignment horizontal="right" vertical="center" wrapText="1"/>
    </xf>
    <xf numFmtId="4" fontId="16" fillId="16" borderId="9" xfId="1" applyNumberFormat="1" applyFont="1" applyFill="1" applyBorder="1" applyAlignment="1">
      <alignment horizontal="right" vertical="center" wrapText="1"/>
    </xf>
    <xf numFmtId="4" fontId="16" fillId="11" borderId="11" xfId="1" applyNumberFormat="1" applyFont="1" applyFill="1" applyBorder="1" applyAlignment="1">
      <alignment horizontal="right" vertical="center" wrapText="1"/>
    </xf>
    <xf numFmtId="4" fontId="13" fillId="0" borderId="42" xfId="2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42" xfId="3" applyNumberFormat="1" applyFont="1" applyFill="1" applyBorder="1" applyAlignment="1">
      <alignment horizontal="right" vertical="center" wrapText="1"/>
    </xf>
    <xf numFmtId="4" fontId="13" fillId="0" borderId="4" xfId="3" applyNumberFormat="1" applyFont="1" applyFill="1" applyBorder="1" applyAlignment="1">
      <alignment horizontal="right" vertical="center" wrapText="1"/>
    </xf>
    <xf numFmtId="4" fontId="13" fillId="9" borderId="42" xfId="1" applyNumberFormat="1" applyFont="1" applyFill="1" applyBorder="1" applyAlignment="1">
      <alignment horizontal="right" vertical="center" wrapText="1"/>
    </xf>
    <xf numFmtId="4" fontId="13" fillId="0" borderId="42" xfId="3" applyNumberFormat="1" applyFont="1" applyFill="1" applyBorder="1" applyAlignment="1">
      <alignment horizontal="right" vertical="center" wrapText="1"/>
    </xf>
    <xf numFmtId="4" fontId="16" fillId="0" borderId="11" xfId="3" applyNumberFormat="1" applyFont="1" applyFill="1" applyBorder="1" applyAlignment="1">
      <alignment horizontal="right" vertical="center" wrapText="1"/>
    </xf>
    <xf numFmtId="164" fontId="16" fillId="0" borderId="6" xfId="3" applyNumberFormat="1" applyFont="1" applyFill="1" applyBorder="1" applyAlignment="1">
      <alignment horizontal="center" vertical="center" wrapText="1"/>
    </xf>
    <xf numFmtId="4" fontId="16" fillId="16" borderId="21" xfId="2" applyNumberFormat="1" applyFont="1" applyFill="1" applyBorder="1" applyAlignment="1">
      <alignment horizontal="right" vertical="center" wrapText="1"/>
    </xf>
    <xf numFmtId="4" fontId="16" fillId="16" borderId="12" xfId="1" applyNumberFormat="1" applyFont="1" applyFill="1" applyBorder="1" applyAlignment="1">
      <alignment horizontal="right" vertical="center" wrapText="1"/>
    </xf>
    <xf numFmtId="4" fontId="13" fillId="16" borderId="4" xfId="1" applyNumberFormat="1" applyFont="1" applyFill="1" applyBorder="1" applyAlignment="1">
      <alignment horizontal="right" vertical="center" wrapText="1"/>
    </xf>
    <xf numFmtId="4" fontId="13" fillId="0" borderId="15" xfId="1" applyNumberFormat="1" applyFont="1" applyBorder="1" applyAlignment="1">
      <alignment horizontal="right" vertical="center" wrapText="1"/>
    </xf>
    <xf numFmtId="4" fontId="13" fillId="11" borderId="9" xfId="1" applyNumberFormat="1" applyFont="1" applyFill="1" applyBorder="1" applyAlignment="1">
      <alignment horizontal="right" vertical="center" wrapText="1"/>
    </xf>
    <xf numFmtId="4" fontId="13" fillId="11" borderId="0" xfId="1" applyNumberFormat="1" applyFont="1" applyFill="1" applyBorder="1" applyAlignment="1">
      <alignment horizontal="right" vertical="center" wrapText="1"/>
    </xf>
    <xf numFmtId="4" fontId="16" fillId="16" borderId="21" xfId="1" applyNumberFormat="1" applyFont="1" applyFill="1" applyBorder="1" applyAlignment="1">
      <alignment horizontal="right" vertical="center" wrapText="1"/>
    </xf>
    <xf numFmtId="4" fontId="13" fillId="5" borderId="6" xfId="1" applyNumberFormat="1" applyFont="1" applyFill="1" applyBorder="1" applyAlignment="1">
      <alignment horizontal="right" vertical="center" wrapText="1"/>
    </xf>
    <xf numFmtId="4" fontId="13" fillId="0" borderId="32" xfId="1" applyNumberFormat="1" applyFont="1" applyFill="1" applyBorder="1" applyAlignment="1">
      <alignment horizontal="right" vertical="center" wrapText="1"/>
    </xf>
    <xf numFmtId="4" fontId="13" fillId="16" borderId="21" xfId="1" applyNumberFormat="1" applyFont="1" applyFill="1" applyBorder="1" applyAlignment="1">
      <alignment horizontal="right" vertical="center" wrapText="1"/>
    </xf>
    <xf numFmtId="4" fontId="16" fillId="16" borderId="48" xfId="1" applyNumberFormat="1" applyFont="1" applyFill="1" applyBorder="1" applyAlignment="1">
      <alignment horizontal="right" vertical="center" wrapText="1"/>
    </xf>
    <xf numFmtId="4" fontId="13" fillId="5" borderId="15" xfId="2" applyNumberFormat="1" applyFont="1" applyFill="1" applyBorder="1" applyAlignment="1">
      <alignment horizontal="right" vertical="center" wrapText="1"/>
    </xf>
    <xf numFmtId="4" fontId="16" fillId="0" borderId="15" xfId="1" applyNumberFormat="1" applyFont="1" applyBorder="1" applyAlignment="1">
      <alignment horizontal="right" vertical="center" wrapText="1"/>
    </xf>
    <xf numFmtId="4" fontId="13" fillId="5" borderId="40" xfId="1" applyNumberFormat="1" applyFont="1" applyFill="1" applyBorder="1" applyAlignment="1">
      <alignment horizontal="right" vertical="center" wrapText="1"/>
    </xf>
    <xf numFmtId="4" fontId="22" fillId="5" borderId="4" xfId="2" applyNumberFormat="1" applyFont="1" applyFill="1" applyBorder="1" applyAlignment="1">
      <alignment horizontal="right" vertical="center" wrapText="1"/>
    </xf>
    <xf numFmtId="4" fontId="22" fillId="0" borderId="4" xfId="1" applyNumberFormat="1" applyFont="1" applyBorder="1" applyAlignment="1">
      <alignment horizontal="right" vertical="center" wrapText="1"/>
    </xf>
    <xf numFmtId="4" fontId="22" fillId="5" borderId="42" xfId="1" applyNumberFormat="1" applyFont="1" applyFill="1" applyBorder="1" applyAlignment="1">
      <alignment horizontal="right" vertical="center" wrapText="1"/>
    </xf>
    <xf numFmtId="4" fontId="13" fillId="5" borderId="6" xfId="2" applyNumberFormat="1" applyFont="1" applyFill="1" applyBorder="1" applyAlignment="1">
      <alignment horizontal="right" vertical="center" wrapText="1"/>
    </xf>
    <xf numFmtId="4" fontId="13" fillId="5" borderId="32" xfId="1" applyNumberFormat="1" applyFont="1" applyFill="1" applyBorder="1" applyAlignment="1">
      <alignment horizontal="right" vertical="center" wrapText="1"/>
    </xf>
    <xf numFmtId="4" fontId="13" fillId="16" borderId="17" xfId="1" applyNumberFormat="1" applyFont="1" applyFill="1" applyBorder="1" applyAlignment="1">
      <alignment horizontal="right" vertical="center" wrapText="1"/>
    </xf>
    <xf numFmtId="4" fontId="13" fillId="16" borderId="15" xfId="1" applyNumberFormat="1" applyFont="1" applyFill="1" applyBorder="1" applyAlignment="1">
      <alignment horizontal="right" vertical="center" wrapText="1"/>
    </xf>
    <xf numFmtId="4" fontId="16" fillId="5" borderId="4" xfId="1" applyNumberFormat="1" applyFont="1" applyFill="1" applyBorder="1" applyAlignment="1">
      <alignment horizontal="right" vertical="center" wrapText="1"/>
    </xf>
    <xf numFmtId="4" fontId="16" fillId="3" borderId="9" xfId="2" applyNumberFormat="1" applyFont="1" applyFill="1" applyBorder="1" applyAlignment="1">
      <alignment horizontal="right" vertical="center" wrapText="1"/>
    </xf>
    <xf numFmtId="4" fontId="13" fillId="3" borderId="9" xfId="1" applyNumberFormat="1" applyFont="1" applyFill="1" applyBorder="1" applyAlignment="1">
      <alignment horizontal="center" vertical="center" wrapText="1"/>
    </xf>
    <xf numFmtId="4" fontId="13" fillId="3" borderId="49" xfId="1" applyNumberFormat="1" applyFont="1" applyFill="1" applyBorder="1" applyAlignment="1">
      <alignment horizontal="center" vertical="center" wrapText="1"/>
    </xf>
    <xf numFmtId="4" fontId="16" fillId="5" borderId="11" xfId="1" applyNumberFormat="1" applyFont="1" applyFill="1" applyBorder="1" applyAlignment="1">
      <alignment horizontal="right" vertical="center" wrapText="1"/>
    </xf>
    <xf numFmtId="4" fontId="16" fillId="5" borderId="42" xfId="1" applyNumberFormat="1" applyFont="1" applyFill="1" applyBorder="1" applyAlignment="1">
      <alignment horizontal="right" vertical="center" wrapText="1"/>
    </xf>
    <xf numFmtId="4" fontId="16" fillId="5" borderId="4" xfId="2" applyNumberFormat="1" applyFont="1" applyFill="1" applyBorder="1" applyAlignment="1">
      <alignment horizontal="right" vertical="center" wrapText="1"/>
    </xf>
    <xf numFmtId="4" fontId="13" fillId="5" borderId="12" xfId="1" applyNumberFormat="1" applyFont="1" applyFill="1" applyBorder="1" applyAlignment="1">
      <alignment horizontal="right" vertical="center" wrapText="1"/>
    </xf>
    <xf numFmtId="0" fontId="13" fillId="0" borderId="0" xfId="1" applyFont="1"/>
    <xf numFmtId="4" fontId="13" fillId="11" borderId="0" xfId="1" applyNumberFormat="1" applyFont="1" applyFill="1" applyAlignment="1">
      <alignment horizontal="right" vertical="center" wrapText="1"/>
    </xf>
    <xf numFmtId="4" fontId="13" fillId="0" borderId="0" xfId="1" applyNumberFormat="1" applyFont="1"/>
    <xf numFmtId="4" fontId="24" fillId="0" borderId="0" xfId="0" applyNumberFormat="1" applyFont="1"/>
    <xf numFmtId="164" fontId="24" fillId="0" borderId="0" xfId="0" applyNumberFormat="1" applyFont="1"/>
    <xf numFmtId="4" fontId="13" fillId="0" borderId="5" xfId="1" applyNumberFormat="1" applyFont="1" applyFill="1" applyBorder="1" applyAlignment="1">
      <alignment horizontal="right" vertical="center" wrapText="1"/>
    </xf>
    <xf numFmtId="4" fontId="13" fillId="11" borderId="11" xfId="1" applyNumberFormat="1" applyFont="1" applyFill="1" applyBorder="1" applyAlignment="1">
      <alignment horizontal="right" vertical="center" wrapText="1"/>
    </xf>
    <xf numFmtId="4" fontId="13" fillId="11" borderId="25" xfId="1" applyNumberFormat="1" applyFont="1" applyFill="1" applyBorder="1" applyAlignment="1">
      <alignment horizontal="right" vertical="center" wrapText="1"/>
    </xf>
    <xf numFmtId="4" fontId="16" fillId="11" borderId="11" xfId="3" applyNumberFormat="1" applyFont="1" applyFill="1" applyBorder="1" applyAlignment="1">
      <alignment horizontal="right" vertical="center" wrapText="1"/>
    </xf>
    <xf numFmtId="4" fontId="13" fillId="11" borderId="11" xfId="3" applyNumberFormat="1" applyFont="1" applyFill="1" applyBorder="1" applyAlignment="1">
      <alignment horizontal="right" vertical="center" wrapText="1"/>
    </xf>
    <xf numFmtId="4" fontId="17" fillId="11" borderId="11" xfId="2" applyNumberFormat="1" applyFont="1" applyFill="1" applyBorder="1" applyAlignment="1">
      <alignment horizontal="right" vertical="center" wrapText="1"/>
    </xf>
    <xf numFmtId="4" fontId="13" fillId="11" borderId="11" xfId="2" applyNumberFormat="1" applyFont="1" applyFill="1" applyBorder="1" applyAlignment="1">
      <alignment horizontal="right" vertical="center" wrapText="1"/>
    </xf>
    <xf numFmtId="4" fontId="17" fillId="11" borderId="11" xfId="1" applyNumberFormat="1" applyFont="1" applyFill="1" applyBorder="1" applyAlignment="1">
      <alignment horizontal="right" vertical="center" wrapText="1"/>
    </xf>
    <xf numFmtId="4" fontId="16" fillId="11" borderId="2" xfId="3" applyNumberFormat="1" applyFont="1" applyFill="1" applyBorder="1" applyAlignment="1">
      <alignment horizontal="right" vertical="center" wrapText="1"/>
    </xf>
    <xf numFmtId="4" fontId="16" fillId="16" borderId="60" xfId="1" applyNumberFormat="1" applyFont="1" applyFill="1" applyBorder="1" applyAlignment="1">
      <alignment horizontal="right" vertical="center" wrapText="1"/>
    </xf>
    <xf numFmtId="4" fontId="22" fillId="11" borderId="11" xfId="1" applyNumberFormat="1" applyFont="1" applyFill="1" applyBorder="1" applyAlignment="1">
      <alignment horizontal="right" vertical="center" wrapText="1"/>
    </xf>
    <xf numFmtId="4" fontId="19" fillId="11" borderId="11" xfId="1" applyNumberFormat="1" applyFont="1" applyFill="1" applyBorder="1" applyAlignment="1">
      <alignment horizontal="right" vertical="center" wrapText="1"/>
    </xf>
    <xf numFmtId="4" fontId="13" fillId="5" borderId="11" xfId="1" applyNumberFormat="1" applyFont="1" applyFill="1" applyBorder="1" applyAlignment="1">
      <alignment horizontal="right" vertical="center" wrapText="1"/>
    </xf>
    <xf numFmtId="4" fontId="16" fillId="5" borderId="2" xfId="1" applyNumberFormat="1" applyFont="1" applyFill="1" applyBorder="1" applyAlignment="1">
      <alignment horizontal="right" vertical="center" wrapText="1"/>
    </xf>
    <xf numFmtId="4" fontId="16" fillId="5" borderId="61" xfId="1" applyNumberFormat="1" applyFont="1" applyFill="1" applyBorder="1" applyAlignment="1">
      <alignment horizontal="right" vertical="center" wrapText="1"/>
    </xf>
    <xf numFmtId="4" fontId="13" fillId="0" borderId="12" xfId="2" applyNumberFormat="1" applyFont="1" applyFill="1" applyBorder="1" applyAlignment="1">
      <alignment horizontal="right" vertical="center" wrapText="1"/>
    </xf>
    <xf numFmtId="4" fontId="2" fillId="10" borderId="11" xfId="1" applyNumberFormat="1" applyFont="1" applyFill="1" applyBorder="1" applyAlignment="1">
      <alignment horizontal="right" vertical="center" wrapText="1"/>
    </xf>
    <xf numFmtId="4" fontId="2" fillId="10" borderId="25" xfId="1" applyNumberFormat="1" applyFont="1" applyFill="1" applyBorder="1" applyAlignment="1">
      <alignment horizontal="right" vertical="center" wrapText="1"/>
    </xf>
    <xf numFmtId="4" fontId="6" fillId="10" borderId="11" xfId="3" applyNumberFormat="1" applyFont="1" applyFill="1" applyBorder="1" applyAlignment="1">
      <alignment horizontal="right" vertical="center" wrapText="1"/>
    </xf>
    <xf numFmtId="4" fontId="2" fillId="10" borderId="11" xfId="3" applyNumberFormat="1" applyFont="1" applyFill="1" applyBorder="1" applyAlignment="1">
      <alignment horizontal="right" vertical="center" wrapText="1"/>
    </xf>
    <xf numFmtId="4" fontId="2" fillId="10" borderId="11" xfId="2" applyNumberFormat="1" applyFont="1" applyFill="1" applyBorder="1" applyAlignment="1">
      <alignment horizontal="right" vertical="center" wrapText="1"/>
    </xf>
    <xf numFmtId="4" fontId="21" fillId="10" borderId="11" xfId="1" applyNumberFormat="1" applyFont="1" applyFill="1" applyBorder="1" applyAlignment="1">
      <alignment horizontal="right" vertical="center" wrapText="1"/>
    </xf>
    <xf numFmtId="4" fontId="6" fillId="10" borderId="2" xfId="3" applyNumberFormat="1" applyFont="1" applyFill="1" applyBorder="1" applyAlignment="1">
      <alignment horizontal="right" vertical="center" wrapText="1"/>
    </xf>
    <xf numFmtId="4" fontId="6" fillId="16" borderId="60" xfId="1" applyNumberFormat="1" applyFont="1" applyFill="1" applyBorder="1" applyAlignment="1">
      <alignment horizontal="right" vertical="center" wrapText="1"/>
    </xf>
    <xf numFmtId="4" fontId="8" fillId="10" borderId="11" xfId="1" applyNumberFormat="1" applyFont="1" applyFill="1" applyBorder="1" applyAlignment="1">
      <alignment horizontal="right" vertical="center" wrapText="1"/>
    </xf>
    <xf numFmtId="0" fontId="16" fillId="3" borderId="21" xfId="1" applyFont="1" applyFill="1" applyBorder="1" applyAlignment="1">
      <alignment horizontal="left" vertical="center" wrapText="1"/>
    </xf>
    <xf numFmtId="4" fontId="16" fillId="3" borderId="21" xfId="1" applyNumberFormat="1" applyFont="1" applyFill="1" applyBorder="1" applyAlignment="1">
      <alignment horizontal="center" vertical="center" wrapText="1"/>
    </xf>
    <xf numFmtId="164" fontId="16" fillId="3" borderId="21" xfId="1" applyNumberFormat="1" applyFont="1" applyFill="1" applyBorder="1" applyAlignment="1">
      <alignment horizontal="center" vertical="center" wrapText="1"/>
    </xf>
    <xf numFmtId="0" fontId="16" fillId="3" borderId="21" xfId="1" applyFont="1" applyFill="1" applyBorder="1" applyAlignment="1">
      <alignment horizontal="center" vertical="center" wrapText="1"/>
    </xf>
    <xf numFmtId="0" fontId="16" fillId="3" borderId="21" xfId="1" applyFont="1" applyFill="1" applyBorder="1" applyAlignment="1">
      <alignment horizontal="left" vertical="center"/>
    </xf>
    <xf numFmtId="4" fontId="16" fillId="3" borderId="21" xfId="1" applyNumberFormat="1" applyFont="1" applyFill="1" applyBorder="1" applyAlignment="1">
      <alignment horizontal="left" vertical="center" wrapText="1"/>
    </xf>
    <xf numFmtId="0" fontId="16" fillId="16" borderId="21" xfId="1" applyFont="1" applyFill="1" applyBorder="1" applyAlignment="1">
      <alignment horizontal="left" vertical="center"/>
    </xf>
    <xf numFmtId="4" fontId="16" fillId="16" borderId="21" xfId="1" applyNumberFormat="1" applyFont="1" applyFill="1" applyBorder="1" applyAlignment="1">
      <alignment horizontal="left" vertical="center" wrapText="1"/>
    </xf>
    <xf numFmtId="4" fontId="16" fillId="16" borderId="21" xfId="1" applyNumberFormat="1" applyFont="1" applyFill="1" applyBorder="1" applyAlignment="1">
      <alignment horizontal="center" vertical="center" wrapText="1"/>
    </xf>
    <xf numFmtId="14" fontId="16" fillId="5" borderId="21" xfId="3" quotePrefix="1" applyNumberFormat="1" applyFont="1" applyFill="1" applyBorder="1" applyAlignment="1">
      <alignment horizontal="left" vertical="center"/>
    </xf>
    <xf numFmtId="0" fontId="16" fillId="5" borderId="21" xfId="3" applyFont="1" applyFill="1" applyBorder="1" applyAlignment="1">
      <alignment horizontal="left" vertical="center" wrapText="1"/>
    </xf>
    <xf numFmtId="0" fontId="13" fillId="5" borderId="21" xfId="3" applyFont="1" applyFill="1" applyBorder="1" applyAlignment="1">
      <alignment horizontal="center" vertical="center" wrapText="1"/>
    </xf>
    <xf numFmtId="14" fontId="13" fillId="5" borderId="21" xfId="3" quotePrefix="1" applyNumberFormat="1" applyFont="1" applyFill="1" applyBorder="1" applyAlignment="1">
      <alignment horizontal="left" vertical="center"/>
    </xf>
    <xf numFmtId="0" fontId="13" fillId="5" borderId="21" xfId="3" applyFont="1" applyFill="1" applyBorder="1" applyAlignment="1">
      <alignment horizontal="left" vertical="center" wrapText="1"/>
    </xf>
    <xf numFmtId="0" fontId="16" fillId="5" borderId="21" xfId="3" applyFont="1" applyFill="1" applyBorder="1" applyAlignment="1">
      <alignment horizontal="center" vertical="center" wrapText="1"/>
    </xf>
    <xf numFmtId="164" fontId="16" fillId="5" borderId="21" xfId="3" applyNumberFormat="1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 indent="1"/>
    </xf>
    <xf numFmtId="0" fontId="16" fillId="5" borderId="21" xfId="0" applyFont="1" applyFill="1" applyBorder="1" applyAlignment="1">
      <alignment horizontal="left" vertical="center" wrapText="1" indent="1"/>
    </xf>
    <xf numFmtId="0" fontId="16" fillId="5" borderId="21" xfId="0" applyFont="1" applyFill="1" applyBorder="1" applyAlignment="1">
      <alignment horizontal="center" vertical="center" wrapText="1"/>
    </xf>
    <xf numFmtId="4" fontId="16" fillId="5" borderId="21" xfId="0" applyNumberFormat="1" applyFont="1" applyFill="1" applyBorder="1" applyAlignment="1">
      <alignment horizontal="center" vertical="center" wrapText="1"/>
    </xf>
    <xf numFmtId="49" fontId="13" fillId="5" borderId="21" xfId="3" quotePrefix="1" applyNumberFormat="1" applyFont="1" applyFill="1" applyBorder="1" applyAlignment="1">
      <alignment horizontal="left" vertical="center"/>
    </xf>
    <xf numFmtId="4" fontId="13" fillId="5" borderId="21" xfId="0" applyNumberFormat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vertical="center" indent="1"/>
    </xf>
    <xf numFmtId="4" fontId="16" fillId="5" borderId="21" xfId="3" applyNumberFormat="1" applyFont="1" applyFill="1" applyBorder="1" applyAlignment="1">
      <alignment vertical="center" wrapText="1"/>
    </xf>
    <xf numFmtId="4" fontId="16" fillId="5" borderId="21" xfId="3" applyNumberFormat="1" applyFont="1" applyFill="1" applyBorder="1" applyAlignment="1">
      <alignment horizontal="center" vertical="center" wrapText="1"/>
    </xf>
    <xf numFmtId="4" fontId="13" fillId="5" borderId="21" xfId="3" applyNumberFormat="1" applyFont="1" applyFill="1" applyBorder="1" applyAlignment="1">
      <alignment horizontal="left" vertical="center" wrapText="1"/>
    </xf>
    <xf numFmtId="4" fontId="13" fillId="5" borderId="21" xfId="3" applyNumberFormat="1" applyFont="1" applyFill="1" applyBorder="1" applyAlignment="1">
      <alignment horizontal="center" vertical="center" wrapText="1"/>
    </xf>
    <xf numFmtId="4" fontId="16" fillId="5" borderId="21" xfId="3" applyNumberFormat="1" applyFont="1" applyFill="1" applyBorder="1" applyAlignment="1">
      <alignment horizontal="left" vertical="center" wrapText="1"/>
    </xf>
    <xf numFmtId="3" fontId="16" fillId="5" borderId="21" xfId="3" applyNumberFormat="1" applyFont="1" applyFill="1" applyBorder="1" applyAlignment="1">
      <alignment horizontal="center" vertical="center" wrapText="1"/>
    </xf>
    <xf numFmtId="4" fontId="16" fillId="5" borderId="21" xfId="1" applyNumberFormat="1" applyFont="1" applyFill="1" applyBorder="1" applyAlignment="1">
      <alignment horizontal="left" vertical="center" wrapText="1"/>
    </xf>
    <xf numFmtId="0" fontId="13" fillId="5" borderId="21" xfId="4" quotePrefix="1" applyFont="1" applyFill="1" applyBorder="1" applyAlignment="1">
      <alignment horizontal="left" vertical="center"/>
    </xf>
    <xf numFmtId="165" fontId="13" fillId="5" borderId="21" xfId="2" applyNumberFormat="1" applyFont="1" applyFill="1" applyBorder="1" applyAlignment="1">
      <alignment horizontal="left" vertical="center" wrapText="1"/>
    </xf>
    <xf numFmtId="165" fontId="13" fillId="5" borderId="21" xfId="2" applyNumberFormat="1" applyFont="1" applyFill="1" applyBorder="1" applyAlignment="1">
      <alignment horizontal="center" vertical="center" wrapText="1"/>
    </xf>
    <xf numFmtId="0" fontId="16" fillId="5" borderId="21" xfId="4" quotePrefix="1" applyFont="1" applyFill="1" applyBorder="1" applyAlignment="1">
      <alignment horizontal="left" vertical="center"/>
    </xf>
    <xf numFmtId="0" fontId="13" fillId="5" borderId="21" xfId="4" applyFont="1" applyFill="1" applyBorder="1" applyAlignment="1">
      <alignment horizontal="left" vertical="center" wrapText="1"/>
    </xf>
    <xf numFmtId="0" fontId="13" fillId="5" borderId="21" xfId="4" applyFont="1" applyFill="1" applyBorder="1" applyAlignment="1">
      <alignment horizontal="center" vertical="center" wrapText="1"/>
    </xf>
    <xf numFmtId="164" fontId="13" fillId="5" borderId="21" xfId="4" applyNumberFormat="1" applyFont="1" applyFill="1" applyBorder="1" applyAlignment="1">
      <alignment horizontal="center" vertical="center" wrapText="1"/>
    </xf>
    <xf numFmtId="4" fontId="13" fillId="5" borderId="21" xfId="3" applyNumberFormat="1" applyFont="1" applyFill="1" applyBorder="1" applyAlignment="1">
      <alignment vertical="center" wrapText="1"/>
    </xf>
    <xf numFmtId="0" fontId="25" fillId="13" borderId="21" xfId="0" quotePrefix="1" applyFont="1" applyFill="1" applyBorder="1" applyAlignment="1">
      <alignment vertical="center" wrapText="1"/>
    </xf>
    <xf numFmtId="0" fontId="26" fillId="13" borderId="21" xfId="0" quotePrefix="1" applyFont="1" applyFill="1" applyBorder="1" applyAlignment="1">
      <alignment vertical="center" wrapText="1"/>
    </xf>
    <xf numFmtId="0" fontId="13" fillId="5" borderId="21" xfId="1" applyFont="1" applyFill="1" applyBorder="1" applyAlignment="1">
      <alignment horizontal="left" vertical="center" wrapText="1"/>
    </xf>
    <xf numFmtId="0" fontId="13" fillId="13" borderId="21" xfId="0" quotePrefix="1" applyFont="1" applyFill="1" applyBorder="1" applyAlignment="1">
      <alignment vertical="center" wrapText="1"/>
    </xf>
    <xf numFmtId="0" fontId="16" fillId="13" borderId="21" xfId="0" quotePrefix="1" applyFont="1" applyFill="1" applyBorder="1" applyAlignment="1">
      <alignment vertical="center" wrapText="1"/>
    </xf>
    <xf numFmtId="0" fontId="13" fillId="13" borderId="21" xfId="0" quotePrefix="1" applyFont="1" applyFill="1" applyBorder="1" applyAlignment="1">
      <alignment horizontal="left" vertical="center" wrapText="1"/>
    </xf>
    <xf numFmtId="0" fontId="13" fillId="13" borderId="21" xfId="0" applyFont="1" applyFill="1" applyBorder="1" applyAlignment="1">
      <alignment horizontal="left" vertical="center" wrapText="1"/>
    </xf>
    <xf numFmtId="0" fontId="13" fillId="5" borderId="21" xfId="0" quotePrefix="1" applyFont="1" applyFill="1" applyBorder="1" applyAlignment="1">
      <alignment vertical="center" wrapText="1"/>
    </xf>
    <xf numFmtId="0" fontId="13" fillId="13" borderId="21" xfId="0" applyFont="1" applyFill="1" applyBorder="1" applyAlignment="1">
      <alignment horizontal="center" vertical="center" wrapText="1"/>
    </xf>
    <xf numFmtId="164" fontId="13" fillId="13" borderId="21" xfId="0" applyNumberFormat="1" applyFont="1" applyFill="1" applyBorder="1" applyAlignment="1">
      <alignment horizontal="center" vertical="center" wrapText="1"/>
    </xf>
    <xf numFmtId="4" fontId="13" fillId="0" borderId="21" xfId="3" applyNumberFormat="1" applyFont="1" applyBorder="1" applyAlignment="1">
      <alignment horizontal="left" vertical="center" wrapText="1"/>
    </xf>
    <xf numFmtId="4" fontId="13" fillId="0" borderId="21" xfId="3" applyNumberFormat="1" applyFont="1" applyBorder="1" applyAlignment="1">
      <alignment horizontal="center" vertical="center" wrapText="1"/>
    </xf>
    <xf numFmtId="164" fontId="13" fillId="0" borderId="21" xfId="3" applyNumberFormat="1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5" borderId="21" xfId="3" applyFont="1" applyFill="1" applyBorder="1" applyAlignment="1">
      <alignment horizontal="left" vertical="center"/>
    </xf>
    <xf numFmtId="0" fontId="16" fillId="5" borderId="21" xfId="1" applyFont="1" applyFill="1" applyBorder="1" applyAlignment="1">
      <alignment horizontal="left" vertical="center" wrapText="1"/>
    </xf>
    <xf numFmtId="0" fontId="13" fillId="5" borderId="21" xfId="1" applyFont="1" applyFill="1" applyBorder="1" applyAlignment="1">
      <alignment horizontal="left" vertical="center"/>
    </xf>
    <xf numFmtId="0" fontId="16" fillId="5" borderId="21" xfId="1" applyFont="1" applyFill="1" applyBorder="1" applyAlignment="1">
      <alignment horizontal="left" vertical="center"/>
    </xf>
    <xf numFmtId="164" fontId="16" fillId="5" borderId="21" xfId="3" applyNumberFormat="1" applyFont="1" applyFill="1" applyBorder="1" applyAlignment="1">
      <alignment vertical="center" wrapText="1"/>
    </xf>
    <xf numFmtId="0" fontId="22" fillId="13" borderId="21" xfId="0" applyFont="1" applyFill="1" applyBorder="1" applyAlignment="1">
      <alignment horizontal="left" vertical="center" wrapText="1"/>
    </xf>
    <xf numFmtId="0" fontId="22" fillId="13" borderId="21" xfId="0" applyFont="1" applyFill="1" applyBorder="1" applyAlignment="1">
      <alignment horizontal="center" vertical="center" wrapText="1"/>
    </xf>
    <xf numFmtId="164" fontId="22" fillId="13" borderId="21" xfId="0" applyNumberFormat="1" applyFont="1" applyFill="1" applyBorder="1" applyAlignment="1">
      <alignment horizontal="center" vertical="center" wrapText="1"/>
    </xf>
    <xf numFmtId="4" fontId="22" fillId="5" borderId="21" xfId="3" applyNumberFormat="1" applyFont="1" applyFill="1" applyBorder="1" applyAlignment="1">
      <alignment horizontal="left" vertical="center" wrapText="1"/>
    </xf>
    <xf numFmtId="0" fontId="16" fillId="16" borderId="21" xfId="1" quotePrefix="1" applyFont="1" applyFill="1" applyBorder="1" applyAlignment="1">
      <alignment horizontal="left" vertical="center"/>
    </xf>
    <xf numFmtId="0" fontId="16" fillId="5" borderId="21" xfId="1" quotePrefix="1" applyFont="1" applyFill="1" applyBorder="1" applyAlignment="1">
      <alignment horizontal="left" vertical="center"/>
    </xf>
    <xf numFmtId="166" fontId="13" fillId="5" borderId="21" xfId="1" applyNumberFormat="1" applyFont="1" applyFill="1" applyBorder="1" applyAlignment="1">
      <alignment horizontal="center" vertical="center" wrapText="1"/>
    </xf>
    <xf numFmtId="4" fontId="22" fillId="5" borderId="21" xfId="1" applyNumberFormat="1" applyFont="1" applyFill="1" applyBorder="1" applyAlignment="1">
      <alignment horizontal="center" vertical="center" wrapText="1"/>
    </xf>
    <xf numFmtId="164" fontId="22" fillId="5" borderId="21" xfId="1" applyNumberFormat="1" applyFont="1" applyFill="1" applyBorder="1" applyAlignment="1">
      <alignment horizontal="center" vertical="center" wrapText="1"/>
    </xf>
    <xf numFmtId="4" fontId="13" fillId="8" borderId="21" xfId="1" applyNumberFormat="1" applyFont="1" applyFill="1" applyBorder="1" applyAlignment="1">
      <alignment horizontal="left" vertical="center" wrapText="1"/>
    </xf>
    <xf numFmtId="4" fontId="13" fillId="8" borderId="21" xfId="1" applyNumberFormat="1" applyFont="1" applyFill="1" applyBorder="1" applyAlignment="1">
      <alignment horizontal="center" vertical="center" wrapText="1"/>
    </xf>
    <xf numFmtId="4" fontId="27" fillId="5" borderId="21" xfId="1" applyNumberFormat="1" applyFont="1" applyFill="1" applyBorder="1" applyAlignment="1">
      <alignment horizontal="left" vertical="center" wrapText="1"/>
    </xf>
    <xf numFmtId="0" fontId="16" fillId="5" borderId="21" xfId="1" applyFont="1" applyFill="1" applyBorder="1" applyAlignment="1">
      <alignment horizontal="center" vertical="center" wrapText="1"/>
    </xf>
    <xf numFmtId="0" fontId="13" fillId="5" borderId="21" xfId="1" applyFont="1" applyFill="1" applyBorder="1" applyAlignment="1">
      <alignment horizontal="center" vertical="center" wrapText="1"/>
    </xf>
    <xf numFmtId="0" fontId="16" fillId="5" borderId="21" xfId="1" applyFont="1" applyFill="1" applyBorder="1" applyAlignment="1">
      <alignment vertical="center"/>
    </xf>
    <xf numFmtId="0" fontId="16" fillId="5" borderId="21" xfId="4" applyFont="1" applyFill="1" applyBorder="1" applyAlignment="1">
      <alignment vertical="center" wrapText="1"/>
    </xf>
    <xf numFmtId="164" fontId="16" fillId="5" borderId="21" xfId="4" applyNumberFormat="1" applyFont="1" applyFill="1" applyBorder="1" applyAlignment="1">
      <alignment vertical="center" wrapText="1"/>
    </xf>
    <xf numFmtId="4" fontId="13" fillId="3" borderId="21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right" vertical="center" wrapText="1"/>
    </xf>
    <xf numFmtId="4" fontId="16" fillId="0" borderId="21" xfId="1" applyNumberFormat="1" applyFont="1" applyFill="1" applyBorder="1" applyAlignment="1">
      <alignment horizontal="right" vertical="center" wrapText="1"/>
    </xf>
    <xf numFmtId="4" fontId="16" fillId="0" borderId="21" xfId="3" applyNumberFormat="1" applyFont="1" applyBorder="1" applyAlignment="1">
      <alignment horizontal="right" vertical="center" wrapText="1"/>
    </xf>
    <xf numFmtId="4" fontId="13" fillId="0" borderId="21" xfId="1" applyNumberFormat="1" applyFont="1" applyBorder="1" applyAlignment="1">
      <alignment horizontal="right" vertical="center" wrapText="1"/>
    </xf>
    <xf numFmtId="4" fontId="13" fillId="5" borderId="21" xfId="1" applyNumberFormat="1" applyFont="1" applyFill="1" applyBorder="1" applyAlignment="1">
      <alignment horizontal="right" vertical="center" wrapText="1"/>
    </xf>
    <xf numFmtId="4" fontId="13" fillId="0" borderId="21" xfId="3" applyNumberFormat="1" applyFont="1" applyBorder="1" applyAlignment="1">
      <alignment horizontal="right" vertical="center" wrapText="1"/>
    </xf>
    <xf numFmtId="4" fontId="13" fillId="0" borderId="21" xfId="2" applyNumberFormat="1" applyFont="1" applyFill="1" applyBorder="1" applyAlignment="1">
      <alignment horizontal="right" vertical="center" wrapText="1"/>
    </xf>
    <xf numFmtId="4" fontId="16" fillId="0" borderId="21" xfId="3" applyNumberFormat="1" applyFont="1" applyFill="1" applyBorder="1" applyAlignment="1">
      <alignment horizontal="right" vertical="center" wrapText="1"/>
    </xf>
    <xf numFmtId="4" fontId="13" fillId="0" borderId="21" xfId="3" applyNumberFormat="1" applyFont="1" applyFill="1" applyBorder="1" applyAlignment="1">
      <alignment horizontal="right" vertical="center" wrapText="1"/>
    </xf>
    <xf numFmtId="4" fontId="2" fillId="5" borderId="21" xfId="1" applyNumberFormat="1" applyFont="1" applyFill="1" applyBorder="1" applyAlignment="1">
      <alignment horizontal="right" vertical="center" wrapText="1"/>
    </xf>
    <xf numFmtId="4" fontId="22" fillId="5" borderId="21" xfId="1" applyNumberFormat="1" applyFont="1" applyFill="1" applyBorder="1" applyAlignment="1">
      <alignment horizontal="right" vertical="center" wrapText="1"/>
    </xf>
    <xf numFmtId="4" fontId="16" fillId="5" borderId="21" xfId="1" applyNumberFormat="1" applyFont="1" applyFill="1" applyBorder="1" applyAlignment="1">
      <alignment horizontal="right" vertical="center" wrapText="1"/>
    </xf>
    <xf numFmtId="4" fontId="6" fillId="5" borderId="21" xfId="1" applyNumberFormat="1" applyFont="1" applyFill="1" applyBorder="1" applyAlignment="1">
      <alignment horizontal="right" vertical="center" wrapText="1"/>
    </xf>
    <xf numFmtId="4" fontId="13" fillId="9" borderId="21" xfId="1" applyNumberFormat="1" applyFont="1" applyFill="1" applyBorder="1" applyAlignment="1">
      <alignment horizontal="right" vertical="center" wrapText="1"/>
    </xf>
    <xf numFmtId="4" fontId="16" fillId="9" borderId="21" xfId="1" applyNumberFormat="1" applyFont="1" applyFill="1" applyBorder="1" applyAlignment="1">
      <alignment horizontal="center" vertical="center" wrapText="1"/>
    </xf>
    <xf numFmtId="4" fontId="16" fillId="9" borderId="21" xfId="2" applyNumberFormat="1" applyFont="1" applyFill="1" applyBorder="1" applyAlignment="1">
      <alignment horizontal="center" vertical="center" wrapText="1"/>
    </xf>
    <xf numFmtId="4" fontId="16" fillId="3" borderId="21" xfId="2" applyNumberFormat="1" applyFont="1" applyFill="1" applyBorder="1" applyAlignment="1">
      <alignment horizontal="right" vertical="center" wrapText="1"/>
    </xf>
    <xf numFmtId="4" fontId="16" fillId="0" borderId="21" xfId="2" applyNumberFormat="1" applyFont="1" applyFill="1" applyBorder="1" applyAlignment="1">
      <alignment horizontal="right" vertical="center" wrapText="1"/>
    </xf>
    <xf numFmtId="0" fontId="13" fillId="5" borderId="21" xfId="3" applyNumberFormat="1" applyFont="1" applyFill="1" applyBorder="1" applyAlignment="1">
      <alignment horizontal="center" vertical="center" wrapText="1"/>
    </xf>
    <xf numFmtId="4" fontId="16" fillId="0" borderId="21" xfId="1" applyNumberFormat="1" applyFont="1" applyBorder="1" applyAlignment="1">
      <alignment horizontal="right" vertical="center" wrapText="1"/>
    </xf>
    <xf numFmtId="4" fontId="13" fillId="5" borderId="21" xfId="2" applyNumberFormat="1" applyFont="1" applyFill="1" applyBorder="1" applyAlignment="1">
      <alignment horizontal="right" vertical="center" wrapText="1"/>
    </xf>
    <xf numFmtId="4" fontId="16" fillId="5" borderId="21" xfId="3" applyNumberFormat="1" applyFont="1" applyFill="1" applyBorder="1" applyAlignment="1">
      <alignment horizontal="right" vertical="center" wrapText="1"/>
    </xf>
    <xf numFmtId="4" fontId="13" fillId="0" borderId="21" xfId="2" applyNumberFormat="1" applyFont="1" applyBorder="1" applyAlignment="1">
      <alignment horizontal="right" vertical="center" wrapText="1"/>
    </xf>
    <xf numFmtId="164" fontId="16" fillId="0" borderId="21" xfId="3" applyNumberFormat="1" applyFont="1" applyFill="1" applyBorder="1" applyAlignment="1">
      <alignment horizontal="center" vertical="center" wrapText="1"/>
    </xf>
    <xf numFmtId="164" fontId="13" fillId="12" borderId="21" xfId="1" applyNumberFormat="1" applyFont="1" applyFill="1" applyBorder="1" applyAlignment="1">
      <alignment horizontal="center" vertical="center" wrapText="1"/>
    </xf>
    <xf numFmtId="4" fontId="22" fillId="5" borderId="21" xfId="2" applyNumberFormat="1" applyFont="1" applyFill="1" applyBorder="1" applyAlignment="1">
      <alignment horizontal="right" vertical="center" wrapText="1"/>
    </xf>
    <xf numFmtId="4" fontId="22" fillId="0" borderId="21" xfId="1" applyNumberFormat="1" applyFont="1" applyBorder="1" applyAlignment="1">
      <alignment horizontal="right" vertical="center" wrapText="1"/>
    </xf>
    <xf numFmtId="4" fontId="16" fillId="5" borderId="21" xfId="2" applyNumberFormat="1" applyFont="1" applyFill="1" applyBorder="1" applyAlignment="1">
      <alignment horizontal="right" vertical="center" wrapText="1"/>
    </xf>
    <xf numFmtId="164" fontId="13" fillId="16" borderId="21" xfId="3" applyNumberFormat="1" applyFont="1" applyFill="1" applyBorder="1" applyAlignment="1">
      <alignment horizontal="center" vertical="center" wrapText="1"/>
    </xf>
    <xf numFmtId="164" fontId="13" fillId="0" borderId="21" xfId="3" applyNumberFormat="1" applyFont="1" applyFill="1" applyBorder="1" applyAlignment="1">
      <alignment horizontal="center" vertical="center" wrapText="1"/>
    </xf>
    <xf numFmtId="164" fontId="13" fillId="3" borderId="21" xfId="3" applyNumberFormat="1" applyFont="1" applyFill="1" applyBorder="1" applyAlignment="1">
      <alignment horizontal="center" vertical="center" wrapText="1"/>
    </xf>
    <xf numFmtId="0" fontId="13" fillId="0" borderId="21" xfId="1" quotePrefix="1" applyFont="1" applyFill="1" applyBorder="1" applyAlignment="1">
      <alignment horizontal="left" vertical="center" wrapText="1"/>
    </xf>
    <xf numFmtId="0" fontId="13" fillId="0" borderId="21" xfId="1" quotePrefix="1" applyFont="1" applyFill="1" applyBorder="1" applyAlignment="1">
      <alignment horizontal="left" vertical="center"/>
    </xf>
    <xf numFmtId="0" fontId="16" fillId="0" borderId="21" xfId="1" quotePrefix="1" applyFont="1" applyBorder="1" applyAlignment="1">
      <alignment horizontal="left" vertical="center"/>
    </xf>
    <xf numFmtId="0" fontId="13" fillId="0" borderId="21" xfId="1" quotePrefix="1" applyFont="1" applyBorder="1" applyAlignment="1">
      <alignment horizontal="left" vertical="center"/>
    </xf>
    <xf numFmtId="4" fontId="13" fillId="3" borderId="0" xfId="2" applyNumberFormat="1" applyFont="1" applyFill="1" applyBorder="1" applyAlignment="1">
      <alignment horizontal="right" vertical="center" wrapText="1"/>
    </xf>
    <xf numFmtId="4" fontId="16" fillId="3" borderId="16" xfId="2" applyNumberFormat="1" applyFont="1" applyFill="1" applyBorder="1" applyAlignment="1">
      <alignment horizontal="center" vertical="center" wrapText="1"/>
    </xf>
    <xf numFmtId="4" fontId="16" fillId="3" borderId="3" xfId="1" applyNumberFormat="1" applyFont="1" applyFill="1" applyBorder="1" applyAlignment="1">
      <alignment horizontal="center" vertical="center" wrapText="1"/>
    </xf>
    <xf numFmtId="4" fontId="16" fillId="3" borderId="6" xfId="2" applyNumberFormat="1" applyFont="1" applyFill="1" applyBorder="1" applyAlignment="1">
      <alignment horizontal="center" vertical="center" wrapText="1"/>
    </xf>
    <xf numFmtId="4" fontId="16" fillId="0" borderId="17" xfId="2" applyNumberFormat="1" applyFont="1" applyFill="1" applyBorder="1" applyAlignment="1">
      <alignment horizontal="right" vertical="center" wrapText="1"/>
    </xf>
    <xf numFmtId="4" fontId="13" fillId="0" borderId="19" xfId="1" applyNumberFormat="1" applyFont="1" applyFill="1" applyBorder="1" applyAlignment="1">
      <alignment horizontal="right" vertical="center" wrapText="1"/>
    </xf>
    <xf numFmtId="4" fontId="13" fillId="10" borderId="9" xfId="1" applyNumberFormat="1" applyFont="1" applyFill="1" applyBorder="1" applyAlignment="1">
      <alignment horizontal="right" vertical="center" wrapText="1"/>
    </xf>
    <xf numFmtId="4" fontId="13" fillId="10" borderId="11" xfId="1" applyNumberFormat="1" applyFont="1" applyFill="1" applyBorder="1" applyAlignment="1">
      <alignment horizontal="right" vertical="center" wrapText="1"/>
    </xf>
    <xf numFmtId="4" fontId="16" fillId="0" borderId="12" xfId="2" applyNumberFormat="1" applyFont="1" applyFill="1" applyBorder="1" applyAlignment="1">
      <alignment horizontal="right" vertical="center" wrapText="1"/>
    </xf>
    <xf numFmtId="4" fontId="16" fillId="0" borderId="5" xfId="1" applyNumberFormat="1" applyFont="1" applyFill="1" applyBorder="1" applyAlignment="1">
      <alignment horizontal="right" vertical="center" wrapText="1"/>
    </xf>
    <xf numFmtId="4" fontId="16" fillId="10" borderId="11" xfId="1" applyNumberFormat="1" applyFont="1" applyFill="1" applyBorder="1" applyAlignment="1">
      <alignment horizontal="right" vertical="center" wrapText="1"/>
    </xf>
    <xf numFmtId="4" fontId="16" fillId="10" borderId="2" xfId="1" applyNumberFormat="1" applyFont="1" applyFill="1" applyBorder="1" applyAlignment="1">
      <alignment horizontal="right" vertical="center" wrapText="1"/>
    </xf>
    <xf numFmtId="4" fontId="13" fillId="10" borderId="2" xfId="1" applyNumberFormat="1" applyFont="1" applyFill="1" applyBorder="1" applyAlignment="1">
      <alignment horizontal="right" vertical="center" wrapText="1"/>
    </xf>
    <xf numFmtId="4" fontId="13" fillId="10" borderId="0" xfId="1" applyNumberFormat="1" applyFont="1" applyFill="1" applyBorder="1" applyAlignment="1">
      <alignment horizontal="right" vertical="center" wrapText="1"/>
    </xf>
    <xf numFmtId="4" fontId="13" fillId="0" borderId="29" xfId="2" applyNumberFormat="1" applyFont="1" applyFill="1" applyBorder="1" applyAlignment="1">
      <alignment horizontal="right" vertical="center" wrapText="1"/>
    </xf>
    <xf numFmtId="4" fontId="13" fillId="0" borderId="24" xfId="1" applyNumberFormat="1" applyFont="1" applyFill="1" applyBorder="1" applyAlignment="1">
      <alignment horizontal="right" vertical="center" wrapText="1"/>
    </xf>
    <xf numFmtId="4" fontId="13" fillId="10" borderId="25" xfId="1" applyNumberFormat="1" applyFont="1" applyFill="1" applyBorder="1" applyAlignment="1">
      <alignment horizontal="right" vertical="center" wrapText="1"/>
    </xf>
    <xf numFmtId="4" fontId="16" fillId="0" borderId="12" xfId="3" applyNumberFormat="1" applyFont="1" applyBorder="1" applyAlignment="1">
      <alignment horizontal="right" vertical="center" wrapText="1"/>
    </xf>
    <xf numFmtId="4" fontId="16" fillId="0" borderId="5" xfId="1" applyNumberFormat="1" applyFont="1" applyBorder="1" applyAlignment="1">
      <alignment horizontal="right" vertical="center" wrapText="1"/>
    </xf>
    <xf numFmtId="4" fontId="16" fillId="10" borderId="11" xfId="3" applyNumberFormat="1" applyFont="1" applyFill="1" applyBorder="1" applyAlignment="1">
      <alignment horizontal="right" vertical="center" wrapText="1"/>
    </xf>
    <xf numFmtId="4" fontId="13" fillId="5" borderId="12" xfId="2" applyNumberFormat="1" applyFont="1" applyFill="1" applyBorder="1" applyAlignment="1">
      <alignment horizontal="right" vertical="center" wrapText="1"/>
    </xf>
    <xf numFmtId="4" fontId="13" fillId="0" borderId="5" xfId="1" applyNumberFormat="1" applyFont="1" applyBorder="1" applyAlignment="1">
      <alignment horizontal="right" vertical="center" wrapText="1"/>
    </xf>
    <xf numFmtId="4" fontId="16" fillId="5" borderId="12" xfId="3" applyNumberFormat="1" applyFont="1" applyFill="1" applyBorder="1" applyAlignment="1">
      <alignment horizontal="right" vertical="center" wrapText="1"/>
    </xf>
    <xf numFmtId="4" fontId="13" fillId="5" borderId="5" xfId="1" applyNumberFormat="1" applyFont="1" applyFill="1" applyBorder="1" applyAlignment="1">
      <alignment horizontal="right" vertical="center" wrapText="1"/>
    </xf>
    <xf numFmtId="4" fontId="13" fillId="10" borderId="11" xfId="3" applyNumberFormat="1" applyFont="1" applyFill="1" applyBorder="1" applyAlignment="1">
      <alignment horizontal="right" vertical="center" wrapText="1"/>
    </xf>
    <xf numFmtId="4" fontId="13" fillId="0" borderId="12" xfId="1" applyNumberFormat="1" applyFont="1" applyFill="1" applyBorder="1" applyAlignment="1">
      <alignment horizontal="right" vertical="center" wrapText="1"/>
    </xf>
    <xf numFmtId="4" fontId="13" fillId="0" borderId="21" xfId="3" applyNumberFormat="1" applyFont="1" applyFill="1" applyBorder="1" applyAlignment="1">
      <alignment vertical="center" wrapText="1"/>
    </xf>
    <xf numFmtId="4" fontId="13" fillId="0" borderId="21" xfId="3" applyNumberFormat="1" applyFont="1" applyFill="1" applyBorder="1" applyAlignment="1">
      <alignment horizontal="center" vertical="center" wrapText="1"/>
    </xf>
    <xf numFmtId="4" fontId="13" fillId="10" borderId="11" xfId="2" applyNumberFormat="1" applyFont="1" applyFill="1" applyBorder="1" applyAlignment="1">
      <alignment horizontal="right" vertical="center" wrapText="1"/>
    </xf>
    <xf numFmtId="4" fontId="13" fillId="0" borderId="21" xfId="3" applyNumberFormat="1" applyFont="1" applyFill="1" applyBorder="1" applyAlignment="1">
      <alignment horizontal="lef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5" xfId="3" applyNumberFormat="1" applyFont="1" applyFill="1" applyBorder="1" applyAlignment="1">
      <alignment horizontal="right" vertical="center" wrapText="1"/>
    </xf>
    <xf numFmtId="4" fontId="13" fillId="0" borderId="12" xfId="3" applyNumberFormat="1" applyFont="1" applyFill="1" applyBorder="1" applyAlignment="1">
      <alignment horizontal="right" vertical="center" wrapText="1"/>
    </xf>
    <xf numFmtId="4" fontId="16" fillId="10" borderId="2" xfId="3" applyNumberFormat="1" applyFont="1" applyFill="1" applyBorder="1" applyAlignment="1">
      <alignment horizontal="right" vertical="center" wrapText="1"/>
    </xf>
    <xf numFmtId="4" fontId="13" fillId="0" borderId="21" xfId="1" applyNumberFormat="1" applyFont="1" applyFill="1" applyBorder="1" applyAlignment="1">
      <alignment horizontal="left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0" fontId="16" fillId="0" borderId="21" xfId="4" applyFont="1" applyBorder="1" applyAlignment="1">
      <alignment horizontal="left" vertical="center" wrapText="1"/>
    </xf>
    <xf numFmtId="0" fontId="13" fillId="0" borderId="21" xfId="4" applyFont="1" applyBorder="1" applyAlignment="1">
      <alignment horizontal="center" vertical="center" wrapText="1"/>
    </xf>
    <xf numFmtId="164" fontId="13" fillId="0" borderId="21" xfId="4" applyNumberFormat="1" applyFont="1" applyBorder="1" applyAlignment="1">
      <alignment horizontal="center" vertical="center" wrapText="1"/>
    </xf>
    <xf numFmtId="4" fontId="13" fillId="0" borderId="12" xfId="1" applyNumberFormat="1" applyFont="1" applyBorder="1" applyAlignment="1">
      <alignment horizontal="right" vertical="center" wrapText="1"/>
    </xf>
    <xf numFmtId="4" fontId="13" fillId="0" borderId="17" xfId="1" applyNumberFormat="1" applyFont="1" applyBorder="1" applyAlignment="1">
      <alignment horizontal="right" vertical="center" wrapText="1"/>
    </xf>
    <xf numFmtId="4" fontId="13" fillId="0" borderId="12" xfId="2" applyNumberFormat="1" applyFont="1" applyBorder="1" applyAlignment="1">
      <alignment horizontal="right" vertical="center" wrapText="1"/>
    </xf>
    <xf numFmtId="4" fontId="22" fillId="0" borderId="21" xfId="1" applyNumberFormat="1" applyFont="1" applyBorder="1" applyAlignment="1">
      <alignment horizontal="left" vertical="center" wrapText="1"/>
    </xf>
    <xf numFmtId="4" fontId="13" fillId="0" borderId="21" xfId="1" applyNumberFormat="1" applyFont="1" applyBorder="1" applyAlignment="1">
      <alignment horizontal="center" vertical="center" wrapText="1"/>
    </xf>
    <xf numFmtId="164" fontId="13" fillId="0" borderId="21" xfId="1" applyNumberFormat="1" applyFont="1" applyBorder="1" applyAlignment="1">
      <alignment horizontal="center" vertical="center" wrapText="1"/>
    </xf>
    <xf numFmtId="4" fontId="13" fillId="0" borderId="21" xfId="1" applyNumberFormat="1" applyFont="1" applyBorder="1" applyAlignment="1">
      <alignment horizontal="left" vertical="center" wrapText="1"/>
    </xf>
    <xf numFmtId="4" fontId="13" fillId="5" borderId="16" xfId="2" applyNumberFormat="1" applyFont="1" applyFill="1" applyBorder="1" applyAlignment="1">
      <alignment horizontal="right" vertical="center" wrapText="1"/>
    </xf>
    <xf numFmtId="4" fontId="13" fillId="5" borderId="3" xfId="1" applyNumberFormat="1" applyFont="1" applyFill="1" applyBorder="1" applyAlignment="1">
      <alignment horizontal="right" vertical="center" wrapText="1"/>
    </xf>
    <xf numFmtId="4" fontId="13" fillId="5" borderId="17" xfId="2" applyNumberFormat="1" applyFont="1" applyFill="1" applyBorder="1" applyAlignment="1">
      <alignment horizontal="right" vertical="center" wrapText="1"/>
    </xf>
    <xf numFmtId="4" fontId="16" fillId="0" borderId="19" xfId="1" applyNumberFormat="1" applyFont="1" applyBorder="1" applyAlignment="1">
      <alignment horizontal="right" vertical="center" wrapText="1"/>
    </xf>
    <xf numFmtId="4" fontId="22" fillId="5" borderId="12" xfId="2" applyNumberFormat="1" applyFont="1" applyFill="1" applyBorder="1" applyAlignment="1">
      <alignment horizontal="right" vertical="center" wrapText="1"/>
    </xf>
    <xf numFmtId="4" fontId="22" fillId="10" borderId="11" xfId="1" applyNumberFormat="1" applyFont="1" applyFill="1" applyBorder="1" applyAlignment="1">
      <alignment horizontal="right" vertical="center" wrapText="1"/>
    </xf>
    <xf numFmtId="4" fontId="22" fillId="0" borderId="5" xfId="1" applyNumberFormat="1" applyFont="1" applyBorder="1" applyAlignment="1">
      <alignment horizontal="right" vertical="center" wrapText="1"/>
    </xf>
    <xf numFmtId="4" fontId="22" fillId="0" borderId="21" xfId="1" applyNumberFormat="1" applyFont="1" applyBorder="1" applyAlignment="1">
      <alignment horizontal="center" vertical="center" wrapText="1"/>
    </xf>
    <xf numFmtId="164" fontId="22" fillId="0" borderId="21" xfId="1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left" vertical="center" wrapText="1"/>
    </xf>
    <xf numFmtId="164" fontId="16" fillId="0" borderId="21" xfId="1" applyNumberFormat="1" applyFont="1" applyBorder="1" applyAlignment="1">
      <alignment horizontal="center" vertical="center" wrapText="1"/>
    </xf>
    <xf numFmtId="4" fontId="16" fillId="5" borderId="12" xfId="2" applyNumberFormat="1" applyFont="1" applyFill="1" applyBorder="1" applyAlignment="1">
      <alignment horizontal="right" vertical="center" wrapText="1"/>
    </xf>
    <xf numFmtId="4" fontId="16" fillId="5" borderId="5" xfId="1" applyNumberFormat="1" applyFont="1" applyFill="1" applyBorder="1" applyAlignment="1">
      <alignment horizontal="right" vertical="center" wrapText="1"/>
    </xf>
    <xf numFmtId="4" fontId="13" fillId="10" borderId="0" xfId="1" applyNumberFormat="1" applyFont="1" applyFill="1" applyAlignment="1">
      <alignment horizontal="right" vertical="center" wrapText="1"/>
    </xf>
    <xf numFmtId="164" fontId="13" fillId="0" borderId="17" xfId="3" applyNumberFormat="1" applyFont="1" applyFill="1" applyBorder="1" applyAlignment="1">
      <alignment horizontal="center" vertical="center" wrapText="1"/>
    </xf>
    <xf numFmtId="164" fontId="13" fillId="0" borderId="39" xfId="3" applyNumberFormat="1" applyFont="1" applyFill="1" applyBorder="1" applyAlignment="1">
      <alignment horizontal="center" vertical="center" wrapText="1"/>
    </xf>
    <xf numFmtId="164" fontId="13" fillId="0" borderId="12" xfId="3" applyNumberFormat="1" applyFont="1" applyFill="1" applyBorder="1" applyAlignment="1">
      <alignment horizontal="center" vertical="center" wrapText="1"/>
    </xf>
    <xf numFmtId="164" fontId="13" fillId="0" borderId="41" xfId="3" applyNumberFormat="1" applyFont="1" applyFill="1" applyBorder="1" applyAlignment="1">
      <alignment horizontal="center" vertical="center" wrapText="1"/>
    </xf>
    <xf numFmtId="164" fontId="16" fillId="0" borderId="12" xfId="3" applyNumberFormat="1" applyFont="1" applyFill="1" applyBorder="1" applyAlignment="1">
      <alignment horizontal="center" vertical="center" wrapText="1"/>
    </xf>
    <xf numFmtId="164" fontId="16" fillId="0" borderId="41" xfId="3" applyNumberFormat="1" applyFont="1" applyFill="1" applyBorder="1" applyAlignment="1">
      <alignment horizontal="center" vertical="center" wrapText="1"/>
    </xf>
    <xf numFmtId="164" fontId="16" fillId="0" borderId="12" xfId="1" applyNumberFormat="1" applyFont="1" applyFill="1" applyBorder="1" applyAlignment="1">
      <alignment horizontal="center" vertical="center" wrapText="1"/>
    </xf>
    <xf numFmtId="164" fontId="16" fillId="0" borderId="41" xfId="1" applyNumberFormat="1" applyFont="1" applyFill="1" applyBorder="1" applyAlignment="1">
      <alignment horizontal="center" vertical="center" wrapText="1"/>
    </xf>
    <xf numFmtId="164" fontId="13" fillId="0" borderId="12" xfId="0" applyNumberFormat="1" applyFont="1" applyFill="1" applyBorder="1" applyAlignment="1">
      <alignment horizontal="center" vertical="center" wrapText="1"/>
    </xf>
    <xf numFmtId="164" fontId="13" fillId="0" borderId="41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31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" fontId="13" fillId="0" borderId="31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 wrapText="1"/>
    </xf>
    <xf numFmtId="4" fontId="13" fillId="0" borderId="4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 wrapText="1"/>
    </xf>
    <xf numFmtId="4" fontId="13" fillId="0" borderId="43" xfId="0" applyNumberFormat="1" applyFont="1" applyFill="1" applyBorder="1" applyAlignment="1">
      <alignment horizontal="center" vertical="center" wrapText="1"/>
    </xf>
    <xf numFmtId="4" fontId="13" fillId="0" borderId="29" xfId="0" applyNumberFormat="1" applyFont="1" applyFill="1" applyBorder="1" applyAlignment="1">
      <alignment horizontal="center" vertical="center" wrapText="1"/>
    </xf>
    <xf numFmtId="4" fontId="13" fillId="0" borderId="44" xfId="0" applyNumberFormat="1" applyFont="1" applyFill="1" applyBorder="1" applyAlignment="1">
      <alignment horizontal="center" vertical="center" wrapText="1"/>
    </xf>
    <xf numFmtId="164" fontId="16" fillId="0" borderId="12" xfId="3" applyNumberFormat="1" applyFont="1" applyBorder="1" applyAlignment="1">
      <alignment horizontal="center" vertical="center" wrapText="1"/>
    </xf>
    <xf numFmtId="164" fontId="16" fillId="0" borderId="41" xfId="3" applyNumberFormat="1" applyFont="1" applyBorder="1" applyAlignment="1">
      <alignment horizontal="center" vertical="center" wrapText="1"/>
    </xf>
    <xf numFmtId="164" fontId="13" fillId="0" borderId="12" xfId="3" applyNumberFormat="1" applyFont="1" applyBorder="1" applyAlignment="1">
      <alignment horizontal="center" vertical="center" wrapText="1"/>
    </xf>
    <xf numFmtId="164" fontId="13" fillId="0" borderId="41" xfId="3" applyNumberFormat="1" applyFont="1" applyBorder="1" applyAlignment="1">
      <alignment horizontal="center" vertical="center" wrapText="1"/>
    </xf>
    <xf numFmtId="164" fontId="13" fillId="5" borderId="12" xfId="0" applyNumberFormat="1" applyFont="1" applyFill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164" fontId="13" fillId="0" borderId="41" xfId="0" applyNumberFormat="1" applyFont="1" applyBorder="1" applyAlignment="1">
      <alignment horizontal="center" vertical="center" wrapText="1"/>
    </xf>
    <xf numFmtId="164" fontId="13" fillId="0" borderId="12" xfId="1" applyNumberFormat="1" applyFont="1" applyBorder="1" applyAlignment="1">
      <alignment horizontal="center" vertical="center" wrapText="1"/>
    </xf>
    <xf numFmtId="164" fontId="13" fillId="0" borderId="41" xfId="1" applyNumberFormat="1" applyFont="1" applyBorder="1" applyAlignment="1">
      <alignment horizontal="center" vertical="center" wrapText="1"/>
    </xf>
    <xf numFmtId="164" fontId="13" fillId="0" borderId="12" xfId="1" applyNumberFormat="1" applyFont="1" applyFill="1" applyBorder="1" applyAlignment="1">
      <alignment horizontal="center" vertical="center" wrapText="1"/>
    </xf>
    <xf numFmtId="164" fontId="13" fillId="0" borderId="41" xfId="1" applyNumberFormat="1" applyFont="1" applyFill="1" applyBorder="1" applyAlignment="1">
      <alignment horizontal="center" vertical="center" wrapText="1"/>
    </xf>
    <xf numFmtId="164" fontId="13" fillId="0" borderId="12" xfId="4" applyNumberFormat="1" applyFont="1" applyFill="1" applyBorder="1" applyAlignment="1">
      <alignment horizontal="center" vertical="center" wrapText="1"/>
    </xf>
    <xf numFmtId="164" fontId="13" fillId="0" borderId="41" xfId="4" applyNumberFormat="1" applyFont="1" applyFill="1" applyBorder="1" applyAlignment="1">
      <alignment horizontal="center" vertical="center" wrapText="1"/>
    </xf>
    <xf numFmtId="164" fontId="13" fillId="0" borderId="16" xfId="3" applyNumberFormat="1" applyFont="1" applyFill="1" applyBorder="1" applyAlignment="1">
      <alignment horizontal="center" vertical="center" wrapText="1"/>
    </xf>
    <xf numFmtId="164" fontId="13" fillId="0" borderId="46" xfId="3" applyNumberFormat="1" applyFont="1" applyFill="1" applyBorder="1" applyAlignment="1">
      <alignment horizontal="center" vertical="center" wrapText="1"/>
    </xf>
    <xf numFmtId="164" fontId="13" fillId="6" borderId="12" xfId="0" applyNumberFormat="1" applyFont="1" applyFill="1" applyBorder="1" applyAlignment="1">
      <alignment horizontal="center" vertical="center" wrapText="1"/>
    </xf>
    <xf numFmtId="164" fontId="13" fillId="6" borderId="41" xfId="0" applyNumberFormat="1" applyFont="1" applyFill="1" applyBorder="1" applyAlignment="1">
      <alignment horizontal="center" vertical="center" wrapText="1"/>
    </xf>
    <xf numFmtId="164" fontId="13" fillId="5" borderId="12" xfId="3" applyNumberFormat="1" applyFont="1" applyFill="1" applyBorder="1" applyAlignment="1">
      <alignment horizontal="center" vertical="center" wrapText="1"/>
    </xf>
    <xf numFmtId="4" fontId="13" fillId="5" borderId="12" xfId="3" applyNumberFormat="1" applyFont="1" applyFill="1" applyBorder="1" applyAlignment="1">
      <alignment horizontal="center" vertical="center" wrapText="1"/>
    </xf>
    <xf numFmtId="164" fontId="13" fillId="0" borderId="29" xfId="3" applyNumberFormat="1" applyFont="1" applyBorder="1" applyAlignment="1">
      <alignment horizontal="center" vertical="center" wrapText="1"/>
    </xf>
    <xf numFmtId="164" fontId="13" fillId="0" borderId="44" xfId="3" applyNumberFormat="1" applyFont="1" applyBorder="1" applyAlignment="1">
      <alignment horizontal="center" vertical="center" wrapText="1"/>
    </xf>
    <xf numFmtId="164" fontId="13" fillId="5" borderId="17" xfId="3" applyNumberFormat="1" applyFont="1" applyFill="1" applyBorder="1" applyAlignment="1">
      <alignment horizontal="center" vertical="center" wrapText="1"/>
    </xf>
    <xf numFmtId="164" fontId="16" fillId="0" borderId="12" xfId="3" applyNumberFormat="1" applyFont="1" applyBorder="1" applyAlignment="1">
      <alignment vertical="center" wrapText="1"/>
    </xf>
    <xf numFmtId="164" fontId="16" fillId="0" borderId="41" xfId="3" applyNumberFormat="1" applyFont="1" applyBorder="1" applyAlignment="1">
      <alignment vertical="center" wrapText="1"/>
    </xf>
    <xf numFmtId="164" fontId="13" fillId="5" borderId="12" xfId="1" applyNumberFormat="1" applyFont="1" applyFill="1" applyBorder="1" applyAlignment="1">
      <alignment horizontal="center" vertical="center" wrapText="1"/>
    </xf>
    <xf numFmtId="164" fontId="22" fillId="6" borderId="12" xfId="0" applyNumberFormat="1" applyFont="1" applyFill="1" applyBorder="1" applyAlignment="1">
      <alignment horizontal="center" vertical="center" wrapText="1"/>
    </xf>
    <xf numFmtId="164" fontId="22" fillId="6" borderId="41" xfId="0" applyNumberFormat="1" applyFont="1" applyFill="1" applyBorder="1" applyAlignment="1">
      <alignment horizontal="center" vertical="center" wrapText="1"/>
    </xf>
    <xf numFmtId="164" fontId="16" fillId="5" borderId="12" xfId="3" applyNumberFormat="1" applyFont="1" applyFill="1" applyBorder="1" applyAlignment="1">
      <alignment horizontal="center" vertical="center" wrapText="1"/>
    </xf>
    <xf numFmtId="164" fontId="13" fillId="0" borderId="16" xfId="3" applyNumberFormat="1" applyFont="1" applyBorder="1" applyAlignment="1">
      <alignment horizontal="center" vertical="center" wrapText="1"/>
    </xf>
    <xf numFmtId="164" fontId="13" fillId="0" borderId="46" xfId="3" applyNumberFormat="1" applyFont="1" applyBorder="1" applyAlignment="1">
      <alignment horizontal="center" vertical="center" wrapText="1"/>
    </xf>
    <xf numFmtId="164" fontId="16" fillId="0" borderId="16" xfId="3" applyNumberFormat="1" applyFont="1" applyFill="1" applyBorder="1" applyAlignment="1">
      <alignment horizontal="center" vertical="center" wrapText="1"/>
    </xf>
    <xf numFmtId="164" fontId="16" fillId="0" borderId="46" xfId="3" applyNumberFormat="1" applyFont="1" applyFill="1" applyBorder="1" applyAlignment="1">
      <alignment horizontal="center" vertical="center" wrapText="1"/>
    </xf>
    <xf numFmtId="164" fontId="13" fillId="0" borderId="2" xfId="3" applyNumberFormat="1" applyFont="1" applyFill="1" applyBorder="1" applyAlignment="1">
      <alignment horizontal="center" vertical="center" wrapText="1"/>
    </xf>
    <xf numFmtId="164" fontId="13" fillId="0" borderId="31" xfId="3" applyNumberFormat="1" applyFont="1" applyFill="1" applyBorder="1" applyAlignment="1">
      <alignment horizontal="center" vertical="center" wrapText="1"/>
    </xf>
    <xf numFmtId="164" fontId="13" fillId="0" borderId="28" xfId="3" applyNumberFormat="1" applyFont="1" applyFill="1" applyBorder="1" applyAlignment="1">
      <alignment horizontal="center" vertical="center" wrapText="1"/>
    </xf>
    <xf numFmtId="164" fontId="13" fillId="0" borderId="43" xfId="3" applyNumberFormat="1" applyFont="1" applyFill="1" applyBorder="1" applyAlignment="1">
      <alignment horizontal="center" vertical="center" wrapText="1"/>
    </xf>
    <xf numFmtId="164" fontId="13" fillId="0" borderId="16" xfId="1" applyNumberFormat="1" applyFont="1" applyFill="1" applyBorder="1" applyAlignment="1">
      <alignment horizontal="center" vertical="center" wrapText="1"/>
    </xf>
    <xf numFmtId="164" fontId="13" fillId="0" borderId="46" xfId="1" applyNumberFormat="1" applyFont="1" applyFill="1" applyBorder="1" applyAlignment="1">
      <alignment horizontal="center" vertical="center" wrapText="1"/>
    </xf>
    <xf numFmtId="164" fontId="13" fillId="0" borderId="12" xfId="4" applyNumberFormat="1" applyFont="1" applyBorder="1" applyAlignment="1">
      <alignment horizontal="center" vertical="center" wrapText="1"/>
    </xf>
    <xf numFmtId="164" fontId="13" fillId="0" borderId="41" xfId="4" applyNumberFormat="1" applyFont="1" applyBorder="1" applyAlignment="1">
      <alignment horizontal="center" vertical="center" wrapText="1"/>
    </xf>
    <xf numFmtId="164" fontId="13" fillId="5" borderId="12" xfId="4" applyNumberFormat="1" applyFont="1" applyFill="1" applyBorder="1" applyAlignment="1">
      <alignment horizontal="center" vertical="center" wrapText="1"/>
    </xf>
    <xf numFmtId="164" fontId="13" fillId="0" borderId="9" xfId="1" applyNumberFormat="1" applyFont="1" applyFill="1" applyBorder="1" applyAlignment="1">
      <alignment horizontal="center" vertical="center" wrapText="1"/>
    </xf>
    <xf numFmtId="164" fontId="13" fillId="0" borderId="45" xfId="1" applyNumberFormat="1" applyFont="1" applyFill="1" applyBorder="1" applyAlignment="1">
      <alignment horizontal="center" vertical="center" wrapText="1"/>
    </xf>
    <xf numFmtId="164" fontId="13" fillId="0" borderId="0" xfId="1" applyNumberFormat="1" applyFont="1" applyFill="1" applyBorder="1" applyAlignment="1">
      <alignment horizontal="center" vertical="center" wrapText="1"/>
    </xf>
    <xf numFmtId="164" fontId="13" fillId="0" borderId="33" xfId="1" applyNumberFormat="1" applyFont="1" applyFill="1" applyBorder="1" applyAlignment="1">
      <alignment horizontal="center" vertical="center" wrapText="1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39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164" fontId="13" fillId="0" borderId="46" xfId="1" applyNumberFormat="1" applyFont="1" applyBorder="1" applyAlignment="1">
      <alignment horizontal="center" vertical="center" wrapText="1"/>
    </xf>
    <xf numFmtId="166" fontId="13" fillId="0" borderId="16" xfId="1" applyNumberFormat="1" applyFont="1" applyFill="1" applyBorder="1" applyAlignment="1">
      <alignment horizontal="center" vertical="center" wrapText="1"/>
    </xf>
    <xf numFmtId="166" fontId="13" fillId="0" borderId="46" xfId="1" applyNumberFormat="1" applyFont="1" applyFill="1" applyBorder="1" applyAlignment="1">
      <alignment horizontal="center" vertical="center" wrapText="1"/>
    </xf>
    <xf numFmtId="164" fontId="22" fillId="0" borderId="12" xfId="1" applyNumberFormat="1" applyFont="1" applyBorder="1" applyAlignment="1">
      <alignment horizontal="center" vertical="center" wrapText="1"/>
    </xf>
    <xf numFmtId="164" fontId="22" fillId="0" borderId="41" xfId="1" applyNumberFormat="1" applyFont="1" applyBorder="1" applyAlignment="1">
      <alignment horizontal="center" vertical="center" wrapText="1"/>
    </xf>
    <xf numFmtId="166" fontId="13" fillId="5" borderId="12" xfId="1" applyNumberFormat="1" applyFont="1" applyFill="1" applyBorder="1" applyAlignment="1">
      <alignment horizontal="center" vertical="center" wrapText="1"/>
    </xf>
    <xf numFmtId="166" fontId="13" fillId="0" borderId="12" xfId="1" applyNumberFormat="1" applyFont="1" applyFill="1" applyBorder="1" applyAlignment="1">
      <alignment horizontal="center" vertical="center" wrapText="1"/>
    </xf>
    <xf numFmtId="166" fontId="13" fillId="0" borderId="41" xfId="1" applyNumberFormat="1" applyFont="1" applyFill="1" applyBorder="1" applyAlignment="1">
      <alignment horizontal="center" vertical="center" wrapText="1"/>
    </xf>
    <xf numFmtId="166" fontId="13" fillId="5" borderId="16" xfId="1" applyNumberFormat="1" applyFont="1" applyFill="1" applyBorder="1" applyAlignment="1">
      <alignment horizontal="center" vertical="center" wrapText="1"/>
    </xf>
    <xf numFmtId="4" fontId="13" fillId="0" borderId="32" xfId="1" applyNumberFormat="1" applyFont="1" applyBorder="1" applyAlignment="1">
      <alignment horizontal="right" vertical="center" wrapText="1"/>
    </xf>
    <xf numFmtId="164" fontId="16" fillId="3" borderId="45" xfId="1" applyNumberFormat="1" applyFont="1" applyFill="1" applyBorder="1" applyAlignment="1">
      <alignment horizontal="center" vertical="center" wrapText="1"/>
    </xf>
    <xf numFmtId="164" fontId="16" fillId="0" borderId="12" xfId="1" applyNumberFormat="1" applyFont="1" applyBorder="1" applyAlignment="1">
      <alignment horizontal="center" vertical="center" wrapText="1"/>
    </xf>
    <xf numFmtId="164" fontId="16" fillId="0" borderId="41" xfId="1" applyNumberFormat="1" applyFont="1" applyBorder="1" applyAlignment="1">
      <alignment horizontal="center" vertical="center" wrapText="1"/>
    </xf>
    <xf numFmtId="4" fontId="16" fillId="0" borderId="42" xfId="1" applyNumberFormat="1" applyFont="1" applyBorder="1" applyAlignment="1">
      <alignment horizontal="right" vertical="center" wrapText="1"/>
    </xf>
    <xf numFmtId="164" fontId="16" fillId="5" borderId="12" xfId="1" applyNumberFormat="1" applyFont="1" applyFill="1" applyBorder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166" fontId="13" fillId="0" borderId="0" xfId="1" applyNumberFormat="1" applyFont="1"/>
    <xf numFmtId="0" fontId="24" fillId="0" borderId="0" xfId="0" applyFont="1"/>
    <xf numFmtId="164" fontId="16" fillId="3" borderId="51" xfId="1" applyNumberFormat="1" applyFont="1" applyFill="1" applyBorder="1" applyAlignment="1">
      <alignment horizontal="center" vertical="center" wrapText="1"/>
    </xf>
    <xf numFmtId="164" fontId="16" fillId="3" borderId="0" xfId="1" applyNumberFormat="1" applyFont="1" applyFill="1" applyBorder="1" applyAlignment="1">
      <alignment horizontal="center" vertical="center" wrapText="1"/>
    </xf>
    <xf numFmtId="4" fontId="16" fillId="16" borderId="24" xfId="1" applyNumberFormat="1" applyFont="1" applyFill="1" applyBorder="1" applyAlignment="1">
      <alignment horizontal="right" vertical="center" wrapText="1"/>
    </xf>
    <xf numFmtId="4" fontId="24" fillId="16" borderId="0" xfId="0" applyNumberFormat="1" applyFont="1" applyFill="1"/>
    <xf numFmtId="164" fontId="24" fillId="16" borderId="0" xfId="0" applyNumberFormat="1" applyFont="1" applyFill="1"/>
    <xf numFmtId="0" fontId="24" fillId="16" borderId="0" xfId="0" applyFont="1" applyFill="1"/>
    <xf numFmtId="164" fontId="16" fillId="16" borderId="45" xfId="1" applyNumberFormat="1" applyFont="1" applyFill="1" applyBorder="1" applyAlignment="1">
      <alignment horizontal="center" vertical="center" wrapText="1"/>
    </xf>
    <xf numFmtId="4" fontId="16" fillId="16" borderId="5" xfId="1" applyNumberFormat="1" applyFont="1" applyFill="1" applyBorder="1" applyAlignment="1">
      <alignment horizontal="right" vertical="center" wrapText="1"/>
    </xf>
    <xf numFmtId="164" fontId="13" fillId="16" borderId="35" xfId="1" applyNumberFormat="1" applyFont="1" applyFill="1" applyBorder="1" applyAlignment="1">
      <alignment horizontal="center" vertical="center" wrapText="1"/>
    </xf>
    <xf numFmtId="4" fontId="13" fillId="16" borderId="30" xfId="1" applyNumberFormat="1" applyFont="1" applyFill="1" applyBorder="1" applyAlignment="1">
      <alignment horizontal="right" vertical="center" wrapText="1"/>
    </xf>
    <xf numFmtId="4" fontId="16" fillId="16" borderId="27" xfId="1" applyNumberFormat="1" applyFont="1" applyFill="1" applyBorder="1" applyAlignment="1">
      <alignment horizontal="right" vertical="center" wrapText="1"/>
    </xf>
    <xf numFmtId="164" fontId="13" fillId="16" borderId="30" xfId="1" applyNumberFormat="1" applyFont="1" applyFill="1" applyBorder="1" applyAlignment="1">
      <alignment horizontal="center" vertical="center" wrapText="1"/>
    </xf>
    <xf numFmtId="164" fontId="13" fillId="16" borderId="47" xfId="1" applyNumberFormat="1" applyFont="1" applyFill="1" applyBorder="1" applyAlignment="1">
      <alignment horizontal="center" vertical="center" wrapText="1"/>
    </xf>
    <xf numFmtId="3" fontId="16" fillId="3" borderId="63" xfId="1" applyNumberFormat="1" applyFont="1" applyFill="1" applyBorder="1" applyAlignment="1">
      <alignment horizontal="left" vertical="center" wrapText="1"/>
    </xf>
    <xf numFmtId="4" fontId="16" fillId="3" borderId="63" xfId="1" applyNumberFormat="1" applyFont="1" applyFill="1" applyBorder="1" applyAlignment="1">
      <alignment horizontal="left" vertical="center" wrapText="1"/>
    </xf>
    <xf numFmtId="4" fontId="16" fillId="3" borderId="63" xfId="1" applyNumberFormat="1" applyFont="1" applyFill="1" applyBorder="1" applyAlignment="1">
      <alignment horizontal="center" vertical="center" wrapText="1"/>
    </xf>
    <xf numFmtId="164" fontId="16" fillId="3" borderId="63" xfId="1" applyNumberFormat="1" applyFont="1" applyFill="1" applyBorder="1" applyAlignment="1">
      <alignment horizontal="center" vertical="center" wrapText="1"/>
    </xf>
    <xf numFmtId="4" fontId="16" fillId="3" borderId="0" xfId="2" applyNumberFormat="1" applyFont="1" applyFill="1" applyBorder="1" applyAlignment="1">
      <alignment horizontal="right" vertical="center" wrapText="1"/>
    </xf>
    <xf numFmtId="4" fontId="13" fillId="3" borderId="0" xfId="1" applyNumberFormat="1" applyFont="1" applyFill="1" applyBorder="1" applyAlignment="1">
      <alignment horizontal="center" vertical="center" wrapText="1"/>
    </xf>
    <xf numFmtId="4" fontId="13" fillId="3" borderId="63" xfId="1" applyNumberFormat="1" applyFont="1" applyFill="1" applyBorder="1" applyAlignment="1">
      <alignment horizontal="center" vertical="center" wrapText="1"/>
    </xf>
    <xf numFmtId="4" fontId="2" fillId="3" borderId="0" xfId="1" applyNumberFormat="1" applyFont="1" applyFill="1" applyBorder="1" applyAlignment="1">
      <alignment horizontal="center" vertical="center" wrapText="1"/>
    </xf>
    <xf numFmtId="4" fontId="16" fillId="10" borderId="21" xfId="1" applyNumberFormat="1" applyFont="1" applyFill="1" applyBorder="1" applyAlignment="1">
      <alignment horizontal="right" vertical="center" wrapText="1"/>
    </xf>
    <xf numFmtId="4" fontId="13" fillId="10" borderId="21" xfId="1" applyNumberFormat="1" applyFont="1" applyFill="1" applyBorder="1" applyAlignment="1">
      <alignment horizontal="right" vertical="center" wrapText="1"/>
    </xf>
    <xf numFmtId="4" fontId="2" fillId="10" borderId="21" xfId="1" applyNumberFormat="1" applyFont="1" applyFill="1" applyBorder="1" applyAlignment="1">
      <alignment horizontal="right" vertical="center" wrapText="1"/>
    </xf>
    <xf numFmtId="4" fontId="16" fillId="9" borderId="21" xfId="1" applyNumberFormat="1" applyFont="1" applyFill="1" applyBorder="1" applyAlignment="1">
      <alignment horizontal="right" vertical="center" wrapText="1"/>
    </xf>
    <xf numFmtId="4" fontId="6" fillId="5" borderId="30" xfId="1" applyNumberFormat="1" applyFont="1" applyFill="1" applyBorder="1" applyAlignment="1">
      <alignment horizontal="right" vertical="center" wrapText="1"/>
    </xf>
    <xf numFmtId="4" fontId="16" fillId="5" borderId="63" xfId="1" applyNumberFormat="1" applyFont="1" applyFill="1" applyBorder="1" applyAlignment="1">
      <alignment horizontal="right" vertical="center" wrapText="1"/>
    </xf>
    <xf numFmtId="4" fontId="16" fillId="5" borderId="63" xfId="2" applyNumberFormat="1" applyFont="1" applyFill="1" applyBorder="1" applyAlignment="1">
      <alignment horizontal="right" vertical="center" wrapText="1"/>
    </xf>
    <xf numFmtId="164" fontId="16" fillId="5" borderId="63" xfId="3" applyNumberFormat="1" applyFont="1" applyFill="1" applyBorder="1" applyAlignment="1">
      <alignment horizontal="center" vertical="center" wrapText="1"/>
    </xf>
    <xf numFmtId="4" fontId="16" fillId="0" borderId="6" xfId="2" applyNumberFormat="1" applyFont="1" applyFill="1" applyBorder="1" applyAlignment="1">
      <alignment horizontal="right" vertical="center" wrapText="1"/>
    </xf>
    <xf numFmtId="4" fontId="16" fillId="0" borderId="32" xfId="1" applyNumberFormat="1" applyFont="1" applyFill="1" applyBorder="1" applyAlignment="1">
      <alignment horizontal="right" vertical="center" wrapText="1"/>
    </xf>
    <xf numFmtId="164" fontId="13" fillId="5" borderId="63" xfId="3" applyNumberFormat="1" applyFont="1" applyFill="1" applyBorder="1" applyAlignment="1">
      <alignment horizontal="center" vertical="center" wrapText="1"/>
    </xf>
    <xf numFmtId="4" fontId="16" fillId="0" borderId="16" xfId="2" applyNumberFormat="1" applyFont="1" applyFill="1" applyBorder="1" applyAlignment="1">
      <alignment horizontal="right" vertical="center" wrapText="1"/>
    </xf>
    <xf numFmtId="4" fontId="16" fillId="0" borderId="3" xfId="1" applyNumberFormat="1" applyFont="1" applyFill="1" applyBorder="1" applyAlignment="1">
      <alignment horizontal="righ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horizontal="right" vertical="center" wrapText="1"/>
    </xf>
    <xf numFmtId="0" fontId="21" fillId="6" borderId="21" xfId="0" quotePrefix="1" applyFont="1" applyFill="1" applyBorder="1" applyAlignment="1">
      <alignment vertical="center" wrapText="1"/>
    </xf>
    <xf numFmtId="4" fontId="21" fillId="0" borderId="21" xfId="3" applyNumberFormat="1" applyFont="1" applyBorder="1" applyAlignment="1">
      <alignment horizontal="left" vertical="center" wrapText="1"/>
    </xf>
    <xf numFmtId="4" fontId="21" fillId="0" borderId="21" xfId="3" applyNumberFormat="1" applyFont="1" applyBorder="1" applyAlignment="1">
      <alignment horizontal="center" vertical="center" wrapText="1"/>
    </xf>
    <xf numFmtId="164" fontId="21" fillId="0" borderId="21" xfId="3" applyNumberFormat="1" applyFont="1" applyBorder="1" applyAlignment="1">
      <alignment horizontal="center" vertical="center" wrapText="1"/>
    </xf>
    <xf numFmtId="4" fontId="21" fillId="0" borderId="12" xfId="2" applyNumberFormat="1" applyFont="1" applyFill="1" applyBorder="1" applyAlignment="1">
      <alignment horizontal="right" vertical="center" wrapText="1"/>
    </xf>
    <xf numFmtId="4" fontId="21" fillId="0" borderId="5" xfId="1" applyNumberFormat="1" applyFont="1" applyFill="1" applyBorder="1" applyAlignment="1">
      <alignment horizontal="right" vertical="center" wrapText="1"/>
    </xf>
    <xf numFmtId="4" fontId="21" fillId="0" borderId="21" xfId="1" applyNumberFormat="1" applyFont="1" applyFill="1" applyBorder="1" applyAlignment="1">
      <alignment horizontal="right" vertical="center" wrapText="1"/>
    </xf>
    <xf numFmtId="164" fontId="21" fillId="5" borderId="21" xfId="3" applyNumberFormat="1" applyFont="1" applyFill="1" applyBorder="1" applyAlignment="1">
      <alignment horizontal="center" vertical="center" wrapText="1"/>
    </xf>
    <xf numFmtId="4" fontId="21" fillId="0" borderId="21" xfId="2" applyNumberFormat="1" applyFont="1" applyFill="1" applyBorder="1" applyAlignment="1">
      <alignment horizontal="right" vertical="center" wrapText="1"/>
    </xf>
    <xf numFmtId="164" fontId="21" fillId="0" borderId="21" xfId="3" applyNumberFormat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left" vertical="center"/>
    </xf>
    <xf numFmtId="49" fontId="34" fillId="0" borderId="0" xfId="0" applyNumberFormat="1" applyFont="1"/>
    <xf numFmtId="49" fontId="34" fillId="0" borderId="0" xfId="0" applyNumberFormat="1" applyFont="1" applyAlignment="1">
      <alignment horizontal="center" vertical="center"/>
    </xf>
    <xf numFmtId="2" fontId="35" fillId="0" borderId="0" xfId="0" applyNumberFormat="1" applyFont="1"/>
    <xf numFmtId="49" fontId="35" fillId="0" borderId="0" xfId="0" applyNumberFormat="1" applyFont="1" applyAlignment="1">
      <alignment horizontal="center" wrapText="1"/>
    </xf>
    <xf numFmtId="49" fontId="35" fillId="0" borderId="0" xfId="0" applyNumberFormat="1" applyFont="1"/>
    <xf numFmtId="49" fontId="34" fillId="17" borderId="0" xfId="0" applyNumberFormat="1" applyFont="1" applyFill="1"/>
    <xf numFmtId="43" fontId="23" fillId="5" borderId="0" xfId="5" applyFont="1" applyFill="1"/>
    <xf numFmtId="43" fontId="35" fillId="5" borderId="0" xfId="5" applyFont="1" applyFill="1"/>
    <xf numFmtId="43" fontId="35" fillId="5" borderId="0" xfId="0" applyNumberFormat="1" applyFont="1" applyFill="1"/>
    <xf numFmtId="2" fontId="35" fillId="0" borderId="0" xfId="0" applyNumberFormat="1" applyFont="1" applyAlignment="1">
      <alignment vertical="top"/>
    </xf>
    <xf numFmtId="49" fontId="35" fillId="0" borderId="64" xfId="0" applyNumberFormat="1" applyFont="1" applyBorder="1" applyAlignment="1">
      <alignment horizontal="center" wrapText="1"/>
    </xf>
    <xf numFmtId="49" fontId="35" fillId="0" borderId="64" xfId="0" applyNumberFormat="1" applyFont="1" applyBorder="1"/>
    <xf numFmtId="43" fontId="35" fillId="5" borderId="0" xfId="0" applyNumberFormat="1" applyFont="1" applyFill="1" applyAlignment="1">
      <alignment horizontal="right"/>
    </xf>
    <xf numFmtId="49" fontId="35" fillId="0" borderId="64" xfId="0" applyNumberFormat="1" applyFont="1" applyBorder="1" applyAlignment="1">
      <alignment horizontal="left" wrapText="1"/>
    </xf>
    <xf numFmtId="43" fontId="35" fillId="5" borderId="0" xfId="5" applyFont="1" applyFill="1" applyAlignment="1">
      <alignment wrapText="1"/>
    </xf>
    <xf numFmtId="49" fontId="37" fillId="0" borderId="66" xfId="0" applyNumberFormat="1" applyFont="1" applyBorder="1" applyAlignment="1">
      <alignment horizontal="center" wrapText="1"/>
    </xf>
    <xf numFmtId="49" fontId="35" fillId="0" borderId="0" xfId="0" applyNumberFormat="1" applyFont="1" applyAlignment="1">
      <alignment horizontal="center" vertical="center" wrapText="1"/>
    </xf>
    <xf numFmtId="49" fontId="38" fillId="0" borderId="0" xfId="0" applyNumberFormat="1" applyFont="1" applyAlignment="1">
      <alignment horizontal="center"/>
    </xf>
    <xf numFmtId="49" fontId="34" fillId="5" borderId="0" xfId="0" applyNumberFormat="1" applyFont="1" applyFill="1"/>
    <xf numFmtId="49" fontId="38" fillId="0" borderId="0" xfId="0" applyNumberFormat="1" applyFont="1" applyAlignment="1">
      <alignment horizontal="center" vertical="center"/>
    </xf>
    <xf numFmtId="49" fontId="34" fillId="5" borderId="0" xfId="0" applyNumberFormat="1" applyFont="1" applyFill="1" applyAlignment="1">
      <alignment horizontal="center" vertical="center"/>
    </xf>
    <xf numFmtId="43" fontId="35" fillId="5" borderId="0" xfId="5" applyFont="1" applyFill="1" applyAlignment="1">
      <alignment horizontal="right"/>
    </xf>
    <xf numFmtId="43" fontId="35" fillId="5" borderId="21" xfId="0" applyNumberFormat="1" applyFont="1" applyFill="1" applyBorder="1" applyAlignment="1">
      <alignment horizontal="center"/>
    </xf>
    <xf numFmtId="43" fontId="35" fillId="5" borderId="21" xfId="0" applyNumberFormat="1" applyFont="1" applyFill="1" applyBorder="1" applyAlignment="1">
      <alignment horizontal="center" vertical="center"/>
    </xf>
    <xf numFmtId="43" fontId="35" fillId="5" borderId="0" xfId="0" applyNumberFormat="1" applyFont="1" applyFill="1" applyAlignment="1">
      <alignment horizontal="center"/>
    </xf>
    <xf numFmtId="43" fontId="35" fillId="5" borderId="0" xfId="5" applyFont="1" applyFill="1" applyAlignment="1">
      <alignment horizontal="center"/>
    </xf>
    <xf numFmtId="43" fontId="35" fillId="0" borderId="21" xfId="0" applyNumberFormat="1" applyFont="1" applyBorder="1" applyAlignment="1">
      <alignment horizontal="center"/>
    </xf>
    <xf numFmtId="14" fontId="35" fillId="0" borderId="21" xfId="5" applyNumberFormat="1" applyFont="1" applyBorder="1" applyAlignment="1">
      <alignment horizontal="center"/>
    </xf>
    <xf numFmtId="14" fontId="35" fillId="5" borderId="21" xfId="0" applyNumberFormat="1" applyFont="1" applyFill="1" applyBorder="1" applyAlignment="1">
      <alignment horizontal="center"/>
    </xf>
    <xf numFmtId="14" fontId="35" fillId="0" borderId="21" xfId="0" applyNumberFormat="1" applyFont="1" applyBorder="1" applyAlignment="1">
      <alignment horizontal="center"/>
    </xf>
    <xf numFmtId="49" fontId="25" fillId="5" borderId="0" xfId="0" applyNumberFormat="1" applyFont="1" applyFill="1" applyAlignment="1">
      <alignment horizontal="center"/>
    </xf>
    <xf numFmtId="0" fontId="25" fillId="5" borderId="0" xfId="6" applyFont="1" applyFill="1" applyAlignment="1">
      <alignment horizontal="center" vertical="center" wrapText="1"/>
    </xf>
    <xf numFmtId="43" fontId="35" fillId="9" borderId="27" xfId="0" applyNumberFormat="1" applyFont="1" applyFill="1" applyBorder="1" applyAlignment="1">
      <alignment horizontal="center" wrapText="1"/>
    </xf>
    <xf numFmtId="43" fontId="35" fillId="9" borderId="60" xfId="0" applyNumberFormat="1" applyFont="1" applyFill="1" applyBorder="1" applyAlignment="1">
      <alignment horizontal="center" wrapText="1"/>
    </xf>
    <xf numFmtId="43" fontId="35" fillId="9" borderId="30" xfId="0" applyNumberFormat="1" applyFont="1" applyFill="1" applyBorder="1" applyAlignment="1">
      <alignment horizontal="center" wrapText="1"/>
    </xf>
    <xf numFmtId="43" fontId="35" fillId="5" borderId="27" xfId="0" applyNumberFormat="1" applyFont="1" applyFill="1" applyBorder="1" applyAlignment="1">
      <alignment horizontal="center"/>
    </xf>
    <xf numFmtId="43" fontId="35" fillId="5" borderId="60" xfId="0" applyNumberFormat="1" applyFont="1" applyFill="1" applyBorder="1" applyAlignment="1">
      <alignment horizontal="center"/>
    </xf>
    <xf numFmtId="43" fontId="35" fillId="5" borderId="30" xfId="0" applyNumberFormat="1" applyFont="1" applyFill="1" applyBorder="1" applyAlignment="1">
      <alignment horizontal="center"/>
    </xf>
    <xf numFmtId="43" fontId="35" fillId="5" borderId="63" xfId="0" applyNumberFormat="1" applyFont="1" applyFill="1" applyBorder="1" applyAlignment="1">
      <alignment horizontal="center" vertical="center" wrapText="1"/>
    </xf>
    <xf numFmtId="43" fontId="35" fillId="5" borderId="70" xfId="0" applyNumberFormat="1" applyFont="1" applyFill="1" applyBorder="1" applyAlignment="1">
      <alignment horizontal="center" vertical="center" wrapText="1"/>
    </xf>
    <xf numFmtId="43" fontId="35" fillId="5" borderId="63" xfId="5" applyFont="1" applyFill="1" applyBorder="1" applyAlignment="1">
      <alignment horizontal="center" vertical="center" wrapText="1"/>
    </xf>
    <xf numFmtId="43" fontId="35" fillId="5" borderId="70" xfId="5" applyFont="1" applyFill="1" applyBorder="1" applyAlignment="1">
      <alignment horizontal="center" vertical="center" wrapText="1"/>
    </xf>
    <xf numFmtId="43" fontId="35" fillId="5" borderId="27" xfId="0" applyNumberFormat="1" applyFont="1" applyFill="1" applyBorder="1" applyAlignment="1">
      <alignment horizontal="center" vertical="center"/>
    </xf>
    <xf numFmtId="43" fontId="35" fillId="5" borderId="30" xfId="0" applyNumberFormat="1" applyFont="1" applyFill="1" applyBorder="1" applyAlignment="1">
      <alignment horizontal="center" vertical="center"/>
    </xf>
    <xf numFmtId="43" fontId="35" fillId="5" borderId="65" xfId="0" applyNumberFormat="1" applyFont="1" applyFill="1" applyBorder="1" applyAlignment="1">
      <alignment horizontal="center"/>
    </xf>
    <xf numFmtId="43" fontId="35" fillId="5" borderId="66" xfId="0" applyNumberFormat="1" applyFont="1" applyFill="1" applyBorder="1" applyAlignment="1">
      <alignment horizontal="center"/>
    </xf>
    <xf numFmtId="43" fontId="35" fillId="5" borderId="67" xfId="0" applyNumberFormat="1" applyFont="1" applyFill="1" applyBorder="1" applyAlignment="1">
      <alignment horizontal="center"/>
    </xf>
    <xf numFmtId="43" fontId="35" fillId="5" borderId="68" xfId="0" applyNumberFormat="1" applyFont="1" applyFill="1" applyBorder="1" applyAlignment="1">
      <alignment horizontal="center"/>
    </xf>
    <xf numFmtId="43" fontId="35" fillId="5" borderId="64" xfId="0" applyNumberFormat="1" applyFont="1" applyFill="1" applyBorder="1" applyAlignment="1">
      <alignment horizontal="center"/>
    </xf>
    <xf numFmtId="43" fontId="35" fillId="5" borderId="69" xfId="0" applyNumberFormat="1" applyFont="1" applyFill="1" applyBorder="1" applyAlignment="1">
      <alignment horizontal="center"/>
    </xf>
    <xf numFmtId="43" fontId="36" fillId="5" borderId="27" xfId="0" applyNumberFormat="1" applyFont="1" applyFill="1" applyBorder="1" applyAlignment="1">
      <alignment horizontal="center" wrapText="1"/>
    </xf>
    <xf numFmtId="43" fontId="36" fillId="5" borderId="60" xfId="0" applyNumberFormat="1" applyFont="1" applyFill="1" applyBorder="1" applyAlignment="1">
      <alignment horizontal="center" wrapText="1"/>
    </xf>
    <xf numFmtId="43" fontId="36" fillId="5" borderId="30" xfId="0" applyNumberFormat="1" applyFont="1" applyFill="1" applyBorder="1" applyAlignment="1">
      <alignment horizontal="center" wrapText="1"/>
    </xf>
    <xf numFmtId="43" fontId="35" fillId="5" borderId="27" xfId="0" applyNumberFormat="1" applyFont="1" applyFill="1" applyBorder="1" applyAlignment="1">
      <alignment horizontal="center" wrapText="1"/>
    </xf>
    <xf numFmtId="43" fontId="35" fillId="5" borderId="60" xfId="0" applyNumberFormat="1" applyFont="1" applyFill="1" applyBorder="1" applyAlignment="1">
      <alignment horizontal="center" wrapText="1"/>
    </xf>
    <xf numFmtId="43" fontId="35" fillId="5" borderId="30" xfId="0" applyNumberFormat="1" applyFont="1" applyFill="1" applyBorder="1" applyAlignment="1">
      <alignment horizontal="center" wrapText="1"/>
    </xf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2" applyNumberFormat="1" applyFont="1" applyBorder="1" applyAlignment="1">
      <alignment horizontal="left" vertical="center" wrapText="1"/>
    </xf>
    <xf numFmtId="164" fontId="16" fillId="3" borderId="50" xfId="1" applyNumberFormat="1" applyFont="1" applyFill="1" applyBorder="1" applyAlignment="1">
      <alignment horizontal="center" vertical="center" wrapText="1"/>
    </xf>
    <xf numFmtId="164" fontId="16" fillId="9" borderId="57" xfId="1" applyNumberFormat="1" applyFont="1" applyFill="1" applyBorder="1" applyAlignment="1">
      <alignment horizontal="center" vertical="center" wrapText="1"/>
    </xf>
    <xf numFmtId="164" fontId="16" fillId="3" borderId="52" xfId="1" applyNumberFormat="1" applyFont="1" applyFill="1" applyBorder="1" applyAlignment="1">
      <alignment horizontal="center" vertical="center" wrapText="1"/>
    </xf>
    <xf numFmtId="4" fontId="16" fillId="3" borderId="62" xfId="2" applyNumberFormat="1" applyFont="1" applyFill="1" applyBorder="1" applyAlignment="1">
      <alignment horizontal="center" vertical="center" wrapText="1"/>
    </xf>
    <xf numFmtId="4" fontId="16" fillId="3" borderId="54" xfId="2" applyNumberFormat="1" applyFont="1" applyFill="1" applyBorder="1" applyAlignment="1">
      <alignment horizontal="center" vertical="center" wrapText="1"/>
    </xf>
    <xf numFmtId="4" fontId="16" fillId="3" borderId="53" xfId="2" applyNumberFormat="1" applyFont="1" applyFill="1" applyBorder="1" applyAlignment="1">
      <alignment horizontal="center" vertical="center" wrapText="1"/>
    </xf>
    <xf numFmtId="164" fontId="16" fillId="3" borderId="51" xfId="1" applyNumberFormat="1" applyFont="1" applyFill="1" applyBorder="1" applyAlignment="1">
      <alignment horizontal="center" vertical="center" wrapText="1"/>
    </xf>
    <xf numFmtId="4" fontId="16" fillId="9" borderId="21" xfId="2" applyNumberFormat="1" applyFont="1" applyFill="1" applyBorder="1" applyAlignment="1">
      <alignment horizontal="center" vertical="center" wrapText="1"/>
    </xf>
    <xf numFmtId="4" fontId="18" fillId="0" borderId="0" xfId="2" applyNumberFormat="1" applyFont="1" applyBorder="1" applyAlignment="1">
      <alignment horizontal="left" vertical="center" wrapText="1"/>
    </xf>
    <xf numFmtId="164" fontId="16" fillId="9" borderId="9" xfId="1" applyNumberFormat="1" applyFont="1" applyFill="1" applyBorder="1" applyAlignment="1">
      <alignment horizontal="left" vertical="center" wrapText="1"/>
    </xf>
    <xf numFmtId="4" fontId="4" fillId="2" borderId="4" xfId="2" applyNumberFormat="1" applyFont="1" applyFill="1" applyBorder="1" applyAlignment="1">
      <alignment horizontal="center" vertical="center" wrapText="1"/>
    </xf>
    <xf numFmtId="4" fontId="4" fillId="2" borderId="5" xfId="2" applyNumberFormat="1" applyFont="1" applyFill="1" applyBorder="1" applyAlignment="1">
      <alignment horizontal="center" vertical="center" wrapText="1"/>
    </xf>
    <xf numFmtId="4" fontId="18" fillId="2" borderId="4" xfId="2" applyNumberFormat="1" applyFont="1" applyFill="1" applyBorder="1" applyAlignment="1">
      <alignment horizontal="center" vertical="center" wrapText="1"/>
    </xf>
    <xf numFmtId="4" fontId="18" fillId="2" borderId="5" xfId="2" applyNumberFormat="1" applyFont="1" applyFill="1" applyBorder="1" applyAlignment="1">
      <alignment horizontal="center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horizontal="right" vertical="center" wrapText="1"/>
    </xf>
    <xf numFmtId="0" fontId="16" fillId="0" borderId="0" xfId="1" applyFont="1" applyAlignment="1">
      <alignment horizontal="center" vertical="center" wrapText="1"/>
    </xf>
    <xf numFmtId="4" fontId="15" fillId="0" borderId="0" xfId="2" applyNumberFormat="1" applyFont="1" applyBorder="1" applyAlignment="1">
      <alignment horizontal="left" vertical="center" wrapText="1"/>
    </xf>
    <xf numFmtId="4" fontId="6" fillId="0" borderId="0" xfId="2" applyNumberFormat="1" applyFont="1" applyBorder="1" applyAlignment="1">
      <alignment horizontal="left" vertical="center" wrapText="1"/>
    </xf>
    <xf numFmtId="164" fontId="28" fillId="14" borderId="21" xfId="1" applyNumberFormat="1" applyFont="1" applyFill="1" applyBorder="1" applyAlignment="1">
      <alignment horizontal="center" vertical="center" wrapText="1"/>
    </xf>
    <xf numFmtId="0" fontId="28" fillId="14" borderId="21" xfId="1" applyFont="1" applyFill="1" applyBorder="1" applyAlignment="1">
      <alignment horizontal="center" vertical="center" wrapText="1"/>
    </xf>
    <xf numFmtId="4" fontId="13" fillId="0" borderId="0" xfId="2" applyNumberFormat="1" applyFont="1" applyBorder="1" applyAlignment="1">
      <alignment horizontal="center" vertical="center" wrapText="1"/>
    </xf>
    <xf numFmtId="4" fontId="17" fillId="0" borderId="0" xfId="2" applyNumberFormat="1" applyFont="1" applyBorder="1" applyAlignment="1">
      <alignment horizontal="center" vertical="center" wrapText="1"/>
    </xf>
    <xf numFmtId="164" fontId="16" fillId="9" borderId="50" xfId="1" applyNumberFormat="1" applyFont="1" applyFill="1" applyBorder="1" applyAlignment="1">
      <alignment vertical="center" wrapText="1"/>
    </xf>
    <xf numFmtId="164" fontId="16" fillId="9" borderId="51" xfId="1" applyNumberFormat="1" applyFont="1" applyFill="1" applyBorder="1" applyAlignment="1">
      <alignment vertical="center" wrapText="1"/>
    </xf>
    <xf numFmtId="164" fontId="16" fillId="9" borderId="52" xfId="1" applyNumberFormat="1" applyFont="1" applyFill="1" applyBorder="1" applyAlignment="1">
      <alignment vertical="center" wrapText="1"/>
    </xf>
    <xf numFmtId="164" fontId="16" fillId="3" borderId="0" xfId="1" applyNumberFormat="1" applyFont="1" applyFill="1" applyBorder="1" applyAlignment="1">
      <alignment vertical="center" wrapText="1"/>
    </xf>
    <xf numFmtId="164" fontId="16" fillId="3" borderId="50" xfId="1" applyNumberFormat="1" applyFont="1" applyFill="1" applyBorder="1" applyAlignment="1">
      <alignment vertical="center" wrapText="1"/>
    </xf>
    <xf numFmtId="164" fontId="16" fillId="3" borderId="51" xfId="1" applyNumberFormat="1" applyFont="1" applyFill="1" applyBorder="1" applyAlignment="1">
      <alignment vertical="center" wrapText="1"/>
    </xf>
    <xf numFmtId="164" fontId="16" fillId="3" borderId="52" xfId="1" applyNumberFormat="1" applyFont="1" applyFill="1" applyBorder="1" applyAlignment="1">
      <alignment vertical="center" wrapText="1"/>
    </xf>
    <xf numFmtId="0" fontId="16" fillId="3" borderId="0" xfId="1" applyFont="1" applyFill="1" applyAlignment="1">
      <alignment vertical="center" wrapText="1"/>
    </xf>
  </cellXfs>
  <cellStyles count="7">
    <cellStyle name="Обычный" xfId="0" builtinId="0"/>
    <cellStyle name="Обычный 2 3" xfId="4" xr:uid="{00000000-0005-0000-0000-000001000000}"/>
    <cellStyle name="Обычный 2 4" xfId="1" xr:uid="{00000000-0005-0000-0000-000002000000}"/>
    <cellStyle name="Обычный 2 6 2" xfId="6" xr:uid="{74F5BBA9-EBBF-4759-9D51-0129CA79CDA8}"/>
    <cellStyle name="Обычный 3" xfId="3" xr:uid="{00000000-0005-0000-0000-000003000000}"/>
    <cellStyle name="Финансовый" xfId="5" builtinId="3"/>
    <cellStyle name="Финансовый 2 2" xfId="2" xr:uid="{00000000-0005-0000-0000-000004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937"/>
  <sheetViews>
    <sheetView tabSelected="1" zoomScale="70" zoomScaleNormal="70" zoomScaleSheetLayoutView="70" workbookViewId="0">
      <selection activeCell="R33" sqref="R33"/>
    </sheetView>
  </sheetViews>
  <sheetFormatPr defaultRowHeight="15" outlineLevelCol="3" x14ac:dyDescent="0.25"/>
  <cols>
    <col min="1" max="1" width="13.7109375" style="636" customWidth="1"/>
    <col min="2" max="2" width="67.85546875" style="609" bestFit="1" customWidth="1"/>
    <col min="3" max="3" width="8.28515625" style="610" bestFit="1" customWidth="1"/>
    <col min="4" max="4" width="12.42578125" style="625" bestFit="1" customWidth="1"/>
    <col min="5" max="5" width="14.42578125" style="861" hidden="1" customWidth="1" outlineLevel="1"/>
    <col min="6" max="6" width="16.85546875" style="862" hidden="1" customWidth="1" outlineLevel="1"/>
    <col min="7" max="7" width="14.42578125" style="861" hidden="1" customWidth="1" outlineLevel="1"/>
    <col min="8" max="8" width="16.85546875" style="862" hidden="1" customWidth="1" outlineLevel="1"/>
    <col min="9" max="9" width="19.140625" style="862" customWidth="1" collapsed="1"/>
    <col min="10" max="10" width="0.28515625" style="1185" customWidth="1"/>
    <col min="11" max="11" width="11.7109375" style="625" customWidth="1"/>
    <col min="12" max="12" width="20.42578125" style="861" hidden="1" customWidth="1" outlineLevel="2"/>
    <col min="13" max="13" width="20.42578125" style="862" hidden="1" customWidth="1" outlineLevel="2"/>
    <col min="14" max="14" width="20.42578125" style="861" hidden="1" customWidth="1" outlineLevel="2"/>
    <col min="15" max="15" width="20.42578125" style="862" hidden="1" customWidth="1" outlineLevel="2"/>
    <col min="16" max="16" width="20.42578125" style="862" customWidth="1" collapsed="1"/>
    <col min="17" max="17" width="0.5703125" style="435" hidden="1" customWidth="1"/>
    <col min="18" max="18" width="20.42578125" style="625" customWidth="1"/>
    <col min="19" max="19" width="20.42578125" style="861" customWidth="1" outlineLevel="1"/>
    <col min="20" max="20" width="20.42578125" style="862" customWidth="1" outlineLevel="1"/>
    <col min="21" max="21" width="20.42578125" style="861" customWidth="1" outlineLevel="1"/>
    <col min="22" max="22" width="20.42578125" style="862" customWidth="1" outlineLevel="1"/>
    <col min="23" max="23" width="20.42578125" style="862" customWidth="1"/>
    <col min="24" max="24" width="20.42578125" style="1269" customWidth="1" outlineLevel="1"/>
    <col min="25" max="25" width="20.42578125" style="861" hidden="1" customWidth="1" outlineLevel="3"/>
    <col min="26" max="26" width="20.42578125" style="862" hidden="1" customWidth="1" outlineLevel="3"/>
    <col min="27" max="27" width="20.42578125" style="861" hidden="1" customWidth="1" outlineLevel="3"/>
    <col min="28" max="28" width="11.7109375" style="862" hidden="1" customWidth="1" outlineLevel="3"/>
    <col min="29" max="29" width="11.7109375" style="862" customWidth="1" outlineLevel="1" collapsed="1"/>
    <col min="30" max="30" width="11.7109375" style="1269" customWidth="1" outlineLevel="1"/>
    <col min="31" max="31" width="11.7109375" style="861" hidden="1" customWidth="1" outlineLevel="2"/>
    <col min="32" max="32" width="11.7109375" style="862" hidden="1" customWidth="1" outlineLevel="2"/>
    <col min="33" max="33" width="11.7109375" style="861" hidden="1" customWidth="1" outlineLevel="2"/>
    <col min="34" max="34" width="11.7109375" style="862" hidden="1" customWidth="1" outlineLevel="2"/>
    <col min="35" max="35" width="11.7109375" style="862" customWidth="1" outlineLevel="1" collapsed="1"/>
    <col min="36" max="36" width="11.7109375" style="1269" customWidth="1" outlineLevel="1"/>
    <col min="37" max="37" width="11.7109375" style="861" hidden="1" customWidth="1" outlineLevel="2"/>
    <col min="38" max="38" width="11.7109375" style="862" hidden="1" customWidth="1" outlineLevel="2"/>
    <col min="39" max="39" width="11.7109375" style="861" hidden="1" customWidth="1" outlineLevel="2"/>
    <col min="40" max="40" width="11.7109375" style="862" hidden="1" customWidth="1" outlineLevel="2"/>
    <col min="41" max="41" width="11.140625" style="862" customWidth="1" outlineLevel="1" collapsed="1"/>
    <col min="42" max="42" width="11.7109375" style="985" hidden="1" customWidth="1"/>
    <col min="43" max="43" width="11.7109375" style="625" customWidth="1"/>
    <col min="44" max="44" width="15.85546875" style="861" customWidth="1" outlineLevel="1"/>
    <col min="45" max="45" width="15.85546875" style="862" customWidth="1" outlineLevel="1"/>
    <col min="46" max="46" width="15.85546875" style="861" customWidth="1" outlineLevel="1"/>
    <col min="47" max="47" width="15.85546875" style="862" customWidth="1" outlineLevel="1"/>
    <col min="48" max="48" width="15.85546875" style="862" customWidth="1"/>
    <col min="49" max="49" width="11.7109375" style="631" customWidth="1"/>
    <col min="50" max="50" width="10.85546875" style="632" customWidth="1"/>
    <col min="51" max="16384" width="9.140625" style="631"/>
  </cols>
  <sheetData>
    <row r="1" spans="1:48" x14ac:dyDescent="0.25">
      <c r="A1" s="499"/>
      <c r="B1" s="500"/>
      <c r="C1" s="501"/>
      <c r="D1" s="502"/>
      <c r="E1" s="1306"/>
      <c r="F1" s="1307"/>
      <c r="G1" s="504"/>
      <c r="H1" s="504"/>
      <c r="I1" s="504"/>
      <c r="J1" s="498"/>
      <c r="K1" s="1319"/>
      <c r="L1" s="1319"/>
      <c r="M1" s="1319"/>
      <c r="N1" s="1319"/>
      <c r="O1" s="1319"/>
      <c r="P1" s="1319"/>
      <c r="Q1" s="1320"/>
      <c r="R1" s="498"/>
      <c r="S1" s="498"/>
      <c r="T1" s="498"/>
      <c r="U1" s="498"/>
      <c r="V1" s="498"/>
      <c r="W1" s="498"/>
      <c r="X1" s="1320"/>
      <c r="Y1" s="1320"/>
      <c r="Z1" s="1320"/>
      <c r="AA1" s="1320"/>
      <c r="AB1" s="1320"/>
      <c r="AC1" s="1320"/>
      <c r="AD1" s="498"/>
      <c r="AE1" s="498"/>
      <c r="AF1" s="498"/>
      <c r="AG1" s="498"/>
      <c r="AH1" s="1320"/>
      <c r="AI1" s="1320"/>
      <c r="AJ1" s="1320"/>
      <c r="AK1" s="1320"/>
      <c r="AL1" s="1320"/>
      <c r="AM1" s="1320"/>
      <c r="AN1" s="1320"/>
      <c r="AO1" s="498"/>
      <c r="AP1" s="498"/>
      <c r="AQ1" s="498"/>
      <c r="AR1" s="498"/>
      <c r="AS1" s="498"/>
      <c r="AT1" s="498"/>
      <c r="AU1" s="498"/>
      <c r="AV1" s="498"/>
    </row>
    <row r="2" spans="1:48" x14ac:dyDescent="0.25">
      <c r="A2" s="1321"/>
      <c r="B2" s="1322"/>
      <c r="C2" s="1323"/>
      <c r="D2" s="1319"/>
      <c r="E2" s="1319"/>
      <c r="F2" s="1319"/>
      <c r="G2" s="1319"/>
      <c r="H2" s="1319"/>
      <c r="I2" s="1319"/>
      <c r="J2" s="1324"/>
      <c r="K2" s="1319"/>
      <c r="L2" s="1319"/>
      <c r="M2" s="1319"/>
      <c r="N2" s="1319"/>
      <c r="O2" s="1319"/>
      <c r="P2" s="1319"/>
      <c r="Q2" s="1320"/>
      <c r="R2" s="1325"/>
      <c r="S2" s="1326"/>
      <c r="T2" s="1327"/>
      <c r="U2" s="1326"/>
      <c r="V2" s="1327"/>
      <c r="W2" s="1327"/>
      <c r="X2" s="1320"/>
      <c r="Y2" s="1320"/>
      <c r="Z2" s="1320"/>
      <c r="AA2" s="1320"/>
      <c r="AB2" s="1320"/>
      <c r="AC2" s="1320"/>
      <c r="AD2" s="1320"/>
      <c r="AE2" s="1320"/>
      <c r="AF2" s="1320"/>
      <c r="AG2" s="1320"/>
      <c r="AH2" s="1320"/>
      <c r="AI2" s="1320"/>
      <c r="AJ2" s="1320"/>
      <c r="AK2" s="1320"/>
      <c r="AL2" s="1320"/>
      <c r="AM2" s="1320"/>
      <c r="AN2" s="1320"/>
      <c r="AO2" s="1320"/>
      <c r="AP2" s="1320"/>
      <c r="AQ2" s="1320"/>
      <c r="AR2" s="1320"/>
      <c r="AS2" s="1320"/>
      <c r="AT2" s="1320"/>
      <c r="AU2" s="1320"/>
      <c r="AV2" s="1320"/>
    </row>
    <row r="3" spans="1:48" x14ac:dyDescent="0.25">
      <c r="A3" s="1328" t="s">
        <v>1628</v>
      </c>
      <c r="B3" s="1329"/>
      <c r="C3" s="1330"/>
      <c r="D3" s="1319"/>
      <c r="E3" s="1319"/>
      <c r="F3" s="1319"/>
      <c r="G3" s="1319"/>
      <c r="H3" s="1319"/>
      <c r="I3" s="1319"/>
      <c r="J3" s="1324"/>
      <c r="K3" s="1319"/>
      <c r="L3" s="1319"/>
      <c r="M3" s="1319"/>
      <c r="N3" s="1319"/>
      <c r="O3" s="1319"/>
      <c r="P3" s="1319"/>
      <c r="Q3" s="1320"/>
      <c r="R3" s="1325"/>
      <c r="S3" s="1326"/>
      <c r="T3" s="1327"/>
      <c r="U3" s="1354" t="s">
        <v>1629</v>
      </c>
      <c r="V3" s="1355"/>
      <c r="W3" s="1356"/>
      <c r="X3" s="1320"/>
      <c r="Y3" s="1320"/>
      <c r="Z3" s="1320"/>
      <c r="AA3" s="1320"/>
      <c r="AB3" s="1320"/>
      <c r="AC3" s="1320"/>
      <c r="AD3" s="1320"/>
      <c r="AE3" s="1320"/>
      <c r="AF3" s="1320"/>
      <c r="AG3" s="1320"/>
      <c r="AH3" s="1320"/>
      <c r="AI3" s="1320"/>
      <c r="AJ3" s="1320"/>
      <c r="AK3" s="1320"/>
      <c r="AL3" s="1320"/>
      <c r="AM3" s="1320"/>
      <c r="AN3" s="1320"/>
      <c r="AO3" s="1320"/>
      <c r="AP3" s="1320"/>
      <c r="AQ3" s="1320"/>
      <c r="AR3" s="1320"/>
      <c r="AS3" s="1320"/>
      <c r="AT3" s="1320"/>
      <c r="AU3" s="1320"/>
      <c r="AV3" s="1320"/>
    </row>
    <row r="4" spans="1:48" x14ac:dyDescent="0.25">
      <c r="A4" s="1321"/>
      <c r="B4" s="1322" t="s">
        <v>1630</v>
      </c>
      <c r="C4" s="1323"/>
      <c r="D4" s="1319"/>
      <c r="E4" s="1319"/>
      <c r="F4" s="1319"/>
      <c r="G4" s="1319"/>
      <c r="H4" s="1319"/>
      <c r="I4" s="1319"/>
      <c r="J4" s="1324"/>
      <c r="K4" s="1319"/>
      <c r="L4" s="1319"/>
      <c r="M4" s="1319"/>
      <c r="N4" s="1319"/>
      <c r="O4" s="1319"/>
      <c r="P4" s="1319"/>
      <c r="Q4" s="1320"/>
      <c r="R4" s="1325"/>
      <c r="S4" s="1326"/>
      <c r="T4" s="1331" t="s">
        <v>1631</v>
      </c>
      <c r="U4" s="1354" t="s">
        <v>1632</v>
      </c>
      <c r="V4" s="1355"/>
      <c r="W4" s="1356"/>
      <c r="X4" s="1320"/>
      <c r="Y4" s="1320"/>
      <c r="Z4" s="1320"/>
      <c r="AA4" s="1320"/>
      <c r="AB4" s="1320"/>
      <c r="AC4" s="1320"/>
      <c r="AD4" s="1320"/>
      <c r="AE4" s="1320"/>
      <c r="AF4" s="1320"/>
      <c r="AG4" s="1320"/>
      <c r="AH4" s="1320"/>
      <c r="AI4" s="1320"/>
      <c r="AJ4" s="1320"/>
      <c r="AK4" s="1320"/>
      <c r="AL4" s="1320"/>
      <c r="AM4" s="1320"/>
      <c r="AN4" s="1320"/>
      <c r="AO4" s="1320"/>
      <c r="AP4" s="1320"/>
      <c r="AQ4" s="1320"/>
      <c r="AR4" s="1320"/>
      <c r="AS4" s="1320"/>
      <c r="AT4" s="1320"/>
      <c r="AU4" s="1320"/>
      <c r="AV4" s="1320"/>
    </row>
    <row r="5" spans="1:48" ht="23.25" x14ac:dyDescent="0.25">
      <c r="A5" s="1328" t="s">
        <v>1633</v>
      </c>
      <c r="B5" s="1332" t="s">
        <v>1634</v>
      </c>
      <c r="C5" s="1330"/>
      <c r="D5" s="1319"/>
      <c r="E5" s="1319"/>
      <c r="F5" s="1319"/>
      <c r="G5" s="1319"/>
      <c r="H5" s="1319"/>
      <c r="I5" s="1319"/>
      <c r="J5" s="1324"/>
      <c r="K5" s="1319"/>
      <c r="L5" s="1319"/>
      <c r="M5" s="1319"/>
      <c r="N5" s="1319"/>
      <c r="O5" s="1319"/>
      <c r="P5" s="1319"/>
      <c r="Q5" s="1320"/>
      <c r="R5" s="1325"/>
      <c r="S5" s="1326"/>
      <c r="T5" s="1331"/>
      <c r="U5" s="1363"/>
      <c r="V5" s="1364"/>
      <c r="W5" s="1365"/>
      <c r="X5" s="1320"/>
      <c r="Y5" s="1320"/>
      <c r="Z5" s="1320"/>
      <c r="AA5" s="1320"/>
      <c r="AB5" s="1320"/>
      <c r="AC5" s="1320"/>
      <c r="AD5" s="1320"/>
      <c r="AE5" s="1320"/>
      <c r="AF5" s="1320"/>
      <c r="AG5" s="1320"/>
      <c r="AH5" s="1320"/>
      <c r="AI5" s="1320"/>
      <c r="AJ5" s="1320"/>
      <c r="AK5" s="1320"/>
      <c r="AL5" s="1320"/>
      <c r="AM5" s="1320"/>
      <c r="AN5" s="1320"/>
      <c r="AO5" s="1320"/>
      <c r="AP5" s="1320"/>
      <c r="AQ5" s="1320"/>
      <c r="AR5" s="1320"/>
      <c r="AS5" s="1320"/>
      <c r="AT5" s="1320"/>
      <c r="AU5" s="1320"/>
      <c r="AV5" s="1320"/>
    </row>
    <row r="6" spans="1:48" x14ac:dyDescent="0.25">
      <c r="A6" s="1321"/>
      <c r="B6" s="1322" t="s">
        <v>1630</v>
      </c>
      <c r="C6" s="1323"/>
      <c r="D6" s="1319"/>
      <c r="E6" s="1319"/>
      <c r="F6" s="1319"/>
      <c r="G6" s="1319"/>
      <c r="H6" s="1319"/>
      <c r="I6" s="1319"/>
      <c r="J6" s="1324"/>
      <c r="K6" s="1319"/>
      <c r="L6" s="1319"/>
      <c r="M6" s="1319"/>
      <c r="N6" s="1319"/>
      <c r="O6" s="1319"/>
      <c r="P6" s="1319"/>
      <c r="Q6" s="1320"/>
      <c r="R6" s="1325"/>
      <c r="S6" s="1326"/>
      <c r="T6" s="1331" t="s">
        <v>1635</v>
      </c>
      <c r="U6" s="1366"/>
      <c r="V6" s="1367"/>
      <c r="W6" s="1368"/>
      <c r="X6" s="1320"/>
      <c r="Y6" s="1320"/>
      <c r="Z6" s="1320"/>
      <c r="AA6" s="1320"/>
      <c r="AB6" s="1320"/>
      <c r="AC6" s="1320"/>
      <c r="AD6" s="1320"/>
      <c r="AE6" s="1320"/>
      <c r="AF6" s="1320"/>
      <c r="AG6" s="1320"/>
      <c r="AH6" s="1320"/>
      <c r="AI6" s="1320"/>
      <c r="AJ6" s="1320"/>
      <c r="AK6" s="1320"/>
      <c r="AL6" s="1320"/>
      <c r="AM6" s="1320"/>
      <c r="AN6" s="1320"/>
      <c r="AO6" s="1320"/>
      <c r="AP6" s="1320"/>
      <c r="AQ6" s="1320"/>
      <c r="AR6" s="1320"/>
      <c r="AS6" s="1320"/>
      <c r="AT6" s="1320"/>
      <c r="AU6" s="1320"/>
      <c r="AV6" s="1320"/>
    </row>
    <row r="7" spans="1:48" ht="23.25" x14ac:dyDescent="0.25">
      <c r="A7" s="1328" t="s">
        <v>1636</v>
      </c>
      <c r="B7" s="1332" t="s">
        <v>1637</v>
      </c>
      <c r="C7" s="1330"/>
      <c r="D7" s="1319"/>
      <c r="E7" s="1319"/>
      <c r="F7" s="1319"/>
      <c r="G7" s="1319"/>
      <c r="H7" s="1319"/>
      <c r="I7" s="1319"/>
      <c r="J7" s="1324"/>
      <c r="K7" s="1319"/>
      <c r="L7" s="1319"/>
      <c r="M7" s="1319"/>
      <c r="N7" s="1319"/>
      <c r="O7" s="1319"/>
      <c r="P7" s="1319"/>
      <c r="Q7" s="1320"/>
      <c r="R7" s="1325"/>
      <c r="S7" s="1326"/>
      <c r="T7" s="1331"/>
      <c r="U7" s="1363"/>
      <c r="V7" s="1364"/>
      <c r="W7" s="1365"/>
      <c r="X7" s="1320"/>
      <c r="Y7" s="1320"/>
      <c r="Z7" s="1320"/>
      <c r="AA7" s="1320"/>
      <c r="AB7" s="1320"/>
      <c r="AC7" s="1320"/>
      <c r="AD7" s="1320"/>
      <c r="AE7" s="1320"/>
      <c r="AF7" s="1320"/>
      <c r="AG7" s="1320"/>
      <c r="AH7" s="1320"/>
      <c r="AI7" s="1320"/>
      <c r="AJ7" s="1320"/>
      <c r="AK7" s="1320"/>
      <c r="AL7" s="1320"/>
      <c r="AM7" s="1320"/>
      <c r="AN7" s="1320"/>
      <c r="AO7" s="1320"/>
      <c r="AP7" s="1320"/>
      <c r="AQ7" s="1320"/>
      <c r="AR7" s="1320"/>
      <c r="AS7" s="1320"/>
      <c r="AT7" s="1320"/>
      <c r="AU7" s="1320"/>
      <c r="AV7" s="1320"/>
    </row>
    <row r="8" spans="1:48" x14ac:dyDescent="0.25">
      <c r="A8" s="1321"/>
      <c r="B8" s="1322" t="s">
        <v>1630</v>
      </c>
      <c r="C8" s="1323"/>
      <c r="D8" s="1319"/>
      <c r="E8" s="1319"/>
      <c r="F8" s="1319"/>
      <c r="G8" s="1319"/>
      <c r="H8" s="1319"/>
      <c r="I8" s="1319"/>
      <c r="J8" s="1324"/>
      <c r="K8" s="1319"/>
      <c r="L8" s="1319"/>
      <c r="M8" s="1319"/>
      <c r="N8" s="1319"/>
      <c r="O8" s="1319"/>
      <c r="P8" s="1319"/>
      <c r="Q8" s="1320"/>
      <c r="R8" s="1333"/>
      <c r="S8" s="1326"/>
      <c r="T8" s="1331" t="s">
        <v>1635</v>
      </c>
      <c r="U8" s="1366" t="s">
        <v>1638</v>
      </c>
      <c r="V8" s="1367"/>
      <c r="W8" s="1368"/>
      <c r="X8" s="1320"/>
      <c r="Y8" s="1320"/>
      <c r="Z8" s="1320"/>
      <c r="AA8" s="1320"/>
      <c r="AB8" s="1320"/>
      <c r="AC8" s="1320"/>
      <c r="AD8" s="1320"/>
      <c r="AE8" s="1320"/>
      <c r="AF8" s="1320"/>
      <c r="AG8" s="1320"/>
      <c r="AH8" s="1320"/>
      <c r="AI8" s="1320"/>
      <c r="AJ8" s="1320"/>
      <c r="AK8" s="1320"/>
      <c r="AL8" s="1320"/>
      <c r="AM8" s="1320"/>
      <c r="AN8" s="1320"/>
      <c r="AO8" s="1320"/>
      <c r="AP8" s="1320"/>
      <c r="AQ8" s="1320"/>
      <c r="AR8" s="1320"/>
      <c r="AS8" s="1320"/>
      <c r="AT8" s="1320"/>
      <c r="AU8" s="1320"/>
      <c r="AV8" s="1320"/>
    </row>
    <row r="9" spans="1:48" ht="23.25" x14ac:dyDescent="0.25">
      <c r="A9" s="1321" t="s">
        <v>1639</v>
      </c>
      <c r="B9" s="1332" t="s">
        <v>1640</v>
      </c>
      <c r="C9" s="1330"/>
      <c r="D9" s="1319"/>
      <c r="E9" s="1319"/>
      <c r="F9" s="1319"/>
      <c r="G9" s="1319"/>
      <c r="H9" s="1319"/>
      <c r="I9" s="1319"/>
      <c r="J9" s="1324"/>
      <c r="K9" s="1319"/>
      <c r="L9" s="1319"/>
      <c r="M9" s="1319"/>
      <c r="N9" s="1319"/>
      <c r="O9" s="1319"/>
      <c r="P9" s="1319"/>
      <c r="Q9" s="1320"/>
      <c r="R9" s="1325"/>
      <c r="S9" s="1326"/>
      <c r="T9" s="1331"/>
      <c r="U9" s="1363"/>
      <c r="V9" s="1364"/>
      <c r="W9" s="1365"/>
      <c r="X9" s="1320"/>
      <c r="Y9" s="1320"/>
      <c r="Z9" s="1320"/>
      <c r="AA9" s="1320"/>
      <c r="AB9" s="1320"/>
      <c r="AC9" s="1320"/>
      <c r="AD9" s="1320"/>
      <c r="AE9" s="1320"/>
      <c r="AF9" s="1320"/>
      <c r="AG9" s="1320"/>
      <c r="AH9" s="1320"/>
      <c r="AI9" s="1320"/>
      <c r="AJ9" s="1320"/>
      <c r="AK9" s="1320"/>
      <c r="AL9" s="1320"/>
      <c r="AM9" s="1320"/>
      <c r="AN9" s="1320"/>
      <c r="AO9" s="1320"/>
      <c r="AP9" s="1320"/>
      <c r="AQ9" s="1320"/>
      <c r="AR9" s="1320"/>
      <c r="AS9" s="1320"/>
      <c r="AT9" s="1320"/>
      <c r="AU9" s="1320"/>
      <c r="AV9" s="1320"/>
    </row>
    <row r="10" spans="1:48" x14ac:dyDescent="0.25">
      <c r="A10" s="1321"/>
      <c r="B10" s="1334" t="s">
        <v>1641</v>
      </c>
      <c r="C10" s="1323"/>
      <c r="D10" s="1319"/>
      <c r="E10" s="1319"/>
      <c r="F10" s="1319"/>
      <c r="G10" s="1319"/>
      <c r="H10" s="1319"/>
      <c r="I10" s="1319"/>
      <c r="J10" s="1324"/>
      <c r="K10" s="1319"/>
      <c r="L10" s="1319"/>
      <c r="M10" s="1319"/>
      <c r="N10" s="1319"/>
      <c r="O10" s="1319"/>
      <c r="P10" s="1319"/>
      <c r="Q10" s="1320"/>
      <c r="R10" s="1325"/>
      <c r="S10" s="1326"/>
      <c r="T10" s="1331" t="s">
        <v>1635</v>
      </c>
      <c r="U10" s="1366" t="s">
        <v>1642</v>
      </c>
      <c r="V10" s="1367"/>
      <c r="W10" s="1368"/>
      <c r="X10" s="1320"/>
      <c r="Y10" s="1320"/>
      <c r="Z10" s="1320"/>
      <c r="AA10" s="1320"/>
      <c r="AB10" s="1320"/>
      <c r="AC10" s="1320"/>
      <c r="AD10" s="1320"/>
      <c r="AE10" s="1320"/>
      <c r="AF10" s="1320"/>
      <c r="AG10" s="1320"/>
      <c r="AH10" s="1320"/>
      <c r="AI10" s="1320"/>
      <c r="AJ10" s="1320"/>
      <c r="AK10" s="1320"/>
      <c r="AL10" s="1320"/>
      <c r="AM10" s="1320"/>
      <c r="AN10" s="1320"/>
      <c r="AO10" s="1320"/>
      <c r="AP10" s="1320"/>
      <c r="AQ10" s="1320"/>
      <c r="AR10" s="1320"/>
      <c r="AS10" s="1320"/>
      <c r="AT10" s="1320"/>
      <c r="AU10" s="1320"/>
      <c r="AV10" s="1320"/>
    </row>
    <row r="11" spans="1:48" ht="23.25" x14ac:dyDescent="0.25">
      <c r="A11" s="1321" t="s">
        <v>1643</v>
      </c>
      <c r="B11" s="1332" t="s">
        <v>1644</v>
      </c>
      <c r="C11" s="1330"/>
      <c r="D11" s="1319"/>
      <c r="E11" s="1319"/>
      <c r="F11" s="1319"/>
      <c r="G11" s="1319"/>
      <c r="H11" s="1319"/>
      <c r="I11" s="1319"/>
      <c r="J11" s="1324"/>
      <c r="K11" s="1319"/>
      <c r="L11" s="1319"/>
      <c r="M11" s="1319"/>
      <c r="N11" s="1319"/>
      <c r="O11" s="1319"/>
      <c r="P11" s="1319"/>
      <c r="Q11" s="1320"/>
      <c r="R11" s="1325"/>
      <c r="S11" s="1326"/>
      <c r="T11" s="1327"/>
      <c r="U11" s="1363"/>
      <c r="V11" s="1364"/>
      <c r="W11" s="1365"/>
      <c r="X11" s="1320"/>
      <c r="Y11" s="1320"/>
      <c r="Z11" s="1320"/>
      <c r="AA11" s="1320"/>
      <c r="AB11" s="1320"/>
      <c r="AC11" s="1320"/>
      <c r="AD11" s="1320"/>
      <c r="AE11" s="1320"/>
      <c r="AF11" s="1320"/>
      <c r="AG11" s="1320"/>
      <c r="AH11" s="1320"/>
      <c r="AI11" s="1320"/>
      <c r="AJ11" s="1320"/>
      <c r="AK11" s="1320"/>
      <c r="AL11" s="1320"/>
      <c r="AM11" s="1320"/>
      <c r="AN11" s="1320"/>
      <c r="AO11" s="1320"/>
      <c r="AP11" s="1320"/>
      <c r="AQ11" s="1320"/>
      <c r="AR11" s="1320"/>
      <c r="AS11" s="1320"/>
      <c r="AT11" s="1320"/>
      <c r="AU11" s="1320"/>
      <c r="AV11" s="1320"/>
    </row>
    <row r="12" spans="1:48" x14ac:dyDescent="0.25">
      <c r="A12" s="1321"/>
      <c r="B12" s="1335" t="s">
        <v>1645</v>
      </c>
      <c r="C12" s="1323"/>
      <c r="D12" s="1319"/>
      <c r="E12" s="1319"/>
      <c r="F12" s="1336"/>
      <c r="G12" s="1319"/>
      <c r="H12" s="1337"/>
      <c r="I12" s="1319"/>
      <c r="J12" s="1324"/>
      <c r="K12" s="1319"/>
      <c r="L12" s="1319"/>
      <c r="M12" s="1319"/>
      <c r="N12" s="1319"/>
      <c r="O12" s="1319"/>
      <c r="P12" s="1319"/>
      <c r="Q12" s="1320"/>
      <c r="R12" s="1325"/>
      <c r="S12" s="1326"/>
      <c r="T12" s="1327"/>
      <c r="U12" s="1366"/>
      <c r="V12" s="1367"/>
      <c r="W12" s="1368"/>
      <c r="X12" s="1320"/>
      <c r="Y12" s="1320"/>
      <c r="Z12" s="1320"/>
      <c r="AA12" s="1320"/>
      <c r="AB12" s="1320"/>
      <c r="AC12" s="1320"/>
      <c r="AD12" s="1320"/>
      <c r="AE12" s="1338"/>
      <c r="AF12" s="1320"/>
      <c r="AG12" s="1339"/>
      <c r="AH12" s="1320"/>
      <c r="AI12" s="1320"/>
      <c r="AJ12" s="1320"/>
      <c r="AK12" s="1320"/>
      <c r="AL12" s="1320"/>
      <c r="AM12" s="1320"/>
      <c r="AN12" s="1320"/>
      <c r="AO12" s="1320"/>
      <c r="AP12" s="1320"/>
      <c r="AQ12" s="1338"/>
      <c r="AR12" s="1320"/>
      <c r="AS12" s="1339"/>
      <c r="AT12" s="1320"/>
      <c r="AU12" s="1320"/>
      <c r="AV12" s="1320"/>
    </row>
    <row r="13" spans="1:48" x14ac:dyDescent="0.25">
      <c r="A13" s="1321"/>
      <c r="B13" s="1335"/>
      <c r="C13" s="1323"/>
      <c r="D13" s="1319"/>
      <c r="E13" s="1319"/>
      <c r="F13" s="1336"/>
      <c r="G13" s="1319"/>
      <c r="H13" s="1337"/>
      <c r="I13" s="1319"/>
      <c r="J13" s="1324"/>
      <c r="K13" s="1319"/>
      <c r="L13" s="1319"/>
      <c r="M13" s="1319"/>
      <c r="N13" s="1319"/>
      <c r="O13" s="1319"/>
      <c r="P13" s="1319"/>
      <c r="Q13" s="1320"/>
      <c r="R13" s="1325"/>
      <c r="S13" s="1326"/>
      <c r="T13" s="1327"/>
      <c r="U13" s="1363"/>
      <c r="V13" s="1364"/>
      <c r="W13" s="1365"/>
      <c r="X13" s="1320"/>
      <c r="Y13" s="1320"/>
      <c r="Z13" s="1320"/>
      <c r="AA13" s="1320"/>
      <c r="AB13" s="1320"/>
      <c r="AC13" s="1320"/>
      <c r="AD13" s="1320"/>
      <c r="AE13" s="1338"/>
      <c r="AF13" s="1320"/>
      <c r="AG13" s="1339"/>
      <c r="AH13" s="1320"/>
      <c r="AI13" s="1320"/>
      <c r="AJ13" s="1320"/>
      <c r="AK13" s="1320"/>
      <c r="AL13" s="1320"/>
      <c r="AM13" s="1320"/>
      <c r="AN13" s="1320"/>
      <c r="AO13" s="1320"/>
      <c r="AP13" s="1320"/>
      <c r="AQ13" s="1338"/>
      <c r="AR13" s="1320"/>
      <c r="AS13" s="1339"/>
      <c r="AT13" s="1320"/>
      <c r="AU13" s="1320"/>
      <c r="AV13" s="1320"/>
    </row>
    <row r="14" spans="1:48" x14ac:dyDescent="0.25">
      <c r="A14" s="1321"/>
      <c r="B14" s="1335"/>
      <c r="C14" s="1323"/>
      <c r="D14" s="1319"/>
      <c r="E14" s="1319"/>
      <c r="F14" s="1336"/>
      <c r="G14" s="1319"/>
      <c r="H14" s="1337"/>
      <c r="I14" s="1319"/>
      <c r="J14" s="1324"/>
      <c r="K14" s="1319"/>
      <c r="L14" s="1319"/>
      <c r="M14" s="1319"/>
      <c r="N14" s="1319"/>
      <c r="O14" s="1319"/>
      <c r="P14" s="1319"/>
      <c r="Q14" s="1320"/>
      <c r="R14" s="1325"/>
      <c r="S14" s="1326"/>
      <c r="T14" s="1327"/>
      <c r="U14" s="1366"/>
      <c r="V14" s="1367"/>
      <c r="W14" s="1368"/>
      <c r="X14" s="1320"/>
      <c r="Y14" s="1320"/>
      <c r="Z14" s="1320"/>
      <c r="AA14" s="1320"/>
      <c r="AB14" s="1320"/>
      <c r="AC14" s="1320"/>
      <c r="AD14" s="1320"/>
      <c r="AE14" s="1338"/>
      <c r="AF14" s="1320"/>
      <c r="AG14" s="1339"/>
      <c r="AH14" s="1320"/>
      <c r="AI14" s="1320"/>
      <c r="AJ14" s="1320"/>
      <c r="AK14" s="1320"/>
      <c r="AL14" s="1320"/>
      <c r="AM14" s="1320"/>
      <c r="AN14" s="1320"/>
      <c r="AO14" s="1320"/>
      <c r="AP14" s="1320"/>
      <c r="AQ14" s="1338"/>
      <c r="AR14" s="1320"/>
      <c r="AS14" s="1339"/>
      <c r="AT14" s="1320"/>
      <c r="AU14" s="1320"/>
      <c r="AV14" s="1320"/>
    </row>
    <row r="15" spans="1:48" x14ac:dyDescent="0.25">
      <c r="A15" s="1321"/>
      <c r="B15" s="1335"/>
      <c r="C15" s="1323"/>
      <c r="D15" s="1319"/>
      <c r="E15" s="1319"/>
      <c r="F15" s="1336"/>
      <c r="G15" s="1319"/>
      <c r="H15" s="1337"/>
      <c r="I15" s="1319"/>
      <c r="J15" s="1324"/>
      <c r="K15" s="1319"/>
      <c r="L15" s="1319"/>
      <c r="M15" s="1319"/>
      <c r="N15" s="1319"/>
      <c r="O15" s="1319"/>
      <c r="P15" s="1319"/>
      <c r="Q15" s="1320"/>
      <c r="R15" s="1325"/>
      <c r="S15" s="1326"/>
      <c r="T15" s="1331" t="s">
        <v>1646</v>
      </c>
      <c r="U15" s="1354"/>
      <c r="V15" s="1355"/>
      <c r="W15" s="1356"/>
      <c r="X15" s="1320"/>
      <c r="Y15" s="1320"/>
      <c r="Z15" s="1320"/>
      <c r="AA15" s="1320"/>
      <c r="AB15" s="1320"/>
      <c r="AC15" s="1320"/>
      <c r="AD15" s="1320"/>
      <c r="AE15" s="1338"/>
      <c r="AF15" s="1320"/>
      <c r="AG15" s="1339"/>
      <c r="AH15" s="1320"/>
      <c r="AI15" s="1320"/>
      <c r="AJ15" s="1320"/>
      <c r="AK15" s="1320"/>
      <c r="AL15" s="1320"/>
      <c r="AM15" s="1320"/>
      <c r="AN15" s="1320"/>
      <c r="AO15" s="1320"/>
      <c r="AP15" s="1320"/>
      <c r="AQ15" s="1338"/>
      <c r="AR15" s="1320"/>
      <c r="AS15" s="1339"/>
      <c r="AT15" s="1320"/>
      <c r="AU15" s="1320"/>
      <c r="AV15" s="1320"/>
    </row>
    <row r="16" spans="1:48" x14ac:dyDescent="0.25">
      <c r="A16" s="1321"/>
      <c r="B16" s="1335"/>
      <c r="C16" s="1323"/>
      <c r="D16" s="1319"/>
      <c r="E16" s="1319"/>
      <c r="F16" s="1336"/>
      <c r="G16" s="1319"/>
      <c r="H16" s="1337"/>
      <c r="I16" s="1319"/>
      <c r="J16" s="1324"/>
      <c r="K16" s="1319"/>
      <c r="L16" s="1319"/>
      <c r="M16" s="1319"/>
      <c r="N16" s="1319"/>
      <c r="O16" s="1319"/>
      <c r="P16" s="1319"/>
      <c r="Q16" s="1320"/>
      <c r="R16" s="1325"/>
      <c r="S16" s="1340" t="s">
        <v>1647</v>
      </c>
      <c r="T16" s="1341" t="s">
        <v>1648</v>
      </c>
      <c r="U16" s="1369" t="s">
        <v>1649</v>
      </c>
      <c r="V16" s="1370"/>
      <c r="W16" s="1371"/>
      <c r="X16" s="1320"/>
      <c r="Y16" s="1320"/>
      <c r="Z16" s="1320"/>
      <c r="AA16" s="1320"/>
      <c r="AB16" s="1320"/>
      <c r="AC16" s="1320"/>
      <c r="AD16" s="1320"/>
      <c r="AE16" s="1338"/>
      <c r="AF16" s="1320"/>
      <c r="AG16" s="1339"/>
      <c r="AH16" s="1320"/>
      <c r="AI16" s="1320"/>
      <c r="AJ16" s="1320"/>
      <c r="AK16" s="1320"/>
      <c r="AL16" s="1320"/>
      <c r="AM16" s="1320"/>
      <c r="AN16" s="1320"/>
      <c r="AO16" s="1320"/>
      <c r="AP16" s="1320"/>
      <c r="AQ16" s="1338"/>
      <c r="AR16" s="1320"/>
      <c r="AS16" s="1339"/>
      <c r="AT16" s="1320"/>
      <c r="AU16" s="1320"/>
      <c r="AV16" s="1320"/>
    </row>
    <row r="17" spans="1:50" x14ac:dyDescent="0.25">
      <c r="A17" s="1321"/>
      <c r="B17" s="1335"/>
      <c r="C17" s="1323"/>
      <c r="D17" s="1319"/>
      <c r="E17" s="1319"/>
      <c r="F17" s="1336"/>
      <c r="G17" s="1319"/>
      <c r="H17" s="1337"/>
      <c r="I17" s="1319"/>
      <c r="J17" s="1324"/>
      <c r="K17" s="1319"/>
      <c r="L17" s="1319"/>
      <c r="M17" s="1319"/>
      <c r="N17" s="1319"/>
      <c r="O17" s="1319"/>
      <c r="P17" s="1319"/>
      <c r="Q17" s="1320"/>
      <c r="R17" s="1325"/>
      <c r="S17" s="1326"/>
      <c r="T17" s="1341" t="s">
        <v>1650</v>
      </c>
      <c r="U17" s="1372" t="s">
        <v>1651</v>
      </c>
      <c r="V17" s="1373"/>
      <c r="W17" s="1374"/>
      <c r="X17" s="1320"/>
      <c r="Y17" s="1320"/>
      <c r="Z17" s="1320"/>
      <c r="AA17" s="1320"/>
      <c r="AB17" s="1320"/>
      <c r="AC17" s="1320"/>
      <c r="AD17" s="1320"/>
      <c r="AE17" s="1338"/>
      <c r="AF17" s="1320"/>
      <c r="AG17" s="1339"/>
      <c r="AH17" s="1320"/>
      <c r="AI17" s="1320"/>
      <c r="AJ17" s="1320"/>
      <c r="AK17" s="1320"/>
      <c r="AL17" s="1320"/>
      <c r="AM17" s="1320"/>
      <c r="AN17" s="1320"/>
      <c r="AO17" s="1320"/>
      <c r="AP17" s="1320"/>
      <c r="AQ17" s="1338"/>
      <c r="AR17" s="1320"/>
      <c r="AS17" s="1339"/>
      <c r="AT17" s="1320"/>
      <c r="AU17" s="1320"/>
      <c r="AV17" s="1320"/>
    </row>
    <row r="18" spans="1:50" x14ac:dyDescent="0.25">
      <c r="A18" s="1321"/>
      <c r="B18" s="1335"/>
      <c r="C18" s="1323"/>
      <c r="D18" s="1319"/>
      <c r="E18" s="1319"/>
      <c r="F18" s="1336"/>
      <c r="G18" s="1319"/>
      <c r="H18" s="1337"/>
      <c r="I18" s="1319"/>
      <c r="J18" s="1324"/>
      <c r="K18" s="1319"/>
      <c r="L18" s="1319"/>
      <c r="M18" s="1319"/>
      <c r="N18" s="1319"/>
      <c r="O18" s="1319"/>
      <c r="P18" s="1319"/>
      <c r="Q18" s="1320"/>
      <c r="R18" s="1325"/>
      <c r="S18" s="1340" t="s">
        <v>1652</v>
      </c>
      <c r="T18" s="1342" t="s">
        <v>1648</v>
      </c>
      <c r="U18" s="1351"/>
      <c r="V18" s="1352"/>
      <c r="W18" s="1353"/>
      <c r="X18" s="1320"/>
      <c r="Y18" s="1320"/>
      <c r="Z18" s="1320"/>
      <c r="AA18" s="1320"/>
      <c r="AB18" s="1320"/>
      <c r="AC18" s="1320"/>
      <c r="AD18" s="1320"/>
      <c r="AE18" s="1338"/>
      <c r="AF18" s="1320"/>
      <c r="AG18" s="1339"/>
      <c r="AH18" s="1320"/>
      <c r="AI18" s="1320"/>
      <c r="AJ18" s="1320"/>
      <c r="AK18" s="1320"/>
      <c r="AL18" s="1320"/>
      <c r="AM18" s="1320"/>
      <c r="AN18" s="1320"/>
      <c r="AO18" s="1320"/>
      <c r="AP18" s="1320"/>
      <c r="AQ18" s="1338"/>
      <c r="AR18" s="1320"/>
      <c r="AS18" s="1339"/>
      <c r="AT18" s="1320"/>
      <c r="AU18" s="1320"/>
      <c r="AV18" s="1320"/>
    </row>
    <row r="19" spans="1:50" x14ac:dyDescent="0.25">
      <c r="A19" s="1321"/>
      <c r="B19" s="1335"/>
      <c r="C19" s="1323"/>
      <c r="D19" s="1319"/>
      <c r="E19" s="1319"/>
      <c r="F19" s="1336"/>
      <c r="G19" s="1319"/>
      <c r="H19" s="1337"/>
      <c r="I19" s="1319"/>
      <c r="J19" s="1324"/>
      <c r="K19" s="1319"/>
      <c r="L19" s="1319"/>
      <c r="M19" s="1319"/>
      <c r="N19" s="1319"/>
      <c r="O19" s="1319"/>
      <c r="P19" s="1319"/>
      <c r="Q19" s="1320"/>
      <c r="R19" s="1325"/>
      <c r="S19" s="1326"/>
      <c r="T19" s="1342" t="s">
        <v>1650</v>
      </c>
      <c r="U19" s="1351"/>
      <c r="V19" s="1352"/>
      <c r="W19" s="1353"/>
      <c r="X19" s="1320"/>
      <c r="Y19" s="1320"/>
      <c r="Z19" s="1320"/>
      <c r="AA19" s="1320"/>
      <c r="AB19" s="1320"/>
      <c r="AC19" s="1320"/>
      <c r="AD19" s="1320"/>
      <c r="AE19" s="1338"/>
      <c r="AF19" s="1320"/>
      <c r="AG19" s="1339"/>
      <c r="AH19" s="1320"/>
      <c r="AI19" s="1320"/>
      <c r="AJ19" s="1320"/>
      <c r="AK19" s="1320"/>
      <c r="AL19" s="1320"/>
      <c r="AM19" s="1320"/>
      <c r="AN19" s="1320"/>
      <c r="AO19" s="1320"/>
      <c r="AP19" s="1320"/>
      <c r="AQ19" s="1338"/>
      <c r="AR19" s="1320"/>
      <c r="AS19" s="1339"/>
      <c r="AT19" s="1320"/>
      <c r="AU19" s="1320"/>
      <c r="AV19" s="1320"/>
    </row>
    <row r="20" spans="1:50" x14ac:dyDescent="0.25">
      <c r="A20" s="1321"/>
      <c r="B20" s="1335"/>
      <c r="C20" s="1323"/>
      <c r="D20" s="1319"/>
      <c r="E20" s="1319"/>
      <c r="F20" s="1336"/>
      <c r="G20" s="1319"/>
      <c r="H20" s="1337"/>
      <c r="I20" s="1319"/>
      <c r="J20" s="1324"/>
      <c r="K20" s="1319"/>
      <c r="L20" s="1319"/>
      <c r="M20" s="1319"/>
      <c r="N20" s="1319"/>
      <c r="O20" s="1319"/>
      <c r="P20" s="1319"/>
      <c r="Q20" s="1320"/>
      <c r="R20" s="1325"/>
      <c r="S20" s="1326"/>
      <c r="T20" s="1331" t="s">
        <v>1653</v>
      </c>
      <c r="U20" s="1354"/>
      <c r="V20" s="1355"/>
      <c r="W20" s="1356"/>
      <c r="X20" s="1320"/>
      <c r="Y20" s="1320"/>
      <c r="Z20" s="1320"/>
      <c r="AA20" s="1320"/>
      <c r="AB20" s="1320"/>
      <c r="AC20" s="1320"/>
      <c r="AD20" s="1320"/>
      <c r="AE20" s="1338"/>
      <c r="AF20" s="1320"/>
      <c r="AG20" s="1339"/>
      <c r="AH20" s="1320"/>
      <c r="AI20" s="1320"/>
      <c r="AJ20" s="1320"/>
      <c r="AK20" s="1320"/>
      <c r="AL20" s="1320"/>
      <c r="AM20" s="1320"/>
      <c r="AN20" s="1320"/>
      <c r="AO20" s="1320"/>
      <c r="AP20" s="1320"/>
      <c r="AQ20" s="1338"/>
      <c r="AR20" s="1320"/>
      <c r="AS20" s="1339"/>
      <c r="AT20" s="1320"/>
      <c r="AU20" s="1320"/>
      <c r="AV20" s="1320"/>
    </row>
    <row r="21" spans="1:50" x14ac:dyDescent="0.25">
      <c r="A21" s="1321"/>
      <c r="B21" s="1335"/>
      <c r="C21" s="1323"/>
      <c r="D21" s="1319"/>
      <c r="E21" s="1319"/>
      <c r="F21" s="1336"/>
      <c r="G21" s="1319"/>
      <c r="H21" s="1337"/>
      <c r="I21" s="1319"/>
      <c r="J21" s="1324"/>
      <c r="K21" s="1319"/>
      <c r="L21" s="1319"/>
      <c r="M21" s="1319"/>
      <c r="N21" s="1319"/>
      <c r="O21" s="1319"/>
      <c r="P21" s="1319"/>
      <c r="Q21" s="1320"/>
      <c r="R21" s="1325"/>
      <c r="S21" s="1340"/>
      <c r="T21" s="1343"/>
      <c r="U21" s="1344"/>
      <c r="V21" s="1343"/>
      <c r="W21" s="1327"/>
      <c r="X21" s="1320"/>
      <c r="Y21" s="1320"/>
      <c r="Z21" s="1320"/>
      <c r="AA21" s="1320"/>
      <c r="AB21" s="1320"/>
      <c r="AC21" s="1320"/>
      <c r="AD21" s="1320"/>
      <c r="AE21" s="1338"/>
      <c r="AF21" s="1320"/>
      <c r="AG21" s="1339"/>
      <c r="AH21" s="1320"/>
      <c r="AI21" s="1320"/>
      <c r="AJ21" s="1320"/>
      <c r="AK21" s="1320"/>
      <c r="AL21" s="1320"/>
      <c r="AM21" s="1320"/>
      <c r="AN21" s="1320"/>
      <c r="AO21" s="1320"/>
      <c r="AP21" s="1320"/>
      <c r="AQ21" s="1338"/>
      <c r="AR21" s="1320"/>
      <c r="AS21" s="1339"/>
      <c r="AT21" s="1320"/>
      <c r="AU21" s="1320"/>
      <c r="AV21" s="1320"/>
    </row>
    <row r="22" spans="1:50" x14ac:dyDescent="0.25">
      <c r="A22" s="1321"/>
      <c r="B22" s="1335"/>
      <c r="C22" s="1323"/>
      <c r="D22" s="1319"/>
      <c r="E22" s="1319"/>
      <c r="F22" s="1336"/>
      <c r="G22" s="1319"/>
      <c r="H22" s="1337"/>
      <c r="I22" s="1319"/>
      <c r="J22" s="1324"/>
      <c r="K22" s="1319"/>
      <c r="L22" s="1319"/>
      <c r="M22" s="1319"/>
      <c r="N22" s="1319"/>
      <c r="O22" s="1319"/>
      <c r="P22" s="1319"/>
      <c r="Q22" s="1320"/>
      <c r="R22" s="1325"/>
      <c r="S22" s="1340"/>
      <c r="T22" s="1357" t="s">
        <v>1654</v>
      </c>
      <c r="U22" s="1359" t="s">
        <v>1655</v>
      </c>
      <c r="V22" s="1361" t="s">
        <v>1656</v>
      </c>
      <c r="W22" s="1362"/>
      <c r="X22" s="1320"/>
      <c r="Y22" s="1320"/>
      <c r="Z22" s="1320"/>
      <c r="AA22" s="1320"/>
      <c r="AB22" s="1320"/>
      <c r="AC22" s="1320"/>
      <c r="AD22" s="1320"/>
      <c r="AE22" s="1338"/>
      <c r="AF22" s="1320"/>
      <c r="AG22" s="1339"/>
      <c r="AH22" s="1320"/>
      <c r="AI22" s="1320"/>
      <c r="AJ22" s="1320"/>
      <c r="AK22" s="1320"/>
      <c r="AL22" s="1320"/>
      <c r="AM22" s="1320"/>
      <c r="AN22" s="1320"/>
      <c r="AO22" s="1320"/>
      <c r="AP22" s="1320"/>
      <c r="AQ22" s="1338"/>
      <c r="AR22" s="1320"/>
      <c r="AS22" s="1339"/>
      <c r="AT22" s="1320"/>
      <c r="AU22" s="1320"/>
      <c r="AV22" s="1320"/>
    </row>
    <row r="23" spans="1:50" x14ac:dyDescent="0.25">
      <c r="A23" s="1321"/>
      <c r="B23" s="1335"/>
      <c r="C23" s="1323"/>
      <c r="D23" s="1319"/>
      <c r="E23" s="1319"/>
      <c r="F23" s="1336"/>
      <c r="G23" s="1319"/>
      <c r="H23" s="1337"/>
      <c r="I23" s="1319"/>
      <c r="J23" s="1324"/>
      <c r="K23" s="1319"/>
      <c r="L23" s="1319"/>
      <c r="M23" s="1319"/>
      <c r="N23" s="1319"/>
      <c r="O23" s="1319"/>
      <c r="P23" s="1319"/>
      <c r="Q23" s="1320"/>
      <c r="R23" s="1325"/>
      <c r="S23" s="1340"/>
      <c r="T23" s="1358"/>
      <c r="U23" s="1360"/>
      <c r="V23" s="1342" t="s">
        <v>1657</v>
      </c>
      <c r="W23" s="1342" t="s">
        <v>1658</v>
      </c>
      <c r="X23" s="1320"/>
      <c r="Y23" s="1320"/>
      <c r="Z23" s="1320"/>
      <c r="AA23" s="1320"/>
      <c r="AB23" s="1320"/>
      <c r="AC23" s="1320"/>
      <c r="AD23" s="1320"/>
      <c r="AE23" s="1338"/>
      <c r="AF23" s="1320"/>
      <c r="AG23" s="1339"/>
      <c r="AH23" s="1320"/>
      <c r="AI23" s="1320"/>
      <c r="AJ23" s="1320"/>
      <c r="AK23" s="1320"/>
      <c r="AL23" s="1320"/>
      <c r="AM23" s="1320"/>
      <c r="AN23" s="1320"/>
      <c r="AO23" s="1320"/>
      <c r="AP23" s="1320"/>
      <c r="AQ23" s="1338"/>
      <c r="AR23" s="1320"/>
      <c r="AS23" s="1339"/>
      <c r="AT23" s="1320"/>
      <c r="AU23" s="1320"/>
      <c r="AV23" s="1320"/>
    </row>
    <row r="24" spans="1:50" x14ac:dyDescent="0.25">
      <c r="A24" s="1321"/>
      <c r="B24" s="1335"/>
      <c r="C24" s="1323"/>
      <c r="D24" s="1319"/>
      <c r="E24" s="1319"/>
      <c r="F24" s="1336"/>
      <c r="G24" s="1319"/>
      <c r="H24" s="1337"/>
      <c r="I24" s="1319"/>
      <c r="J24" s="1324"/>
      <c r="K24" s="1319"/>
      <c r="L24" s="1319"/>
      <c r="M24" s="1319"/>
      <c r="N24" s="1319"/>
      <c r="O24" s="1319"/>
      <c r="P24" s="1319"/>
      <c r="Q24" s="1320"/>
      <c r="R24" s="1325"/>
      <c r="S24" s="1340"/>
      <c r="T24" s="1345"/>
      <c r="U24" s="1346">
        <f>W24</f>
        <v>0</v>
      </c>
      <c r="V24" s="1347"/>
      <c r="W24" s="1348"/>
      <c r="X24" s="1320"/>
      <c r="Y24" s="1320"/>
      <c r="Z24" s="1320"/>
      <c r="AA24" s="1320"/>
      <c r="AB24" s="1320"/>
      <c r="AC24" s="1320"/>
      <c r="AD24" s="1320"/>
      <c r="AE24" s="1338"/>
      <c r="AF24" s="1320"/>
      <c r="AG24" s="1339"/>
      <c r="AH24" s="1320"/>
      <c r="AI24" s="1320"/>
      <c r="AJ24" s="1320"/>
      <c r="AK24" s="1320"/>
      <c r="AL24" s="1320"/>
      <c r="AM24" s="1320"/>
      <c r="AN24" s="1320"/>
      <c r="AO24" s="1320"/>
      <c r="AP24" s="1320"/>
      <c r="AQ24" s="1338"/>
      <c r="AR24" s="1320"/>
      <c r="AS24" s="1339"/>
      <c r="AT24" s="1320"/>
      <c r="AU24" s="1320"/>
      <c r="AV24" s="1320"/>
    </row>
    <row r="25" spans="1:50" x14ac:dyDescent="0.25">
      <c r="A25" s="1321"/>
      <c r="B25" s="1335"/>
      <c r="C25" s="1323"/>
      <c r="D25" s="1319"/>
      <c r="E25" s="1319"/>
      <c r="F25" s="1336"/>
      <c r="G25" s="1319"/>
      <c r="H25" s="1337"/>
      <c r="I25" s="1319"/>
      <c r="J25" s="1324"/>
      <c r="K25" s="1319"/>
      <c r="L25" s="1319"/>
      <c r="M25" s="1319"/>
      <c r="N25" s="1319"/>
      <c r="O25" s="1319"/>
      <c r="P25" s="1319"/>
      <c r="Q25" s="1320"/>
      <c r="R25" s="1325"/>
      <c r="S25" s="1325"/>
      <c r="T25" s="1325"/>
      <c r="U25" s="1325"/>
      <c r="V25" s="1325"/>
      <c r="W25" s="1325"/>
      <c r="X25" s="1320"/>
      <c r="Y25" s="1320"/>
      <c r="Z25" s="1320"/>
      <c r="AA25" s="1320"/>
      <c r="AB25" s="1320"/>
      <c r="AC25" s="1320"/>
      <c r="AD25" s="1320"/>
      <c r="AE25" s="1338"/>
      <c r="AF25" s="1320"/>
      <c r="AG25" s="1339"/>
      <c r="AH25" s="1320"/>
      <c r="AI25" s="1320"/>
      <c r="AJ25" s="1320"/>
      <c r="AK25" s="1320"/>
      <c r="AL25" s="1320"/>
      <c r="AM25" s="1320"/>
      <c r="AN25" s="1320"/>
      <c r="AO25" s="1320"/>
      <c r="AP25" s="1320"/>
      <c r="AQ25" s="1338"/>
      <c r="AR25" s="1320"/>
      <c r="AS25" s="1339"/>
      <c r="AT25" s="1320"/>
      <c r="AU25" s="1320"/>
      <c r="AV25" s="1320"/>
    </row>
    <row r="26" spans="1:50" x14ac:dyDescent="0.25">
      <c r="A26" s="1321"/>
      <c r="B26" s="1335"/>
      <c r="C26" s="1323"/>
      <c r="D26" s="1319"/>
      <c r="E26" s="1319"/>
      <c r="F26" s="1336"/>
      <c r="G26" s="1319"/>
      <c r="H26" s="1337"/>
      <c r="I26" s="1319"/>
      <c r="J26" s="1324"/>
      <c r="K26" s="1319"/>
      <c r="L26" s="1319"/>
      <c r="M26" s="1319"/>
      <c r="N26" s="1319"/>
      <c r="O26" s="1319"/>
      <c r="P26" s="1319"/>
      <c r="Q26" s="1320"/>
      <c r="R26" s="1349" t="s">
        <v>1659</v>
      </c>
      <c r="S26" s="1349"/>
      <c r="T26" s="1349"/>
      <c r="U26" s="1349"/>
      <c r="V26" s="1349"/>
      <c r="W26" s="1349"/>
      <c r="X26" s="1320"/>
      <c r="Y26" s="1320"/>
      <c r="Z26" s="1320"/>
      <c r="AA26" s="1320"/>
      <c r="AB26" s="1320"/>
      <c r="AC26" s="1320"/>
      <c r="AD26" s="1320"/>
      <c r="AE26" s="1338"/>
      <c r="AF26" s="1320"/>
      <c r="AG26" s="1339"/>
      <c r="AH26" s="1320"/>
      <c r="AI26" s="1320"/>
      <c r="AJ26" s="1320"/>
      <c r="AK26" s="1320"/>
      <c r="AL26" s="1320"/>
      <c r="AM26" s="1320"/>
      <c r="AN26" s="1320"/>
      <c r="AO26" s="1320"/>
      <c r="AP26" s="1320"/>
      <c r="AQ26" s="1338"/>
      <c r="AR26" s="1320"/>
      <c r="AS26" s="1339"/>
      <c r="AT26" s="1320"/>
      <c r="AU26" s="1320"/>
      <c r="AV26" s="1320"/>
    </row>
    <row r="27" spans="1:50" x14ac:dyDescent="0.25">
      <c r="A27" s="1321"/>
      <c r="B27" s="1322"/>
      <c r="C27" s="1323"/>
      <c r="D27" s="1319"/>
      <c r="E27" s="1319"/>
      <c r="F27" s="1319"/>
      <c r="G27" s="1319"/>
      <c r="H27" s="1337"/>
      <c r="I27" s="1319"/>
      <c r="J27" s="1324"/>
      <c r="K27" s="1319"/>
      <c r="L27" s="1319"/>
      <c r="M27" s="1319"/>
      <c r="N27" s="1319"/>
      <c r="O27" s="1319"/>
      <c r="P27" s="1319"/>
      <c r="Q27" s="1320"/>
      <c r="R27" s="1349" t="s">
        <v>1660</v>
      </c>
      <c r="S27" s="1349"/>
      <c r="T27" s="1349"/>
      <c r="U27" s="1349"/>
      <c r="V27" s="1349"/>
      <c r="W27" s="1349"/>
      <c r="X27" s="1320"/>
      <c r="Y27" s="1320"/>
      <c r="Z27" s="1320"/>
      <c r="AA27" s="1320"/>
      <c r="AB27" s="1320"/>
      <c r="AC27" s="1320"/>
      <c r="AD27" s="1320"/>
      <c r="AE27" s="1320"/>
      <c r="AF27" s="1320"/>
      <c r="AG27" s="1339"/>
      <c r="AH27" s="1320"/>
      <c r="AI27" s="1320"/>
      <c r="AJ27" s="1320"/>
      <c r="AK27" s="1320"/>
      <c r="AL27" s="1320"/>
      <c r="AM27" s="1320"/>
      <c r="AN27" s="1320"/>
      <c r="AO27" s="1320"/>
      <c r="AP27" s="1320"/>
      <c r="AQ27" s="1320"/>
      <c r="AR27" s="1320"/>
      <c r="AS27" s="1339"/>
      <c r="AT27" s="1320"/>
      <c r="AU27" s="1320"/>
      <c r="AV27" s="1320"/>
    </row>
    <row r="28" spans="1:50" x14ac:dyDescent="0.25">
      <c r="A28" s="1321"/>
      <c r="B28" s="1322"/>
      <c r="C28" s="1323"/>
      <c r="D28" s="1319"/>
      <c r="E28" s="1319"/>
      <c r="F28" s="1319"/>
      <c r="G28" s="1319"/>
      <c r="H28" s="1337"/>
      <c r="I28" s="1319"/>
      <c r="J28" s="1324"/>
      <c r="K28" s="1319"/>
      <c r="L28" s="1319"/>
      <c r="M28" s="1319"/>
      <c r="N28" s="1319"/>
      <c r="O28" s="1319"/>
      <c r="P28" s="1319"/>
      <c r="Q28" s="1320"/>
      <c r="R28" s="1350" t="s">
        <v>1661</v>
      </c>
      <c r="S28" s="1350"/>
      <c r="T28" s="1350"/>
      <c r="U28" s="1350"/>
      <c r="V28" s="1350"/>
      <c r="W28" s="1350"/>
      <c r="X28" s="1320"/>
      <c r="Y28" s="1320"/>
      <c r="Z28" s="1320"/>
      <c r="AA28" s="1320"/>
      <c r="AB28" s="1320"/>
      <c r="AC28" s="1320"/>
      <c r="AD28" s="1320"/>
      <c r="AE28" s="1320"/>
      <c r="AF28" s="1320"/>
      <c r="AG28" s="1339"/>
      <c r="AH28" s="1320"/>
      <c r="AI28" s="1320"/>
      <c r="AJ28" s="1320"/>
      <c r="AK28" s="1320"/>
      <c r="AL28" s="1320"/>
      <c r="AM28" s="1320"/>
      <c r="AN28" s="1320"/>
      <c r="AO28" s="1320"/>
      <c r="AP28" s="1320"/>
      <c r="AQ28" s="1320"/>
      <c r="AR28" s="1320"/>
      <c r="AS28" s="1339"/>
      <c r="AT28" s="1320"/>
      <c r="AU28" s="1320"/>
      <c r="AV28" s="1320"/>
    </row>
    <row r="29" spans="1:50" x14ac:dyDescent="0.25">
      <c r="A29" s="1318"/>
      <c r="E29" s="1306"/>
      <c r="F29" s="1307"/>
      <c r="G29" s="1306"/>
      <c r="H29" s="1307"/>
      <c r="I29" s="1307"/>
      <c r="L29" s="1306"/>
      <c r="M29" s="1307"/>
      <c r="N29" s="1306"/>
      <c r="O29" s="1307"/>
      <c r="P29" s="1307"/>
      <c r="S29" s="1306"/>
      <c r="T29" s="1307"/>
      <c r="U29" s="1306"/>
      <c r="V29" s="1307"/>
      <c r="W29" s="1307"/>
      <c r="Y29" s="1306"/>
      <c r="Z29" s="1307"/>
      <c r="AA29" s="1306"/>
      <c r="AB29" s="1307"/>
      <c r="AC29" s="1307"/>
      <c r="AE29" s="1306"/>
      <c r="AF29" s="1307"/>
      <c r="AG29" s="1306"/>
      <c r="AH29" s="1307"/>
      <c r="AI29" s="1307"/>
      <c r="AK29" s="1306"/>
      <c r="AL29" s="1307"/>
      <c r="AM29" s="1306"/>
      <c r="AN29" s="1307"/>
      <c r="AO29" s="1307"/>
      <c r="AR29" s="1306"/>
      <c r="AS29" s="1307"/>
      <c r="AT29" s="1306"/>
      <c r="AU29" s="1307"/>
      <c r="AV29" s="1307"/>
    </row>
    <row r="30" spans="1:50" s="628" customFormat="1" ht="15.75" customHeight="1" thickBot="1" x14ac:dyDescent="0.25">
      <c r="A30" s="1407" t="s">
        <v>1615</v>
      </c>
      <c r="B30" s="1407"/>
      <c r="C30" s="1407"/>
      <c r="D30" s="1407"/>
      <c r="E30" s="1407"/>
      <c r="F30" s="1407"/>
      <c r="G30" s="1407"/>
      <c r="H30" s="1407"/>
      <c r="I30" s="1407"/>
      <c r="J30" s="881"/>
      <c r="K30" s="1403" t="s">
        <v>1623</v>
      </c>
      <c r="L30" s="1403"/>
      <c r="M30" s="1403"/>
      <c r="N30" s="1403"/>
      <c r="O30" s="1403"/>
      <c r="P30" s="1403"/>
      <c r="Q30" s="879"/>
      <c r="R30" s="881"/>
      <c r="S30" s="881"/>
      <c r="T30" s="881"/>
      <c r="U30" s="881"/>
      <c r="V30" s="881"/>
      <c r="W30" s="881"/>
      <c r="X30" s="881"/>
      <c r="Y30" s="881"/>
      <c r="Z30" s="881"/>
      <c r="AA30" s="881"/>
      <c r="AB30" s="881"/>
      <c r="AC30" s="881"/>
      <c r="AD30" s="881"/>
      <c r="AE30" s="881"/>
      <c r="AF30" s="881"/>
      <c r="AG30" s="881"/>
      <c r="AH30" s="881"/>
      <c r="AI30" s="881"/>
      <c r="AJ30" s="881"/>
      <c r="AK30" s="881"/>
      <c r="AL30" s="881"/>
      <c r="AM30" s="881"/>
      <c r="AN30" s="881"/>
      <c r="AO30" s="881"/>
      <c r="AP30" s="881"/>
      <c r="AQ30" s="881"/>
      <c r="AR30" s="881"/>
      <c r="AS30" s="881"/>
      <c r="AT30" s="881"/>
      <c r="AU30" s="881"/>
      <c r="AV30" s="881"/>
    </row>
    <row r="31" spans="1:50" s="629" customFormat="1" ht="15.75" thickBot="1" x14ac:dyDescent="0.3">
      <c r="A31" s="873"/>
      <c r="B31" s="874"/>
      <c r="C31" s="875"/>
      <c r="D31" s="876"/>
      <c r="E31" s="1125"/>
      <c r="F31" s="897"/>
      <c r="G31" s="1125"/>
      <c r="H31" s="897"/>
      <c r="I31" s="897"/>
      <c r="J31" s="897"/>
      <c r="K31" s="1403"/>
      <c r="L31" s="1403"/>
      <c r="M31" s="1403"/>
      <c r="N31" s="1403"/>
      <c r="O31" s="1403"/>
      <c r="P31" s="1403"/>
      <c r="Q31" s="880"/>
      <c r="R31" s="1400" t="s">
        <v>1624</v>
      </c>
      <c r="S31" s="1401"/>
      <c r="T31" s="1401"/>
      <c r="U31" s="1401"/>
      <c r="V31" s="1401"/>
      <c r="W31" s="1402"/>
      <c r="X31" s="1404" t="s">
        <v>1624</v>
      </c>
      <c r="Y31" s="1405"/>
      <c r="Z31" s="1405"/>
      <c r="AA31" s="1405"/>
      <c r="AB31" s="1405"/>
      <c r="AC31" s="1406"/>
      <c r="AD31" s="1377" t="s">
        <v>1624</v>
      </c>
      <c r="AE31" s="1383"/>
      <c r="AF31" s="1383"/>
      <c r="AG31" s="1383"/>
      <c r="AH31" s="1383"/>
      <c r="AI31" s="1379"/>
      <c r="AJ31" s="1377" t="s">
        <v>1624</v>
      </c>
      <c r="AK31" s="1383"/>
      <c r="AL31" s="1383"/>
      <c r="AM31" s="1383"/>
      <c r="AN31" s="1383"/>
      <c r="AO31" s="1379"/>
      <c r="AP31" s="884"/>
      <c r="AQ31" s="1377" t="s">
        <v>1613</v>
      </c>
      <c r="AR31" s="1378"/>
      <c r="AS31" s="1378"/>
      <c r="AT31" s="1378"/>
      <c r="AU31" s="1378"/>
      <c r="AV31" s="1379"/>
      <c r="AX31" s="630"/>
    </row>
    <row r="32" spans="1:50" s="629" customFormat="1" x14ac:dyDescent="0.25">
      <c r="A32" s="1014"/>
      <c r="B32" s="1015"/>
      <c r="C32" s="1015"/>
      <c r="D32" s="1016"/>
      <c r="E32" s="1380" t="s">
        <v>0</v>
      </c>
      <c r="F32" s="1381"/>
      <c r="G32" s="1382" t="s">
        <v>1</v>
      </c>
      <c r="H32" s="1381"/>
      <c r="I32" s="1015"/>
      <c r="J32" s="877"/>
      <c r="K32" s="1016"/>
      <c r="L32" s="1380" t="s">
        <v>0</v>
      </c>
      <c r="M32" s="1381"/>
      <c r="N32" s="1382" t="s">
        <v>1</v>
      </c>
      <c r="O32" s="1381"/>
      <c r="P32" s="1015"/>
      <c r="Q32" s="885"/>
      <c r="R32" s="894"/>
      <c r="S32" s="1384" t="s">
        <v>0</v>
      </c>
      <c r="T32" s="1384"/>
      <c r="U32" s="1384" t="s">
        <v>1</v>
      </c>
      <c r="V32" s="1384"/>
      <c r="W32" s="1104"/>
      <c r="X32" s="1272"/>
      <c r="Y32" s="1382" t="s">
        <v>0</v>
      </c>
      <c r="Z32" s="1381"/>
      <c r="AA32" s="1382" t="s">
        <v>1</v>
      </c>
      <c r="AB32" s="1381"/>
      <c r="AC32" s="895"/>
      <c r="AD32" s="882"/>
      <c r="AE32" s="1382" t="s">
        <v>0</v>
      </c>
      <c r="AF32" s="1381"/>
      <c r="AG32" s="1382" t="s">
        <v>1</v>
      </c>
      <c r="AH32" s="1381"/>
      <c r="AI32" s="895"/>
      <c r="AJ32" s="882"/>
      <c r="AK32" s="1382" t="s">
        <v>0</v>
      </c>
      <c r="AL32" s="1381"/>
      <c r="AM32" s="1382" t="s">
        <v>1</v>
      </c>
      <c r="AN32" s="1381"/>
      <c r="AO32" s="895"/>
      <c r="AP32" s="877"/>
      <c r="AQ32" s="1016"/>
      <c r="AR32" s="1380" t="s">
        <v>0</v>
      </c>
      <c r="AS32" s="1381"/>
      <c r="AT32" s="1382" t="s">
        <v>1</v>
      </c>
      <c r="AU32" s="1381"/>
      <c r="AV32" s="1015"/>
      <c r="AX32" s="630"/>
    </row>
    <row r="33" spans="1:50" s="629" customFormat="1" ht="45" x14ac:dyDescent="0.25">
      <c r="A33" s="1017" t="s">
        <v>2</v>
      </c>
      <c r="B33" s="1015" t="s">
        <v>3</v>
      </c>
      <c r="C33" s="1015" t="s">
        <v>4</v>
      </c>
      <c r="D33" s="1016" t="s">
        <v>5</v>
      </c>
      <c r="E33" s="1126" t="s">
        <v>6</v>
      </c>
      <c r="F33" s="1127" t="s">
        <v>7</v>
      </c>
      <c r="G33" s="1128" t="s">
        <v>6</v>
      </c>
      <c r="H33" s="1127" t="s">
        <v>7</v>
      </c>
      <c r="I33" s="1015" t="s">
        <v>8</v>
      </c>
      <c r="J33" s="878"/>
      <c r="K33" s="1016" t="s">
        <v>5</v>
      </c>
      <c r="L33" s="1126" t="s">
        <v>6</v>
      </c>
      <c r="M33" s="1127" t="s">
        <v>7</v>
      </c>
      <c r="N33" s="1128" t="s">
        <v>6</v>
      </c>
      <c r="O33" s="1127" t="s">
        <v>7</v>
      </c>
      <c r="P33" s="1015" t="s">
        <v>8</v>
      </c>
      <c r="Q33" s="886"/>
      <c r="R33" s="894" t="s">
        <v>5</v>
      </c>
      <c r="S33" s="1105" t="s">
        <v>6</v>
      </c>
      <c r="T33" s="1104" t="s">
        <v>7</v>
      </c>
      <c r="U33" s="1105" t="s">
        <v>6</v>
      </c>
      <c r="V33" s="1104" t="s">
        <v>7</v>
      </c>
      <c r="W33" s="1104" t="s">
        <v>8</v>
      </c>
      <c r="X33" s="1273" t="s">
        <v>5</v>
      </c>
      <c r="Y33" s="1128" t="s">
        <v>6</v>
      </c>
      <c r="Z33" s="1127" t="s">
        <v>7</v>
      </c>
      <c r="AA33" s="1128" t="s">
        <v>6</v>
      </c>
      <c r="AB33" s="1127" t="s">
        <v>7</v>
      </c>
      <c r="AC33" s="896" t="s">
        <v>8</v>
      </c>
      <c r="AD33" s="883" t="s">
        <v>5</v>
      </c>
      <c r="AE33" s="1128" t="s">
        <v>6</v>
      </c>
      <c r="AF33" s="1127" t="s">
        <v>7</v>
      </c>
      <c r="AG33" s="1128" t="s">
        <v>6</v>
      </c>
      <c r="AH33" s="1127" t="s">
        <v>7</v>
      </c>
      <c r="AI33" s="896" t="s">
        <v>8</v>
      </c>
      <c r="AJ33" s="883" t="s">
        <v>5</v>
      </c>
      <c r="AK33" s="1128" t="s">
        <v>6</v>
      </c>
      <c r="AL33" s="1127" t="s">
        <v>7</v>
      </c>
      <c r="AM33" s="1128" t="s">
        <v>6</v>
      </c>
      <c r="AN33" s="1127" t="s">
        <v>7</v>
      </c>
      <c r="AO33" s="896" t="s">
        <v>8</v>
      </c>
      <c r="AP33" s="878"/>
      <c r="AQ33" s="1016" t="s">
        <v>5</v>
      </c>
      <c r="AR33" s="1126" t="s">
        <v>6</v>
      </c>
      <c r="AS33" s="1127" t="s">
        <v>7</v>
      </c>
      <c r="AT33" s="1128" t="s">
        <v>6</v>
      </c>
      <c r="AU33" s="1127" t="s">
        <v>7</v>
      </c>
      <c r="AV33" s="1015" t="s">
        <v>8</v>
      </c>
      <c r="AX33" s="630"/>
    </row>
    <row r="34" spans="1:50" ht="30" x14ac:dyDescent="0.25">
      <c r="A34" s="1018">
        <v>1</v>
      </c>
      <c r="B34" s="1019" t="s">
        <v>9</v>
      </c>
      <c r="C34" s="1015"/>
      <c r="D34" s="1016"/>
      <c r="E34" s="908"/>
      <c r="F34" s="909"/>
      <c r="G34" s="908"/>
      <c r="H34" s="909"/>
      <c r="I34" s="1089"/>
      <c r="J34" s="909"/>
      <c r="K34" s="1016"/>
      <c r="L34" s="908"/>
      <c r="M34" s="909"/>
      <c r="N34" s="908"/>
      <c r="O34" s="909"/>
      <c r="P34" s="1089"/>
      <c r="Q34" s="25"/>
      <c r="R34" s="1016"/>
      <c r="S34" s="1106"/>
      <c r="T34" s="1089"/>
      <c r="U34" s="1106"/>
      <c r="V34" s="1089"/>
      <c r="W34" s="1089"/>
      <c r="X34" s="872"/>
      <c r="Y34" s="908"/>
      <c r="Z34" s="909"/>
      <c r="AA34" s="908"/>
      <c r="AB34" s="909"/>
      <c r="AC34" s="910"/>
      <c r="AD34" s="893"/>
      <c r="AE34" s="908"/>
      <c r="AF34" s="909"/>
      <c r="AG34" s="908"/>
      <c r="AH34" s="909"/>
      <c r="AI34" s="910"/>
      <c r="AJ34" s="893"/>
      <c r="AK34" s="908"/>
      <c r="AL34" s="909"/>
      <c r="AM34" s="908"/>
      <c r="AN34" s="909"/>
      <c r="AO34" s="910"/>
      <c r="AP34" s="909"/>
      <c r="AQ34" s="1016"/>
      <c r="AR34" s="908"/>
      <c r="AS34" s="909"/>
      <c r="AT34" s="908"/>
      <c r="AU34" s="909"/>
      <c r="AV34" s="1089"/>
    </row>
    <row r="35" spans="1:50" s="1277" customFormat="1" x14ac:dyDescent="0.25">
      <c r="A35" s="1020" t="s">
        <v>10</v>
      </c>
      <c r="B35" s="1021" t="s">
        <v>11</v>
      </c>
      <c r="C35" s="1022"/>
      <c r="D35" s="888"/>
      <c r="E35" s="911"/>
      <c r="F35" s="898">
        <f>SUM(F36:F115)</f>
        <v>24896933.593054987</v>
      </c>
      <c r="G35" s="911"/>
      <c r="H35" s="1274">
        <f>SUM(H36:H115)</f>
        <v>21715381.859149996</v>
      </c>
      <c r="I35" s="961">
        <f>SUM(I36:I115)</f>
        <v>46612315.452204995</v>
      </c>
      <c r="J35" s="942"/>
      <c r="K35" s="888"/>
      <c r="L35" s="911"/>
      <c r="M35" s="898">
        <f>SUM(M36:M115)</f>
        <v>21126432.228999998</v>
      </c>
      <c r="N35" s="911"/>
      <c r="O35" s="1274">
        <f>SUM(O36:O115)</f>
        <v>18699348.919999994</v>
      </c>
      <c r="P35" s="961">
        <f>SUM(P36:P115)</f>
        <v>39825781.148999996</v>
      </c>
      <c r="Q35" s="891"/>
      <c r="R35" s="888"/>
      <c r="S35" s="955"/>
      <c r="T35" s="961">
        <f>SUM(T36:T115)</f>
        <v>2130588.7999999998</v>
      </c>
      <c r="U35" s="955"/>
      <c r="V35" s="961">
        <f>SUM(V36:V115)</f>
        <v>1833233.4129999999</v>
      </c>
      <c r="W35" s="961">
        <f>SUM(W36:W115)</f>
        <v>3963822.2130000005</v>
      </c>
      <c r="X35" s="890"/>
      <c r="Y35" s="911"/>
      <c r="Z35" s="898">
        <f>SUM(Z36:Z115)</f>
        <v>0</v>
      </c>
      <c r="AA35" s="911"/>
      <c r="AB35" s="898">
        <f>SUM(AB36:AB115)</f>
        <v>0</v>
      </c>
      <c r="AC35" s="912">
        <f>SUM(AC36:AC115)</f>
        <v>0</v>
      </c>
      <c r="AD35" s="892"/>
      <c r="AE35" s="911"/>
      <c r="AF35" s="898">
        <f>SUM(AF36:AF115)</f>
        <v>0</v>
      </c>
      <c r="AG35" s="911"/>
      <c r="AH35" s="898">
        <f>SUM(AH36:AH115)</f>
        <v>0</v>
      </c>
      <c r="AI35" s="912">
        <f>SUM(AI36:AI115)</f>
        <v>0</v>
      </c>
      <c r="AJ35" s="892"/>
      <c r="AK35" s="911"/>
      <c r="AL35" s="898">
        <f>SUM(AL36:AL115)</f>
        <v>0</v>
      </c>
      <c r="AM35" s="911"/>
      <c r="AN35" s="898">
        <f>SUM(AN36:AN115)</f>
        <v>0</v>
      </c>
      <c r="AO35" s="912">
        <f>SUM(AO36:AO115)</f>
        <v>0</v>
      </c>
      <c r="AP35" s="942"/>
      <c r="AQ35" s="888"/>
      <c r="AR35" s="911"/>
      <c r="AS35" s="898">
        <f>SUM(AS36:AS115)</f>
        <v>1639912.5640549995</v>
      </c>
      <c r="AT35" s="911"/>
      <c r="AU35" s="1274">
        <f>SUM(AU36:AU115)</f>
        <v>1182799.5261499994</v>
      </c>
      <c r="AV35" s="961">
        <f>SUM(AV36:AV115)</f>
        <v>2822712.0902049998</v>
      </c>
      <c r="AW35" s="1275"/>
      <c r="AX35" s="1276"/>
    </row>
    <row r="36" spans="1:50" x14ac:dyDescent="0.25">
      <c r="A36" s="1023" t="s">
        <v>12</v>
      </c>
      <c r="B36" s="1024" t="s">
        <v>13</v>
      </c>
      <c r="C36" s="1025"/>
      <c r="D36" s="653"/>
      <c r="E36" s="1129"/>
      <c r="F36" s="899"/>
      <c r="G36" s="913"/>
      <c r="H36" s="1130"/>
      <c r="I36" s="1090"/>
      <c r="J36" s="1131"/>
      <c r="K36" s="653"/>
      <c r="L36" s="1129"/>
      <c r="M36" s="899"/>
      <c r="N36" s="913"/>
      <c r="O36" s="1130"/>
      <c r="P36" s="1090"/>
      <c r="Q36" s="455"/>
      <c r="R36" s="653"/>
      <c r="S36" s="1107"/>
      <c r="T36" s="1090"/>
      <c r="U36" s="1107"/>
      <c r="V36" s="1090"/>
      <c r="W36" s="1090"/>
      <c r="X36" s="1186"/>
      <c r="Y36" s="913"/>
      <c r="Z36" s="899"/>
      <c r="AA36" s="913"/>
      <c r="AB36" s="899"/>
      <c r="AC36" s="914"/>
      <c r="AD36" s="1187"/>
      <c r="AE36" s="913"/>
      <c r="AF36" s="899"/>
      <c r="AG36" s="913"/>
      <c r="AH36" s="899"/>
      <c r="AI36" s="914"/>
      <c r="AJ36" s="1187"/>
      <c r="AK36" s="913"/>
      <c r="AL36" s="899"/>
      <c r="AM36" s="913"/>
      <c r="AN36" s="899"/>
      <c r="AO36" s="914"/>
      <c r="AP36" s="959"/>
      <c r="AQ36" s="653"/>
      <c r="AR36" s="1129"/>
      <c r="AS36" s="899"/>
      <c r="AT36" s="913"/>
      <c r="AU36" s="1130"/>
      <c r="AV36" s="1090"/>
      <c r="AW36" s="633"/>
    </row>
    <row r="37" spans="1:50" x14ac:dyDescent="0.25">
      <c r="A37" s="1026" t="s">
        <v>14</v>
      </c>
      <c r="B37" s="1027" t="s">
        <v>15</v>
      </c>
      <c r="C37" s="1025" t="s">
        <v>16</v>
      </c>
      <c r="D37" s="653">
        <v>0.44</v>
      </c>
      <c r="E37" s="1004">
        <v>49415</v>
      </c>
      <c r="F37" s="527">
        <f>D37*E37</f>
        <v>21742.6</v>
      </c>
      <c r="G37" s="526">
        <v>0</v>
      </c>
      <c r="H37" s="989">
        <f>D37*G37</f>
        <v>0</v>
      </c>
      <c r="I37" s="1090">
        <f>F37+H37</f>
        <v>21742.6</v>
      </c>
      <c r="J37" s="1132"/>
      <c r="K37" s="653">
        <v>0.44</v>
      </c>
      <c r="L37" s="1004">
        <v>49415</v>
      </c>
      <c r="M37" s="527">
        <f>K37*L37</f>
        <v>21742.6</v>
      </c>
      <c r="N37" s="526">
        <v>0</v>
      </c>
      <c r="O37" s="989">
        <f>K37*N37</f>
        <v>0</v>
      </c>
      <c r="P37" s="1090">
        <f>M37+O37</f>
        <v>21742.6</v>
      </c>
      <c r="Q37" s="1005"/>
      <c r="R37" s="1108"/>
      <c r="S37" s="1096">
        <v>49415</v>
      </c>
      <c r="T37" s="1090">
        <f>R37*S37</f>
        <v>0</v>
      </c>
      <c r="U37" s="1096">
        <v>0</v>
      </c>
      <c r="V37" s="1090">
        <f>R37*U37</f>
        <v>0</v>
      </c>
      <c r="W37" s="1090">
        <f>T37+V37</f>
        <v>0</v>
      </c>
      <c r="X37" s="1188"/>
      <c r="Y37" s="526">
        <v>49415</v>
      </c>
      <c r="Z37" s="527">
        <f>X37*Y37</f>
        <v>0</v>
      </c>
      <c r="AA37" s="526">
        <v>0</v>
      </c>
      <c r="AB37" s="527">
        <f>X37*AA37</f>
        <v>0</v>
      </c>
      <c r="AC37" s="915">
        <f>Z37+AB37</f>
        <v>0</v>
      </c>
      <c r="AD37" s="1189"/>
      <c r="AE37" s="526">
        <v>49415</v>
      </c>
      <c r="AF37" s="527">
        <f>AD37*AE37</f>
        <v>0</v>
      </c>
      <c r="AG37" s="526">
        <v>0</v>
      </c>
      <c r="AH37" s="527">
        <f>AD37*AG37</f>
        <v>0</v>
      </c>
      <c r="AI37" s="915">
        <f>AF37+AH37</f>
        <v>0</v>
      </c>
      <c r="AJ37" s="1189"/>
      <c r="AK37" s="526">
        <v>49415</v>
      </c>
      <c r="AL37" s="527">
        <f>AJ37*AK37</f>
        <v>0</v>
      </c>
      <c r="AM37" s="526">
        <v>0</v>
      </c>
      <c r="AN37" s="527">
        <f>AJ37*AM37</f>
        <v>0</v>
      </c>
      <c r="AO37" s="915">
        <f>AL37+AN37</f>
        <v>0</v>
      </c>
      <c r="AP37" s="990"/>
      <c r="AQ37" s="653">
        <f>D37-K37-R37-X37-AD37-AJ37</f>
        <v>0</v>
      </c>
      <c r="AR37" s="1004">
        <v>49415</v>
      </c>
      <c r="AS37" s="527">
        <f>AQ37*AR37</f>
        <v>0</v>
      </c>
      <c r="AT37" s="526">
        <v>0</v>
      </c>
      <c r="AU37" s="989">
        <f>AQ37*AT37</f>
        <v>0</v>
      </c>
      <c r="AV37" s="1090">
        <f>AS37+AU37</f>
        <v>0</v>
      </c>
      <c r="AW37" s="633"/>
    </row>
    <row r="38" spans="1:50" x14ac:dyDescent="0.25">
      <c r="A38" s="1026" t="s">
        <v>17</v>
      </c>
      <c r="B38" s="1027" t="s">
        <v>18</v>
      </c>
      <c r="C38" s="1025" t="s">
        <v>19</v>
      </c>
      <c r="D38" s="653">
        <v>389.4</v>
      </c>
      <c r="E38" s="1004">
        <v>990</v>
      </c>
      <c r="F38" s="527">
        <f>D38*E38</f>
        <v>385506</v>
      </c>
      <c r="G38" s="526">
        <v>0</v>
      </c>
      <c r="H38" s="989">
        <f>D38*G38</f>
        <v>0</v>
      </c>
      <c r="I38" s="1090">
        <f>F38+H38</f>
        <v>385506</v>
      </c>
      <c r="J38" s="1132"/>
      <c r="K38" s="653">
        <v>389.4</v>
      </c>
      <c r="L38" s="1004">
        <v>990</v>
      </c>
      <c r="M38" s="527">
        <f>K38*L38</f>
        <v>385506</v>
      </c>
      <c r="N38" s="526">
        <v>0</v>
      </c>
      <c r="O38" s="989">
        <f>K38*N38</f>
        <v>0</v>
      </c>
      <c r="P38" s="1090">
        <f>M38+O38</f>
        <v>385506</v>
      </c>
      <c r="Q38" s="1005"/>
      <c r="R38" s="653"/>
      <c r="S38" s="1096">
        <v>990</v>
      </c>
      <c r="T38" s="1090">
        <f>R38*S38</f>
        <v>0</v>
      </c>
      <c r="U38" s="1096">
        <v>0</v>
      </c>
      <c r="V38" s="1090">
        <f>R38*U38</f>
        <v>0</v>
      </c>
      <c r="W38" s="1090">
        <f>T38+V38</f>
        <v>0</v>
      </c>
      <c r="X38" s="1188"/>
      <c r="Y38" s="526">
        <v>990</v>
      </c>
      <c r="Z38" s="527">
        <f>X38*Y38</f>
        <v>0</v>
      </c>
      <c r="AA38" s="526">
        <v>0</v>
      </c>
      <c r="AB38" s="527">
        <f>X38*AA38</f>
        <v>0</v>
      </c>
      <c r="AC38" s="915">
        <f>Z38+AB38</f>
        <v>0</v>
      </c>
      <c r="AD38" s="1189"/>
      <c r="AE38" s="526">
        <v>990</v>
      </c>
      <c r="AF38" s="527">
        <f>AD38*AE38</f>
        <v>0</v>
      </c>
      <c r="AG38" s="526">
        <v>0</v>
      </c>
      <c r="AH38" s="527">
        <f>AD38*AG38</f>
        <v>0</v>
      </c>
      <c r="AI38" s="915">
        <f>AF38+AH38</f>
        <v>0</v>
      </c>
      <c r="AJ38" s="1189"/>
      <c r="AK38" s="526">
        <v>990</v>
      </c>
      <c r="AL38" s="527">
        <f>AJ38*AK38</f>
        <v>0</v>
      </c>
      <c r="AM38" s="526">
        <v>0</v>
      </c>
      <c r="AN38" s="527">
        <f>AJ38*AM38</f>
        <v>0</v>
      </c>
      <c r="AO38" s="915">
        <f>AL38+AN38</f>
        <v>0</v>
      </c>
      <c r="AP38" s="990"/>
      <c r="AQ38" s="653">
        <f t="shared" ref="AQ38:AQ101" si="0">D38-K38-R38-X38-AD38-AJ38</f>
        <v>0</v>
      </c>
      <c r="AR38" s="1004">
        <v>990</v>
      </c>
      <c r="AS38" s="527">
        <f>AQ38*AR38</f>
        <v>0</v>
      </c>
      <c r="AT38" s="526">
        <v>0</v>
      </c>
      <c r="AU38" s="989">
        <f>AQ38*AT38</f>
        <v>0</v>
      </c>
      <c r="AV38" s="1090">
        <f>AS38+AU38</f>
        <v>0</v>
      </c>
      <c r="AW38" s="633"/>
    </row>
    <row r="39" spans="1:50" x14ac:dyDescent="0.25">
      <c r="A39" s="1023" t="s">
        <v>20</v>
      </c>
      <c r="B39" s="1024" t="s">
        <v>21</v>
      </c>
      <c r="C39" s="1025" t="s">
        <v>19</v>
      </c>
      <c r="D39" s="653">
        <v>389.4</v>
      </c>
      <c r="E39" s="1004">
        <v>2711</v>
      </c>
      <c r="F39" s="527">
        <f>D39*E39</f>
        <v>1055663.3999999999</v>
      </c>
      <c r="G39" s="526">
        <v>6573</v>
      </c>
      <c r="H39" s="989">
        <f>D39*G39</f>
        <v>2559526.1999999997</v>
      </c>
      <c r="I39" s="1090">
        <f>E39*D39+G39*D39</f>
        <v>3615189.5999999996</v>
      </c>
      <c r="J39" s="1132"/>
      <c r="K39" s="653">
        <v>389.4</v>
      </c>
      <c r="L39" s="1004">
        <v>2711</v>
      </c>
      <c r="M39" s="527">
        <f>K39*L39</f>
        <v>1055663.3999999999</v>
      </c>
      <c r="N39" s="526">
        <v>6573</v>
      </c>
      <c r="O39" s="989">
        <f>K39*N39</f>
        <v>2559526.1999999997</v>
      </c>
      <c r="P39" s="1090">
        <f>L39*K39+N39*K39</f>
        <v>3615189.5999999996</v>
      </c>
      <c r="Q39" s="1005"/>
      <c r="R39" s="653"/>
      <c r="S39" s="1096">
        <v>2711</v>
      </c>
      <c r="T39" s="1090">
        <f>R39*S39</f>
        <v>0</v>
      </c>
      <c r="U39" s="1096">
        <v>6573</v>
      </c>
      <c r="V39" s="1090">
        <f>R39*U39</f>
        <v>0</v>
      </c>
      <c r="W39" s="1090">
        <f>S39*R39+U39*R39</f>
        <v>0</v>
      </c>
      <c r="X39" s="1188"/>
      <c r="Y39" s="526">
        <v>2711</v>
      </c>
      <c r="Z39" s="527">
        <f>X39*Y39</f>
        <v>0</v>
      </c>
      <c r="AA39" s="526">
        <v>6573</v>
      </c>
      <c r="AB39" s="527">
        <f>X39*AA39</f>
        <v>0</v>
      </c>
      <c r="AC39" s="915">
        <f>Y39*X39+AA39*X39</f>
        <v>0</v>
      </c>
      <c r="AD39" s="1189"/>
      <c r="AE39" s="526">
        <v>2711</v>
      </c>
      <c r="AF39" s="527">
        <f>AD39*AE39</f>
        <v>0</v>
      </c>
      <c r="AG39" s="526">
        <v>6573</v>
      </c>
      <c r="AH39" s="527">
        <f>AD39*AG39</f>
        <v>0</v>
      </c>
      <c r="AI39" s="915">
        <f>AE39*AD39+AG39*AD39</f>
        <v>0</v>
      </c>
      <c r="AJ39" s="1189"/>
      <c r="AK39" s="526">
        <v>2711</v>
      </c>
      <c r="AL39" s="527">
        <f>AJ39*AK39</f>
        <v>0</v>
      </c>
      <c r="AM39" s="526">
        <v>6573</v>
      </c>
      <c r="AN39" s="527">
        <f>AJ39*AM39</f>
        <v>0</v>
      </c>
      <c r="AO39" s="915">
        <f>AK39*AJ39+AM39*AJ39</f>
        <v>0</v>
      </c>
      <c r="AP39" s="990"/>
      <c r="AQ39" s="653">
        <f t="shared" si="0"/>
        <v>0</v>
      </c>
      <c r="AR39" s="1004">
        <v>2711</v>
      </c>
      <c r="AS39" s="527">
        <f>AQ39*AR39</f>
        <v>0</v>
      </c>
      <c r="AT39" s="526">
        <v>6573</v>
      </c>
      <c r="AU39" s="989">
        <f>AQ39*AT39</f>
        <v>0</v>
      </c>
      <c r="AV39" s="1090">
        <f>AR39*AQ39+AT39*AQ39</f>
        <v>0</v>
      </c>
      <c r="AW39" s="633"/>
    </row>
    <row r="40" spans="1:50" x14ac:dyDescent="0.25">
      <c r="A40" s="1023" t="s">
        <v>22</v>
      </c>
      <c r="B40" s="1024" t="s">
        <v>23</v>
      </c>
      <c r="C40" s="1025"/>
      <c r="D40" s="653"/>
      <c r="E40" s="1004"/>
      <c r="F40" s="527"/>
      <c r="G40" s="526"/>
      <c r="H40" s="989"/>
      <c r="I40" s="1090"/>
      <c r="J40" s="1132"/>
      <c r="K40" s="653"/>
      <c r="L40" s="1004"/>
      <c r="M40" s="527"/>
      <c r="N40" s="526"/>
      <c r="O40" s="989"/>
      <c r="P40" s="1090"/>
      <c r="Q40" s="1005"/>
      <c r="R40" s="653"/>
      <c r="S40" s="1096"/>
      <c r="T40" s="1090"/>
      <c r="U40" s="1096"/>
      <c r="V40" s="1090"/>
      <c r="W40" s="1090"/>
      <c r="X40" s="1188"/>
      <c r="Y40" s="526"/>
      <c r="Z40" s="527"/>
      <c r="AA40" s="526"/>
      <c r="AB40" s="527"/>
      <c r="AC40" s="915"/>
      <c r="AD40" s="1189"/>
      <c r="AE40" s="526"/>
      <c r="AF40" s="527"/>
      <c r="AG40" s="526"/>
      <c r="AH40" s="527"/>
      <c r="AI40" s="915"/>
      <c r="AJ40" s="1189"/>
      <c r="AK40" s="526"/>
      <c r="AL40" s="527"/>
      <c r="AM40" s="526"/>
      <c r="AN40" s="527"/>
      <c r="AO40" s="915"/>
      <c r="AP40" s="990"/>
      <c r="AQ40" s="653">
        <f t="shared" si="0"/>
        <v>0</v>
      </c>
      <c r="AR40" s="1004"/>
      <c r="AS40" s="527"/>
      <c r="AT40" s="526"/>
      <c r="AU40" s="989"/>
      <c r="AV40" s="1090"/>
      <c r="AW40" s="633"/>
    </row>
    <row r="41" spans="1:50" ht="57" x14ac:dyDescent="0.25">
      <c r="A41" s="1026" t="s">
        <v>24</v>
      </c>
      <c r="B41" s="1027" t="s">
        <v>25</v>
      </c>
      <c r="C41" s="1025" t="s">
        <v>19</v>
      </c>
      <c r="D41" s="653">
        <v>525.76</v>
      </c>
      <c r="E41" s="1004">
        <v>4955</v>
      </c>
      <c r="F41" s="527">
        <f>D41*E41</f>
        <v>2605140.7999999998</v>
      </c>
      <c r="G41" s="526">
        <v>4501</v>
      </c>
      <c r="H41" s="989">
        <f>D41*G41</f>
        <v>2366445.7599999998</v>
      </c>
      <c r="I41" s="1090">
        <f>E41*D41+G41*D41</f>
        <v>4971586.5599999996</v>
      </c>
      <c r="J41" s="1132"/>
      <c r="K41" s="653">
        <v>525.76</v>
      </c>
      <c r="L41" s="1004">
        <v>4955</v>
      </c>
      <c r="M41" s="527">
        <f>K41*L41</f>
        <v>2605140.7999999998</v>
      </c>
      <c r="N41" s="526">
        <v>4501</v>
      </c>
      <c r="O41" s="989">
        <f>K41*N41</f>
        <v>2366445.7599999998</v>
      </c>
      <c r="P41" s="1090">
        <f>L41*K41+N41*K41</f>
        <v>4971586.5599999996</v>
      </c>
      <c r="Q41" s="1005"/>
      <c r="R41" s="653"/>
      <c r="S41" s="1096">
        <v>4955</v>
      </c>
      <c r="T41" s="1090">
        <f>R41*S41</f>
        <v>0</v>
      </c>
      <c r="U41" s="1096">
        <v>4501</v>
      </c>
      <c r="V41" s="1090">
        <f>R41*U41</f>
        <v>0</v>
      </c>
      <c r="W41" s="1090">
        <f>S41*R41+U41*R41</f>
        <v>0</v>
      </c>
      <c r="X41" s="1188"/>
      <c r="Y41" s="526">
        <v>4955</v>
      </c>
      <c r="Z41" s="527">
        <f>X41*Y41</f>
        <v>0</v>
      </c>
      <c r="AA41" s="526">
        <v>4501</v>
      </c>
      <c r="AB41" s="527">
        <f>X41*AA41</f>
        <v>0</v>
      </c>
      <c r="AC41" s="915">
        <f>Y41*X41+AA41*X41</f>
        <v>0</v>
      </c>
      <c r="AD41" s="1189"/>
      <c r="AE41" s="526">
        <v>4955</v>
      </c>
      <c r="AF41" s="527">
        <f>AD41*AE41</f>
        <v>0</v>
      </c>
      <c r="AG41" s="526">
        <v>4501</v>
      </c>
      <c r="AH41" s="527">
        <f>AD41*AG41</f>
        <v>0</v>
      </c>
      <c r="AI41" s="915">
        <f>AE41*AD41+AG41*AD41</f>
        <v>0</v>
      </c>
      <c r="AJ41" s="1189"/>
      <c r="AK41" s="526">
        <v>4955</v>
      </c>
      <c r="AL41" s="527">
        <f>AJ41*AK41</f>
        <v>0</v>
      </c>
      <c r="AM41" s="526">
        <v>4501</v>
      </c>
      <c r="AN41" s="527">
        <f>AJ41*AM41</f>
        <v>0</v>
      </c>
      <c r="AO41" s="915">
        <f>AK41*AJ41+AM41*AJ41</f>
        <v>0</v>
      </c>
      <c r="AP41" s="990"/>
      <c r="AQ41" s="653">
        <f t="shared" si="0"/>
        <v>0</v>
      </c>
      <c r="AR41" s="1004">
        <v>4955</v>
      </c>
      <c r="AS41" s="527">
        <f>AQ41*AR41</f>
        <v>0</v>
      </c>
      <c r="AT41" s="526">
        <v>4501</v>
      </c>
      <c r="AU41" s="989">
        <f>AQ41*AT41</f>
        <v>0</v>
      </c>
      <c r="AV41" s="1090">
        <f>AR41*AQ41+AT41*AQ41</f>
        <v>0</v>
      </c>
      <c r="AW41" s="633"/>
    </row>
    <row r="42" spans="1:50" s="632" customFormat="1" x14ac:dyDescent="0.25">
      <c r="A42" s="1026" t="s">
        <v>26</v>
      </c>
      <c r="B42" s="1027" t="s">
        <v>27</v>
      </c>
      <c r="C42" s="1025" t="s">
        <v>28</v>
      </c>
      <c r="D42" s="653">
        <v>2</v>
      </c>
      <c r="E42" s="1004">
        <v>8577.8799999999992</v>
      </c>
      <c r="F42" s="527">
        <f>D42*E42</f>
        <v>17155.759999999998</v>
      </c>
      <c r="G42" s="526">
        <v>4657.25</v>
      </c>
      <c r="H42" s="989">
        <f>D42*G42</f>
        <v>9314.5</v>
      </c>
      <c r="I42" s="1090">
        <f>E42*D42+G42*D42</f>
        <v>26470.26</v>
      </c>
      <c r="J42" s="1132"/>
      <c r="K42" s="653"/>
      <c r="L42" s="1004">
        <v>8577.8799999999992</v>
      </c>
      <c r="M42" s="527">
        <f>K42*L42</f>
        <v>0</v>
      </c>
      <c r="N42" s="526">
        <v>4657.25</v>
      </c>
      <c r="O42" s="989">
        <f>K42*N42</f>
        <v>0</v>
      </c>
      <c r="P42" s="1090">
        <f>L42*K42+N42*K42</f>
        <v>0</v>
      </c>
      <c r="Q42" s="1005"/>
      <c r="R42" s="653"/>
      <c r="S42" s="1096">
        <v>8577.8799999999992</v>
      </c>
      <c r="T42" s="1090">
        <f>R42*S42</f>
        <v>0</v>
      </c>
      <c r="U42" s="1096">
        <v>4657.25</v>
      </c>
      <c r="V42" s="1090">
        <f>R42*U42</f>
        <v>0</v>
      </c>
      <c r="W42" s="1090">
        <f>S42*R42+U42*R42</f>
        <v>0</v>
      </c>
      <c r="X42" s="1188"/>
      <c r="Y42" s="526">
        <v>8577.8799999999992</v>
      </c>
      <c r="Z42" s="527">
        <f>X42*Y42</f>
        <v>0</v>
      </c>
      <c r="AA42" s="526">
        <v>4657.25</v>
      </c>
      <c r="AB42" s="527">
        <f>X42*AA42</f>
        <v>0</v>
      </c>
      <c r="AC42" s="915">
        <f>Y42*X42+AA42*X42</f>
        <v>0</v>
      </c>
      <c r="AD42" s="1189"/>
      <c r="AE42" s="526">
        <v>8577.8799999999992</v>
      </c>
      <c r="AF42" s="527">
        <f>AD42*AE42</f>
        <v>0</v>
      </c>
      <c r="AG42" s="526">
        <v>4657.25</v>
      </c>
      <c r="AH42" s="527">
        <f>AD42*AG42</f>
        <v>0</v>
      </c>
      <c r="AI42" s="915">
        <f>AE42*AD42+AG42*AD42</f>
        <v>0</v>
      </c>
      <c r="AJ42" s="1189"/>
      <c r="AK42" s="526">
        <v>8577.8799999999992</v>
      </c>
      <c r="AL42" s="527">
        <f>AJ42*AK42</f>
        <v>0</v>
      </c>
      <c r="AM42" s="526">
        <v>4657.25</v>
      </c>
      <c r="AN42" s="527">
        <f>AJ42*AM42</f>
        <v>0</v>
      </c>
      <c r="AO42" s="915">
        <f>AK42*AJ42+AM42*AJ42</f>
        <v>0</v>
      </c>
      <c r="AP42" s="990"/>
      <c r="AQ42" s="653">
        <f t="shared" si="0"/>
        <v>2</v>
      </c>
      <c r="AR42" s="1004">
        <v>8577.8799999999992</v>
      </c>
      <c r="AS42" s="527">
        <f>AQ42*AR42</f>
        <v>17155.759999999998</v>
      </c>
      <c r="AT42" s="526">
        <v>4657.25</v>
      </c>
      <c r="AU42" s="989">
        <f>AQ42*AT42</f>
        <v>9314.5</v>
      </c>
      <c r="AV42" s="1090">
        <f>AR42*AQ42+AT42*AQ42</f>
        <v>26470.26</v>
      </c>
      <c r="AW42" s="633"/>
    </row>
    <row r="43" spans="1:50" s="632" customFormat="1" x14ac:dyDescent="0.25">
      <c r="A43" s="1023" t="s">
        <v>29</v>
      </c>
      <c r="B43" s="1024" t="s">
        <v>30</v>
      </c>
      <c r="C43" s="1025"/>
      <c r="D43" s="653"/>
      <c r="E43" s="1004"/>
      <c r="F43" s="527"/>
      <c r="G43" s="526"/>
      <c r="H43" s="989"/>
      <c r="I43" s="1090"/>
      <c r="J43" s="1132"/>
      <c r="K43" s="653"/>
      <c r="L43" s="1004"/>
      <c r="M43" s="527"/>
      <c r="N43" s="526"/>
      <c r="O43" s="989"/>
      <c r="P43" s="1090"/>
      <c r="Q43" s="1005"/>
      <c r="R43" s="653"/>
      <c r="S43" s="1096"/>
      <c r="T43" s="1090"/>
      <c r="U43" s="1096"/>
      <c r="V43" s="1090"/>
      <c r="W43" s="1090"/>
      <c r="X43" s="1188"/>
      <c r="Y43" s="526"/>
      <c r="Z43" s="527"/>
      <c r="AA43" s="526"/>
      <c r="AB43" s="527"/>
      <c r="AC43" s="915"/>
      <c r="AD43" s="1189"/>
      <c r="AE43" s="526"/>
      <c r="AF43" s="527"/>
      <c r="AG43" s="526"/>
      <c r="AH43" s="527"/>
      <c r="AI43" s="915"/>
      <c r="AJ43" s="1189"/>
      <c r="AK43" s="526"/>
      <c r="AL43" s="527"/>
      <c r="AM43" s="526"/>
      <c r="AN43" s="527"/>
      <c r="AO43" s="915"/>
      <c r="AP43" s="990"/>
      <c r="AQ43" s="653">
        <f t="shared" si="0"/>
        <v>0</v>
      </c>
      <c r="AR43" s="1004"/>
      <c r="AS43" s="527"/>
      <c r="AT43" s="526"/>
      <c r="AU43" s="989"/>
      <c r="AV43" s="1090"/>
      <c r="AW43" s="633"/>
    </row>
    <row r="44" spans="1:50" s="632" customFormat="1" x14ac:dyDescent="0.25">
      <c r="A44" s="1026" t="s">
        <v>31</v>
      </c>
      <c r="B44" s="1027" t="s">
        <v>32</v>
      </c>
      <c r="C44" s="1025" t="s">
        <v>19</v>
      </c>
      <c r="D44" s="653">
        <v>301.39999999999998</v>
      </c>
      <c r="E44" s="1004">
        <v>3957.07</v>
      </c>
      <c r="F44" s="527">
        <f>D44*E44</f>
        <v>1192660.898</v>
      </c>
      <c r="G44" s="526">
        <v>0</v>
      </c>
      <c r="H44" s="989">
        <f>G44*D44</f>
        <v>0</v>
      </c>
      <c r="I44" s="1090">
        <f>E44*D44+G44*D44</f>
        <v>1192660.898</v>
      </c>
      <c r="J44" s="1132"/>
      <c r="K44" s="653">
        <v>301.39999999999998</v>
      </c>
      <c r="L44" s="1004">
        <v>3957.07</v>
      </c>
      <c r="M44" s="527">
        <f>K44*L44</f>
        <v>1192660.898</v>
      </c>
      <c r="N44" s="526">
        <v>0</v>
      </c>
      <c r="O44" s="989">
        <f>N44*K44</f>
        <v>0</v>
      </c>
      <c r="P44" s="1090">
        <f>L44*K44+N44*K44</f>
        <v>1192660.898</v>
      </c>
      <c r="Q44" s="1005"/>
      <c r="R44" s="653"/>
      <c r="S44" s="1096">
        <v>3957.07</v>
      </c>
      <c r="T44" s="1090">
        <f>R44*S44</f>
        <v>0</v>
      </c>
      <c r="U44" s="1096">
        <v>0</v>
      </c>
      <c r="V44" s="1090">
        <f>U44*R44</f>
        <v>0</v>
      </c>
      <c r="W44" s="1090">
        <f>S44*R44+U44*R44</f>
        <v>0</v>
      </c>
      <c r="X44" s="1188"/>
      <c r="Y44" s="526">
        <v>3957.07</v>
      </c>
      <c r="Z44" s="527">
        <f>X44*Y44</f>
        <v>0</v>
      </c>
      <c r="AA44" s="526">
        <v>0</v>
      </c>
      <c r="AB44" s="527">
        <f>AA44*X44</f>
        <v>0</v>
      </c>
      <c r="AC44" s="915">
        <f>Y44*X44+AA44*X44</f>
        <v>0</v>
      </c>
      <c r="AD44" s="1189"/>
      <c r="AE44" s="526">
        <v>3957.07</v>
      </c>
      <c r="AF44" s="527">
        <f>AD44*AE44</f>
        <v>0</v>
      </c>
      <c r="AG44" s="526">
        <v>0</v>
      </c>
      <c r="AH44" s="527">
        <f>AG44*AD44</f>
        <v>0</v>
      </c>
      <c r="AI44" s="915">
        <f>AE44*AD44+AG44*AD44</f>
        <v>0</v>
      </c>
      <c r="AJ44" s="1189"/>
      <c r="AK44" s="526">
        <v>3957.07</v>
      </c>
      <c r="AL44" s="527">
        <f>AJ44*AK44</f>
        <v>0</v>
      </c>
      <c r="AM44" s="526">
        <v>0</v>
      </c>
      <c r="AN44" s="527">
        <f>AM44*AJ44</f>
        <v>0</v>
      </c>
      <c r="AO44" s="915">
        <f>AK44*AJ44+AM44*AJ44</f>
        <v>0</v>
      </c>
      <c r="AP44" s="990"/>
      <c r="AQ44" s="653">
        <f t="shared" si="0"/>
        <v>0</v>
      </c>
      <c r="AR44" s="1004">
        <v>3957.07</v>
      </c>
      <c r="AS44" s="527">
        <f>AQ44*AR44</f>
        <v>0</v>
      </c>
      <c r="AT44" s="526">
        <v>0</v>
      </c>
      <c r="AU44" s="989">
        <f>AT44*AQ44</f>
        <v>0</v>
      </c>
      <c r="AV44" s="1090">
        <f>AR44*AQ44+AT44*AQ44</f>
        <v>0</v>
      </c>
      <c r="AW44" s="633"/>
    </row>
    <row r="45" spans="1:50" s="632" customFormat="1" x14ac:dyDescent="0.25">
      <c r="A45" s="1026" t="s">
        <v>33</v>
      </c>
      <c r="B45" s="1027" t="s">
        <v>34</v>
      </c>
      <c r="C45" s="1025" t="s">
        <v>19</v>
      </c>
      <c r="D45" s="653">
        <v>168.8</v>
      </c>
      <c r="E45" s="1004">
        <v>1131.76</v>
      </c>
      <c r="F45" s="527">
        <f>D45*E45</f>
        <v>191041.08800000002</v>
      </c>
      <c r="G45" s="526">
        <v>3051.39</v>
      </c>
      <c r="H45" s="989">
        <f>G45*D45</f>
        <v>515074.63200000004</v>
      </c>
      <c r="I45" s="1090">
        <f>E45*D45+G45*D45</f>
        <v>706115.72000000009</v>
      </c>
      <c r="J45" s="1132"/>
      <c r="K45" s="653">
        <v>168.8</v>
      </c>
      <c r="L45" s="1004">
        <v>1131.76</v>
      </c>
      <c r="M45" s="527">
        <f>K45*L45</f>
        <v>191041.08800000002</v>
      </c>
      <c r="N45" s="526">
        <v>3051.39</v>
      </c>
      <c r="O45" s="989">
        <f>N45*K45</f>
        <v>515074.63200000004</v>
      </c>
      <c r="P45" s="1090">
        <f>L45*K45+N45*K45</f>
        <v>706115.72000000009</v>
      </c>
      <c r="Q45" s="1005"/>
      <c r="R45" s="653"/>
      <c r="S45" s="1096">
        <v>1131.76</v>
      </c>
      <c r="T45" s="1090">
        <f>R45*S45</f>
        <v>0</v>
      </c>
      <c r="U45" s="1096">
        <v>3051.39</v>
      </c>
      <c r="V45" s="1090">
        <f>U45*R45</f>
        <v>0</v>
      </c>
      <c r="W45" s="1090">
        <f>S45*R45+U45*R45</f>
        <v>0</v>
      </c>
      <c r="X45" s="1188"/>
      <c r="Y45" s="526">
        <v>1131.76</v>
      </c>
      <c r="Z45" s="527">
        <f>X45*Y45</f>
        <v>0</v>
      </c>
      <c r="AA45" s="526">
        <v>3051.39</v>
      </c>
      <c r="AB45" s="527">
        <f>AA45*X45</f>
        <v>0</v>
      </c>
      <c r="AC45" s="915">
        <f>Y45*X45+AA45*X45</f>
        <v>0</v>
      </c>
      <c r="AD45" s="1189"/>
      <c r="AE45" s="526">
        <v>1131.76</v>
      </c>
      <c r="AF45" s="527">
        <f>AD45*AE45</f>
        <v>0</v>
      </c>
      <c r="AG45" s="526">
        <v>3051.39</v>
      </c>
      <c r="AH45" s="527">
        <f>AG45*AD45</f>
        <v>0</v>
      </c>
      <c r="AI45" s="915">
        <f>AE45*AD45+AG45*AD45</f>
        <v>0</v>
      </c>
      <c r="AJ45" s="1189"/>
      <c r="AK45" s="526">
        <v>1131.76</v>
      </c>
      <c r="AL45" s="527">
        <f>AJ45*AK45</f>
        <v>0</v>
      </c>
      <c r="AM45" s="526">
        <v>3051.39</v>
      </c>
      <c r="AN45" s="527">
        <f>AM45*AJ45</f>
        <v>0</v>
      </c>
      <c r="AO45" s="915">
        <f>AK45*AJ45+AM45*AJ45</f>
        <v>0</v>
      </c>
      <c r="AP45" s="990"/>
      <c r="AQ45" s="653">
        <f t="shared" si="0"/>
        <v>0</v>
      </c>
      <c r="AR45" s="1004">
        <v>1131.76</v>
      </c>
      <c r="AS45" s="527">
        <f>AQ45*AR45</f>
        <v>0</v>
      </c>
      <c r="AT45" s="526">
        <v>3051.39</v>
      </c>
      <c r="AU45" s="989">
        <f>AT45*AQ45</f>
        <v>0</v>
      </c>
      <c r="AV45" s="1090">
        <f>AR45*AQ45+AT45*AQ45</f>
        <v>0</v>
      </c>
      <c r="AW45" s="633"/>
    </row>
    <row r="46" spans="1:50" s="632" customFormat="1" x14ac:dyDescent="0.25">
      <c r="A46" s="1026" t="s">
        <v>35</v>
      </c>
      <c r="B46" s="1027" t="s">
        <v>36</v>
      </c>
      <c r="C46" s="1025" t="s">
        <v>19</v>
      </c>
      <c r="D46" s="653">
        <v>111.8</v>
      </c>
      <c r="E46" s="1004">
        <v>7888.98</v>
      </c>
      <c r="F46" s="527">
        <f>D46*E46</f>
        <v>881987.96399999992</v>
      </c>
      <c r="G46" s="526">
        <v>0</v>
      </c>
      <c r="H46" s="989">
        <f>G46*D46</f>
        <v>0</v>
      </c>
      <c r="I46" s="1090">
        <f>E46*D46+G46*D46</f>
        <v>881987.96399999992</v>
      </c>
      <c r="J46" s="1132"/>
      <c r="K46" s="653">
        <v>111.8</v>
      </c>
      <c r="L46" s="1004">
        <v>7888.98</v>
      </c>
      <c r="M46" s="527">
        <f>K46*L46</f>
        <v>881987.96399999992</v>
      </c>
      <c r="N46" s="526">
        <v>0</v>
      </c>
      <c r="O46" s="989">
        <f>N46*K46</f>
        <v>0</v>
      </c>
      <c r="P46" s="1090">
        <f>L46*K46+N46*K46</f>
        <v>881987.96399999992</v>
      </c>
      <c r="Q46" s="1005"/>
      <c r="R46" s="653"/>
      <c r="S46" s="1096">
        <v>7888.98</v>
      </c>
      <c r="T46" s="1090">
        <f>R46*S46</f>
        <v>0</v>
      </c>
      <c r="U46" s="1096">
        <v>0</v>
      </c>
      <c r="V46" s="1090">
        <f>U46*R46</f>
        <v>0</v>
      </c>
      <c r="W46" s="1090">
        <f>S46*R46+U46*R46</f>
        <v>0</v>
      </c>
      <c r="X46" s="1188"/>
      <c r="Y46" s="526">
        <v>7888.98</v>
      </c>
      <c r="Z46" s="527">
        <f>X46*Y46</f>
        <v>0</v>
      </c>
      <c r="AA46" s="526">
        <v>0</v>
      </c>
      <c r="AB46" s="527">
        <f>AA46*X46</f>
        <v>0</v>
      </c>
      <c r="AC46" s="915">
        <f>Y46*X46+AA46*X46</f>
        <v>0</v>
      </c>
      <c r="AD46" s="1189"/>
      <c r="AE46" s="526">
        <v>7888.98</v>
      </c>
      <c r="AF46" s="527">
        <f>AD46*AE46</f>
        <v>0</v>
      </c>
      <c r="AG46" s="526">
        <v>0</v>
      </c>
      <c r="AH46" s="527">
        <f>AG46*AD46</f>
        <v>0</v>
      </c>
      <c r="AI46" s="915">
        <f>AE46*AD46+AG46*AD46</f>
        <v>0</v>
      </c>
      <c r="AJ46" s="1189"/>
      <c r="AK46" s="526">
        <v>7888.98</v>
      </c>
      <c r="AL46" s="527">
        <f>AJ46*AK46</f>
        <v>0</v>
      </c>
      <c r="AM46" s="526">
        <v>0</v>
      </c>
      <c r="AN46" s="527">
        <f>AM46*AJ46</f>
        <v>0</v>
      </c>
      <c r="AO46" s="915">
        <f>AK46*AJ46+AM46*AJ46</f>
        <v>0</v>
      </c>
      <c r="AP46" s="990"/>
      <c r="AQ46" s="653">
        <f t="shared" si="0"/>
        <v>0</v>
      </c>
      <c r="AR46" s="1004">
        <v>7888.98</v>
      </c>
      <c r="AS46" s="527">
        <f>AQ46*AR46</f>
        <v>0</v>
      </c>
      <c r="AT46" s="526">
        <v>0</v>
      </c>
      <c r="AU46" s="989">
        <f>AT46*AQ46</f>
        <v>0</v>
      </c>
      <c r="AV46" s="1090">
        <f>AR46*AQ46+AT46*AQ46</f>
        <v>0</v>
      </c>
      <c r="AW46" s="633"/>
    </row>
    <row r="47" spans="1:50" s="632" customFormat="1" x14ac:dyDescent="0.25">
      <c r="A47" s="1023" t="s">
        <v>37</v>
      </c>
      <c r="B47" s="1024" t="s">
        <v>38</v>
      </c>
      <c r="C47" s="1025"/>
      <c r="D47" s="653"/>
      <c r="E47" s="1004"/>
      <c r="F47" s="527"/>
      <c r="G47" s="526"/>
      <c r="H47" s="989"/>
      <c r="I47" s="1090"/>
      <c r="J47" s="1132"/>
      <c r="K47" s="653"/>
      <c r="L47" s="1004"/>
      <c r="M47" s="527"/>
      <c r="N47" s="526"/>
      <c r="O47" s="989"/>
      <c r="P47" s="1090"/>
      <c r="Q47" s="1005"/>
      <c r="R47" s="653"/>
      <c r="S47" s="1096"/>
      <c r="T47" s="1090"/>
      <c r="U47" s="1096"/>
      <c r="V47" s="1090"/>
      <c r="W47" s="1090"/>
      <c r="X47" s="1188"/>
      <c r="Y47" s="526"/>
      <c r="Z47" s="527"/>
      <c r="AA47" s="526"/>
      <c r="AB47" s="527"/>
      <c r="AC47" s="915"/>
      <c r="AD47" s="1189"/>
      <c r="AE47" s="526"/>
      <c r="AF47" s="527"/>
      <c r="AG47" s="526"/>
      <c r="AH47" s="527"/>
      <c r="AI47" s="915"/>
      <c r="AJ47" s="1189"/>
      <c r="AK47" s="526"/>
      <c r="AL47" s="527"/>
      <c r="AM47" s="526"/>
      <c r="AN47" s="527"/>
      <c r="AO47" s="915"/>
      <c r="AP47" s="990"/>
      <c r="AQ47" s="653">
        <f t="shared" si="0"/>
        <v>0</v>
      </c>
      <c r="AR47" s="1004"/>
      <c r="AS47" s="527"/>
      <c r="AT47" s="526"/>
      <c r="AU47" s="989"/>
      <c r="AV47" s="1090"/>
      <c r="AW47" s="633"/>
    </row>
    <row r="48" spans="1:50" s="632" customFormat="1" x14ac:dyDescent="0.25">
      <c r="A48" s="1026" t="s">
        <v>39</v>
      </c>
      <c r="B48" s="1027" t="s">
        <v>40</v>
      </c>
      <c r="C48" s="1025" t="s">
        <v>19</v>
      </c>
      <c r="D48" s="653">
        <v>352.5</v>
      </c>
      <c r="E48" s="1004">
        <v>378</v>
      </c>
      <c r="F48" s="527">
        <f t="shared" ref="F48:F66" si="1">D48*E48</f>
        <v>133245</v>
      </c>
      <c r="G48" s="526">
        <v>72.930000000000007</v>
      </c>
      <c r="H48" s="989">
        <f t="shared" ref="H48:H66" si="2">D48*G48</f>
        <v>25707.825000000001</v>
      </c>
      <c r="I48" s="1090">
        <f t="shared" ref="I48:I66" si="3">E48*D48+G48*D48</f>
        <v>158952.82500000001</v>
      </c>
      <c r="J48" s="1132"/>
      <c r="K48" s="653">
        <v>352.5</v>
      </c>
      <c r="L48" s="1004">
        <v>378</v>
      </c>
      <c r="M48" s="527">
        <f t="shared" ref="M48:M66" si="4">K48*L48</f>
        <v>133245</v>
      </c>
      <c r="N48" s="526">
        <v>72.930000000000007</v>
      </c>
      <c r="O48" s="989">
        <f t="shared" ref="O48:O66" si="5">K48*N48</f>
        <v>25707.825000000001</v>
      </c>
      <c r="P48" s="1090">
        <f t="shared" ref="P48:P66" si="6">L48*K48+N48*K48</f>
        <v>158952.82500000001</v>
      </c>
      <c r="Q48" s="1005"/>
      <c r="R48" s="653"/>
      <c r="S48" s="1096">
        <v>378</v>
      </c>
      <c r="T48" s="1090">
        <f t="shared" ref="T48:T66" si="7">R48*S48</f>
        <v>0</v>
      </c>
      <c r="U48" s="1096">
        <v>72.930000000000007</v>
      </c>
      <c r="V48" s="1090">
        <f t="shared" ref="V48:V66" si="8">R48*U48</f>
        <v>0</v>
      </c>
      <c r="W48" s="1090">
        <f t="shared" ref="W48:W66" si="9">S48*R48+U48*R48</f>
        <v>0</v>
      </c>
      <c r="X48" s="1188"/>
      <c r="Y48" s="526">
        <v>378</v>
      </c>
      <c r="Z48" s="527">
        <f t="shared" ref="Z48:Z66" si="10">X48*Y48</f>
        <v>0</v>
      </c>
      <c r="AA48" s="526">
        <v>72.930000000000007</v>
      </c>
      <c r="AB48" s="527">
        <f t="shared" ref="AB48:AB66" si="11">X48*AA48</f>
        <v>0</v>
      </c>
      <c r="AC48" s="915">
        <f t="shared" ref="AC48:AC66" si="12">Y48*X48+AA48*X48</f>
        <v>0</v>
      </c>
      <c r="AD48" s="1189"/>
      <c r="AE48" s="526">
        <v>378</v>
      </c>
      <c r="AF48" s="527">
        <f t="shared" ref="AF48:AF66" si="13">AD48*AE48</f>
        <v>0</v>
      </c>
      <c r="AG48" s="526">
        <v>72.930000000000007</v>
      </c>
      <c r="AH48" s="527">
        <f t="shared" ref="AH48:AH66" si="14">AD48*AG48</f>
        <v>0</v>
      </c>
      <c r="AI48" s="915">
        <f t="shared" ref="AI48:AI66" si="15">AE48*AD48+AG48*AD48</f>
        <v>0</v>
      </c>
      <c r="AJ48" s="1189"/>
      <c r="AK48" s="526">
        <v>378</v>
      </c>
      <c r="AL48" s="527">
        <f t="shared" ref="AL48:AL66" si="16">AJ48*AK48</f>
        <v>0</v>
      </c>
      <c r="AM48" s="526">
        <v>72.930000000000007</v>
      </c>
      <c r="AN48" s="527">
        <f t="shared" ref="AN48:AN66" si="17">AJ48*AM48</f>
        <v>0</v>
      </c>
      <c r="AO48" s="915">
        <f t="shared" ref="AO48:AO66" si="18">AK48*AJ48+AM48*AJ48</f>
        <v>0</v>
      </c>
      <c r="AP48" s="990"/>
      <c r="AQ48" s="653">
        <f t="shared" si="0"/>
        <v>0</v>
      </c>
      <c r="AR48" s="1004">
        <v>378</v>
      </c>
      <c r="AS48" s="527">
        <f t="shared" ref="AS48:AS66" si="19">AQ48*AR48</f>
        <v>0</v>
      </c>
      <c r="AT48" s="526">
        <v>72.930000000000007</v>
      </c>
      <c r="AU48" s="989">
        <f t="shared" ref="AU48:AU66" si="20">AQ48*AT48</f>
        <v>0</v>
      </c>
      <c r="AV48" s="1090">
        <f t="shared" ref="AV48:AV66" si="21">AR48*AQ48+AT48*AQ48</f>
        <v>0</v>
      </c>
      <c r="AW48" s="633"/>
    </row>
    <row r="49" spans="1:49" s="632" customFormat="1" x14ac:dyDescent="0.25">
      <c r="A49" s="1026" t="s">
        <v>41</v>
      </c>
      <c r="B49" s="1027" t="s">
        <v>42</v>
      </c>
      <c r="C49" s="1025" t="s">
        <v>43</v>
      </c>
      <c r="D49" s="653">
        <v>7.87</v>
      </c>
      <c r="E49" s="1004">
        <v>13208</v>
      </c>
      <c r="F49" s="527">
        <f t="shared" si="1"/>
        <v>103946.96</v>
      </c>
      <c r="G49" s="526">
        <v>14998</v>
      </c>
      <c r="H49" s="989">
        <f t="shared" si="2"/>
        <v>118034.26</v>
      </c>
      <c r="I49" s="1090">
        <f t="shared" si="3"/>
        <v>221981.22</v>
      </c>
      <c r="J49" s="1132"/>
      <c r="K49" s="653">
        <v>7.87</v>
      </c>
      <c r="L49" s="1004">
        <v>13208</v>
      </c>
      <c r="M49" s="527">
        <f t="shared" si="4"/>
        <v>103946.96</v>
      </c>
      <c r="N49" s="526">
        <v>14998</v>
      </c>
      <c r="O49" s="989">
        <f t="shared" si="5"/>
        <v>118034.26</v>
      </c>
      <c r="P49" s="1090">
        <f t="shared" si="6"/>
        <v>221981.22</v>
      </c>
      <c r="Q49" s="1005"/>
      <c r="R49" s="653"/>
      <c r="S49" s="1096">
        <v>13208</v>
      </c>
      <c r="T49" s="1090">
        <f t="shared" si="7"/>
        <v>0</v>
      </c>
      <c r="U49" s="1096">
        <v>14998</v>
      </c>
      <c r="V49" s="1090">
        <f t="shared" si="8"/>
        <v>0</v>
      </c>
      <c r="W49" s="1090">
        <f t="shared" si="9"/>
        <v>0</v>
      </c>
      <c r="X49" s="1188"/>
      <c r="Y49" s="526">
        <v>13208</v>
      </c>
      <c r="Z49" s="527">
        <f t="shared" si="10"/>
        <v>0</v>
      </c>
      <c r="AA49" s="526">
        <v>14998</v>
      </c>
      <c r="AB49" s="527">
        <f t="shared" si="11"/>
        <v>0</v>
      </c>
      <c r="AC49" s="915">
        <f t="shared" si="12"/>
        <v>0</v>
      </c>
      <c r="AD49" s="1189"/>
      <c r="AE49" s="526">
        <v>13208</v>
      </c>
      <c r="AF49" s="527">
        <f t="shared" si="13"/>
        <v>0</v>
      </c>
      <c r="AG49" s="526">
        <v>14998</v>
      </c>
      <c r="AH49" s="527">
        <f t="shared" si="14"/>
        <v>0</v>
      </c>
      <c r="AI49" s="915">
        <f t="shared" si="15"/>
        <v>0</v>
      </c>
      <c r="AJ49" s="1189"/>
      <c r="AK49" s="526">
        <v>13208</v>
      </c>
      <c r="AL49" s="527">
        <f t="shared" si="16"/>
        <v>0</v>
      </c>
      <c r="AM49" s="526">
        <v>14998</v>
      </c>
      <c r="AN49" s="527">
        <f t="shared" si="17"/>
        <v>0</v>
      </c>
      <c r="AO49" s="915">
        <f t="shared" si="18"/>
        <v>0</v>
      </c>
      <c r="AP49" s="990"/>
      <c r="AQ49" s="653">
        <f t="shared" si="0"/>
        <v>0</v>
      </c>
      <c r="AR49" s="1004">
        <v>13208</v>
      </c>
      <c r="AS49" s="527">
        <f t="shared" si="19"/>
        <v>0</v>
      </c>
      <c r="AT49" s="526">
        <v>14998</v>
      </c>
      <c r="AU49" s="989">
        <f t="shared" si="20"/>
        <v>0</v>
      </c>
      <c r="AV49" s="1090">
        <f t="shared" si="21"/>
        <v>0</v>
      </c>
      <c r="AW49" s="633"/>
    </row>
    <row r="50" spans="1:49" s="632" customFormat="1" x14ac:dyDescent="0.25">
      <c r="A50" s="1026" t="s">
        <v>44</v>
      </c>
      <c r="B50" s="1027" t="s">
        <v>45</v>
      </c>
      <c r="C50" s="1025" t="s">
        <v>19</v>
      </c>
      <c r="D50" s="653">
        <v>524.66999999999996</v>
      </c>
      <c r="E50" s="1004">
        <v>4772</v>
      </c>
      <c r="F50" s="527">
        <f t="shared" si="1"/>
        <v>2503725.2399999998</v>
      </c>
      <c r="G50" s="526">
        <v>2131</v>
      </c>
      <c r="H50" s="989">
        <f t="shared" si="2"/>
        <v>1118071.77</v>
      </c>
      <c r="I50" s="1090">
        <f t="shared" si="3"/>
        <v>3621797.01</v>
      </c>
      <c r="J50" s="1132"/>
      <c r="K50" s="653">
        <v>187.8</v>
      </c>
      <c r="L50" s="1004">
        <v>4772</v>
      </c>
      <c r="M50" s="527">
        <f t="shared" si="4"/>
        <v>896181.60000000009</v>
      </c>
      <c r="N50" s="526">
        <v>2131</v>
      </c>
      <c r="O50" s="989">
        <f t="shared" si="5"/>
        <v>400201.80000000005</v>
      </c>
      <c r="P50" s="1090">
        <f t="shared" si="6"/>
        <v>1296383.4000000001</v>
      </c>
      <c r="Q50" s="1005"/>
      <c r="R50" s="653">
        <v>336.87</v>
      </c>
      <c r="S50" s="1096">
        <v>4772</v>
      </c>
      <c r="T50" s="1090">
        <f t="shared" si="7"/>
        <v>1607543.6400000001</v>
      </c>
      <c r="U50" s="1096">
        <v>2131</v>
      </c>
      <c r="V50" s="1090">
        <f t="shared" si="8"/>
        <v>717869.97</v>
      </c>
      <c r="W50" s="1090">
        <f t="shared" si="9"/>
        <v>2325413.6100000003</v>
      </c>
      <c r="X50" s="1188"/>
      <c r="Y50" s="526">
        <v>4772</v>
      </c>
      <c r="Z50" s="527">
        <f t="shared" si="10"/>
        <v>0</v>
      </c>
      <c r="AA50" s="526">
        <v>2131</v>
      </c>
      <c r="AB50" s="527">
        <f t="shared" si="11"/>
        <v>0</v>
      </c>
      <c r="AC50" s="915">
        <f t="shared" si="12"/>
        <v>0</v>
      </c>
      <c r="AD50" s="1189"/>
      <c r="AE50" s="526">
        <v>4772</v>
      </c>
      <c r="AF50" s="527">
        <f t="shared" si="13"/>
        <v>0</v>
      </c>
      <c r="AG50" s="526">
        <v>2131</v>
      </c>
      <c r="AH50" s="527">
        <f t="shared" si="14"/>
        <v>0</v>
      </c>
      <c r="AI50" s="915">
        <f t="shared" si="15"/>
        <v>0</v>
      </c>
      <c r="AJ50" s="1189"/>
      <c r="AK50" s="526">
        <v>4772</v>
      </c>
      <c r="AL50" s="527">
        <f t="shared" si="16"/>
        <v>0</v>
      </c>
      <c r="AM50" s="526">
        <v>2131</v>
      </c>
      <c r="AN50" s="527">
        <f t="shared" si="17"/>
        <v>0</v>
      </c>
      <c r="AO50" s="915">
        <f t="shared" si="18"/>
        <v>0</v>
      </c>
      <c r="AP50" s="990"/>
      <c r="AQ50" s="653">
        <f t="shared" si="0"/>
        <v>-5.6843418860808015E-14</v>
      </c>
      <c r="AR50" s="1004">
        <v>4772</v>
      </c>
      <c r="AS50" s="527">
        <f t="shared" si="19"/>
        <v>-2.7125679480377585E-10</v>
      </c>
      <c r="AT50" s="526">
        <v>2131</v>
      </c>
      <c r="AU50" s="989">
        <f t="shared" si="20"/>
        <v>-1.2113332559238188E-10</v>
      </c>
      <c r="AV50" s="1090">
        <f t="shared" si="21"/>
        <v>-3.9239012039615773E-10</v>
      </c>
      <c r="AW50" s="633"/>
    </row>
    <row r="51" spans="1:49" s="632" customFormat="1" x14ac:dyDescent="0.25">
      <c r="A51" s="1026" t="s">
        <v>46</v>
      </c>
      <c r="B51" s="1027" t="s">
        <v>47</v>
      </c>
      <c r="C51" s="1025" t="s">
        <v>19</v>
      </c>
      <c r="D51" s="653">
        <v>121.8</v>
      </c>
      <c r="E51" s="1004">
        <v>708.11</v>
      </c>
      <c r="F51" s="527">
        <f t="shared" si="1"/>
        <v>86247.797999999995</v>
      </c>
      <c r="G51" s="526">
        <v>2641.52</v>
      </c>
      <c r="H51" s="989">
        <f t="shared" si="2"/>
        <v>321737.136</v>
      </c>
      <c r="I51" s="1090">
        <f t="shared" si="3"/>
        <v>407984.93400000001</v>
      </c>
      <c r="J51" s="1132"/>
      <c r="K51" s="653">
        <v>121.8</v>
      </c>
      <c r="L51" s="1004">
        <v>708.11</v>
      </c>
      <c r="M51" s="527">
        <f t="shared" si="4"/>
        <v>86247.797999999995</v>
      </c>
      <c r="N51" s="526">
        <v>2641.52</v>
      </c>
      <c r="O51" s="989">
        <f t="shared" si="5"/>
        <v>321737.136</v>
      </c>
      <c r="P51" s="1090">
        <f t="shared" si="6"/>
        <v>407984.93400000001</v>
      </c>
      <c r="Q51" s="1005"/>
      <c r="R51" s="653"/>
      <c r="S51" s="1096">
        <v>708.11</v>
      </c>
      <c r="T51" s="1090">
        <f t="shared" si="7"/>
        <v>0</v>
      </c>
      <c r="U51" s="1096">
        <v>2641.52</v>
      </c>
      <c r="V51" s="1090">
        <f t="shared" si="8"/>
        <v>0</v>
      </c>
      <c r="W51" s="1090">
        <f t="shared" si="9"/>
        <v>0</v>
      </c>
      <c r="X51" s="1188"/>
      <c r="Y51" s="526">
        <v>708.11</v>
      </c>
      <c r="Z51" s="527">
        <f t="shared" si="10"/>
        <v>0</v>
      </c>
      <c r="AA51" s="526">
        <v>2641.52</v>
      </c>
      <c r="AB51" s="527">
        <f t="shared" si="11"/>
        <v>0</v>
      </c>
      <c r="AC51" s="915">
        <f t="shared" si="12"/>
        <v>0</v>
      </c>
      <c r="AD51" s="1189"/>
      <c r="AE51" s="526">
        <v>708.11</v>
      </c>
      <c r="AF51" s="527">
        <f t="shared" si="13"/>
        <v>0</v>
      </c>
      <c r="AG51" s="526">
        <v>2641.52</v>
      </c>
      <c r="AH51" s="527">
        <f t="shared" si="14"/>
        <v>0</v>
      </c>
      <c r="AI51" s="915">
        <f t="shared" si="15"/>
        <v>0</v>
      </c>
      <c r="AJ51" s="1189"/>
      <c r="AK51" s="526">
        <v>708.11</v>
      </c>
      <c r="AL51" s="527">
        <f t="shared" si="16"/>
        <v>0</v>
      </c>
      <c r="AM51" s="526">
        <v>2641.52</v>
      </c>
      <c r="AN51" s="527">
        <f t="shared" si="17"/>
        <v>0</v>
      </c>
      <c r="AO51" s="915">
        <f t="shared" si="18"/>
        <v>0</v>
      </c>
      <c r="AP51" s="990"/>
      <c r="AQ51" s="653">
        <f t="shared" si="0"/>
        <v>0</v>
      </c>
      <c r="AR51" s="1004">
        <v>708.11</v>
      </c>
      <c r="AS51" s="527">
        <f t="shared" si="19"/>
        <v>0</v>
      </c>
      <c r="AT51" s="526">
        <v>2641.52</v>
      </c>
      <c r="AU51" s="989">
        <f t="shared" si="20"/>
        <v>0</v>
      </c>
      <c r="AV51" s="1090">
        <f t="shared" si="21"/>
        <v>0</v>
      </c>
      <c r="AW51" s="633"/>
    </row>
    <row r="52" spans="1:49" s="632" customFormat="1" x14ac:dyDescent="0.25">
      <c r="A52" s="1026" t="s">
        <v>48</v>
      </c>
      <c r="B52" s="1027" t="s">
        <v>49</v>
      </c>
      <c r="C52" s="1025" t="s">
        <v>19</v>
      </c>
      <c r="D52" s="653">
        <v>141.30000000000001</v>
      </c>
      <c r="E52" s="1004">
        <v>680.87</v>
      </c>
      <c r="F52" s="527">
        <f t="shared" si="1"/>
        <v>96206.931000000011</v>
      </c>
      <c r="G52" s="526">
        <v>1083.74</v>
      </c>
      <c r="H52" s="989">
        <f t="shared" si="2"/>
        <v>153132.462</v>
      </c>
      <c r="I52" s="1090">
        <f t="shared" si="3"/>
        <v>249339.39300000001</v>
      </c>
      <c r="J52" s="1132"/>
      <c r="K52" s="653">
        <v>141.30000000000001</v>
      </c>
      <c r="L52" s="1004">
        <v>680.87</v>
      </c>
      <c r="M52" s="527">
        <f t="shared" si="4"/>
        <v>96206.931000000011</v>
      </c>
      <c r="N52" s="526">
        <v>1083.74</v>
      </c>
      <c r="O52" s="989">
        <f t="shared" si="5"/>
        <v>153132.462</v>
      </c>
      <c r="P52" s="1090">
        <f t="shared" si="6"/>
        <v>249339.39300000001</v>
      </c>
      <c r="Q52" s="1005"/>
      <c r="R52" s="653"/>
      <c r="S52" s="1096">
        <v>680.87</v>
      </c>
      <c r="T52" s="1090">
        <f t="shared" si="7"/>
        <v>0</v>
      </c>
      <c r="U52" s="1096">
        <v>1083.74</v>
      </c>
      <c r="V52" s="1090">
        <f t="shared" si="8"/>
        <v>0</v>
      </c>
      <c r="W52" s="1090">
        <f t="shared" si="9"/>
        <v>0</v>
      </c>
      <c r="X52" s="1188"/>
      <c r="Y52" s="526">
        <v>680.87</v>
      </c>
      <c r="Z52" s="527">
        <f t="shared" si="10"/>
        <v>0</v>
      </c>
      <c r="AA52" s="526">
        <v>1083.74</v>
      </c>
      <c r="AB52" s="527">
        <f t="shared" si="11"/>
        <v>0</v>
      </c>
      <c r="AC52" s="915">
        <f t="shared" si="12"/>
        <v>0</v>
      </c>
      <c r="AD52" s="1189"/>
      <c r="AE52" s="526">
        <v>680.87</v>
      </c>
      <c r="AF52" s="527">
        <f t="shared" si="13"/>
        <v>0</v>
      </c>
      <c r="AG52" s="526">
        <v>1083.74</v>
      </c>
      <c r="AH52" s="527">
        <f t="shared" si="14"/>
        <v>0</v>
      </c>
      <c r="AI52" s="915">
        <f t="shared" si="15"/>
        <v>0</v>
      </c>
      <c r="AJ52" s="1189"/>
      <c r="AK52" s="526">
        <v>680.87</v>
      </c>
      <c r="AL52" s="527">
        <f t="shared" si="16"/>
        <v>0</v>
      </c>
      <c r="AM52" s="526">
        <v>1083.74</v>
      </c>
      <c r="AN52" s="527">
        <f t="shared" si="17"/>
        <v>0</v>
      </c>
      <c r="AO52" s="915">
        <f t="shared" si="18"/>
        <v>0</v>
      </c>
      <c r="AP52" s="990"/>
      <c r="AQ52" s="653">
        <f t="shared" si="0"/>
        <v>0</v>
      </c>
      <c r="AR52" s="1004">
        <v>680.87</v>
      </c>
      <c r="AS52" s="527">
        <f t="shared" si="19"/>
        <v>0</v>
      </c>
      <c r="AT52" s="526">
        <v>1083.74</v>
      </c>
      <c r="AU52" s="989">
        <f t="shared" si="20"/>
        <v>0</v>
      </c>
      <c r="AV52" s="1090">
        <f t="shared" si="21"/>
        <v>0</v>
      </c>
      <c r="AW52" s="633"/>
    </row>
    <row r="53" spans="1:49" s="632" customFormat="1" x14ac:dyDescent="0.25">
      <c r="A53" s="1026" t="s">
        <v>50</v>
      </c>
      <c r="B53" s="1027" t="s">
        <v>51</v>
      </c>
      <c r="C53" s="1025" t="s">
        <v>19</v>
      </c>
      <c r="D53" s="653">
        <v>356.24</v>
      </c>
      <c r="E53" s="1004">
        <v>3576</v>
      </c>
      <c r="F53" s="527">
        <f t="shared" si="1"/>
        <v>1273914.24</v>
      </c>
      <c r="G53" s="526">
        <v>1630</v>
      </c>
      <c r="H53" s="989">
        <f t="shared" si="2"/>
        <v>580671.20000000007</v>
      </c>
      <c r="I53" s="1090">
        <f t="shared" si="3"/>
        <v>1854585.44</v>
      </c>
      <c r="J53" s="1132"/>
      <c r="K53" s="653">
        <v>355.6</v>
      </c>
      <c r="L53" s="1004">
        <v>3576</v>
      </c>
      <c r="M53" s="527">
        <f t="shared" si="4"/>
        <v>1271625.6000000001</v>
      </c>
      <c r="N53" s="526">
        <v>1630</v>
      </c>
      <c r="O53" s="989">
        <f t="shared" si="5"/>
        <v>579628</v>
      </c>
      <c r="P53" s="1090">
        <f t="shared" si="6"/>
        <v>1851253.6</v>
      </c>
      <c r="Q53" s="1005"/>
      <c r="R53" s="653">
        <v>0.64</v>
      </c>
      <c r="S53" s="1096">
        <v>3576</v>
      </c>
      <c r="T53" s="1090">
        <f t="shared" si="7"/>
        <v>2288.64</v>
      </c>
      <c r="U53" s="1096">
        <v>1630</v>
      </c>
      <c r="V53" s="1090">
        <f t="shared" si="8"/>
        <v>1043.2</v>
      </c>
      <c r="W53" s="1090">
        <f t="shared" si="9"/>
        <v>3331.84</v>
      </c>
      <c r="X53" s="1188"/>
      <c r="Y53" s="526">
        <v>3576</v>
      </c>
      <c r="Z53" s="527">
        <f t="shared" si="10"/>
        <v>0</v>
      </c>
      <c r="AA53" s="526">
        <v>1630</v>
      </c>
      <c r="AB53" s="527">
        <f t="shared" si="11"/>
        <v>0</v>
      </c>
      <c r="AC53" s="915">
        <f t="shared" si="12"/>
        <v>0</v>
      </c>
      <c r="AD53" s="1189"/>
      <c r="AE53" s="526">
        <v>3576</v>
      </c>
      <c r="AF53" s="527">
        <f t="shared" si="13"/>
        <v>0</v>
      </c>
      <c r="AG53" s="526">
        <v>1630</v>
      </c>
      <c r="AH53" s="527">
        <f t="shared" si="14"/>
        <v>0</v>
      </c>
      <c r="AI53" s="915">
        <f t="shared" si="15"/>
        <v>0</v>
      </c>
      <c r="AJ53" s="1189"/>
      <c r="AK53" s="526">
        <v>3576</v>
      </c>
      <c r="AL53" s="527">
        <f t="shared" si="16"/>
        <v>0</v>
      </c>
      <c r="AM53" s="526">
        <v>1630</v>
      </c>
      <c r="AN53" s="527">
        <f t="shared" si="17"/>
        <v>0</v>
      </c>
      <c r="AO53" s="915">
        <f t="shared" si="18"/>
        <v>0</v>
      </c>
      <c r="AP53" s="990"/>
      <c r="AQ53" s="653">
        <f t="shared" si="0"/>
        <v>-1.3655743202889425E-14</v>
      </c>
      <c r="AR53" s="1004">
        <v>3576</v>
      </c>
      <c r="AS53" s="527">
        <f t="shared" si="19"/>
        <v>-4.8832937693532585E-11</v>
      </c>
      <c r="AT53" s="526">
        <v>1630</v>
      </c>
      <c r="AU53" s="989">
        <f t="shared" si="20"/>
        <v>-2.2258861420709763E-11</v>
      </c>
      <c r="AV53" s="1090">
        <f t="shared" si="21"/>
        <v>-7.1091799114242349E-11</v>
      </c>
      <c r="AW53" s="633"/>
    </row>
    <row r="54" spans="1:49" s="632" customFormat="1" ht="28.5" x14ac:dyDescent="0.25">
      <c r="A54" s="1026" t="s">
        <v>52</v>
      </c>
      <c r="B54" s="1027" t="s">
        <v>53</v>
      </c>
      <c r="C54" s="1025" t="s">
        <v>19</v>
      </c>
      <c r="D54" s="653">
        <v>141.61000000000001</v>
      </c>
      <c r="E54" s="1004">
        <v>3470</v>
      </c>
      <c r="F54" s="527">
        <f t="shared" si="1"/>
        <v>491386.70000000007</v>
      </c>
      <c r="G54" s="526">
        <v>1590</v>
      </c>
      <c r="H54" s="989">
        <f t="shared" si="2"/>
        <v>225159.90000000002</v>
      </c>
      <c r="I54" s="1090">
        <f t="shared" si="3"/>
        <v>716546.60000000009</v>
      </c>
      <c r="J54" s="1132"/>
      <c r="K54" s="653">
        <v>141.30000000000001</v>
      </c>
      <c r="L54" s="1004">
        <v>3470</v>
      </c>
      <c r="M54" s="527">
        <f t="shared" si="4"/>
        <v>490311.00000000006</v>
      </c>
      <c r="N54" s="526">
        <v>1590</v>
      </c>
      <c r="O54" s="989">
        <f t="shared" si="5"/>
        <v>224667.00000000003</v>
      </c>
      <c r="P54" s="1090">
        <f t="shared" si="6"/>
        <v>714978.00000000012</v>
      </c>
      <c r="Q54" s="1005"/>
      <c r="R54" s="653">
        <v>0.31</v>
      </c>
      <c r="S54" s="1096">
        <v>3470</v>
      </c>
      <c r="T54" s="1090">
        <f t="shared" si="7"/>
        <v>1075.7</v>
      </c>
      <c r="U54" s="1096">
        <v>1590</v>
      </c>
      <c r="V54" s="1090">
        <f t="shared" si="8"/>
        <v>492.9</v>
      </c>
      <c r="W54" s="1090">
        <f t="shared" si="9"/>
        <v>1568.6</v>
      </c>
      <c r="X54" s="1188"/>
      <c r="Y54" s="526">
        <v>3470</v>
      </c>
      <c r="Z54" s="527">
        <f t="shared" si="10"/>
        <v>0</v>
      </c>
      <c r="AA54" s="526">
        <v>1590</v>
      </c>
      <c r="AB54" s="527">
        <f t="shared" si="11"/>
        <v>0</v>
      </c>
      <c r="AC54" s="915">
        <f t="shared" si="12"/>
        <v>0</v>
      </c>
      <c r="AD54" s="1189"/>
      <c r="AE54" s="526">
        <v>3470</v>
      </c>
      <c r="AF54" s="527">
        <f t="shared" si="13"/>
        <v>0</v>
      </c>
      <c r="AG54" s="526">
        <v>1590</v>
      </c>
      <c r="AH54" s="527">
        <f t="shared" si="14"/>
        <v>0</v>
      </c>
      <c r="AI54" s="915">
        <f t="shared" si="15"/>
        <v>0</v>
      </c>
      <c r="AJ54" s="1189"/>
      <c r="AK54" s="526">
        <v>3470</v>
      </c>
      <c r="AL54" s="527">
        <f t="shared" si="16"/>
        <v>0</v>
      </c>
      <c r="AM54" s="526">
        <v>1590</v>
      </c>
      <c r="AN54" s="527">
        <f t="shared" si="17"/>
        <v>0</v>
      </c>
      <c r="AO54" s="915">
        <f t="shared" si="18"/>
        <v>0</v>
      </c>
      <c r="AP54" s="990"/>
      <c r="AQ54" s="653">
        <f t="shared" si="0"/>
        <v>2.2759572004815709E-15</v>
      </c>
      <c r="AR54" s="1004">
        <v>3470</v>
      </c>
      <c r="AS54" s="527">
        <f t="shared" si="19"/>
        <v>7.8975714856710511E-12</v>
      </c>
      <c r="AT54" s="526">
        <v>1590</v>
      </c>
      <c r="AU54" s="989">
        <f t="shared" si="20"/>
        <v>3.6187719487656977E-12</v>
      </c>
      <c r="AV54" s="1090">
        <f t="shared" si="21"/>
        <v>1.1516343434436749E-11</v>
      </c>
      <c r="AW54" s="633"/>
    </row>
    <row r="55" spans="1:49" s="632" customFormat="1" x14ac:dyDescent="0.25">
      <c r="A55" s="1026" t="s">
        <v>54</v>
      </c>
      <c r="B55" s="1027" t="s">
        <v>55</v>
      </c>
      <c r="C55" s="1025" t="s">
        <v>19</v>
      </c>
      <c r="D55" s="653">
        <v>1885.9</v>
      </c>
      <c r="E55" s="1004">
        <v>75.650000000000006</v>
      </c>
      <c r="F55" s="527">
        <f t="shared" si="1"/>
        <v>142668.33500000002</v>
      </c>
      <c r="G55" s="526">
        <v>42.3</v>
      </c>
      <c r="H55" s="989">
        <f t="shared" si="2"/>
        <v>79773.569999999992</v>
      </c>
      <c r="I55" s="1090">
        <f t="shared" si="3"/>
        <v>222441.90500000003</v>
      </c>
      <c r="J55" s="1132"/>
      <c r="K55" s="653">
        <v>500</v>
      </c>
      <c r="L55" s="1004">
        <v>75.650000000000006</v>
      </c>
      <c r="M55" s="527">
        <f t="shared" si="4"/>
        <v>37825</v>
      </c>
      <c r="N55" s="526">
        <v>42.3</v>
      </c>
      <c r="O55" s="989">
        <f t="shared" si="5"/>
        <v>21150</v>
      </c>
      <c r="P55" s="1090">
        <f t="shared" si="6"/>
        <v>58975</v>
      </c>
      <c r="Q55" s="1005"/>
      <c r="R55" s="653"/>
      <c r="S55" s="1096">
        <v>75.650000000000006</v>
      </c>
      <c r="T55" s="1090">
        <f t="shared" si="7"/>
        <v>0</v>
      </c>
      <c r="U55" s="1096">
        <v>42.3</v>
      </c>
      <c r="V55" s="1090">
        <f t="shared" si="8"/>
        <v>0</v>
      </c>
      <c r="W55" s="1090">
        <f t="shared" si="9"/>
        <v>0</v>
      </c>
      <c r="X55" s="1188"/>
      <c r="Y55" s="526">
        <v>75.650000000000006</v>
      </c>
      <c r="Z55" s="527">
        <f t="shared" si="10"/>
        <v>0</v>
      </c>
      <c r="AA55" s="526">
        <v>42.3</v>
      </c>
      <c r="AB55" s="527">
        <f t="shared" si="11"/>
        <v>0</v>
      </c>
      <c r="AC55" s="915">
        <f t="shared" si="12"/>
        <v>0</v>
      </c>
      <c r="AD55" s="1189"/>
      <c r="AE55" s="526">
        <v>75.650000000000006</v>
      </c>
      <c r="AF55" s="527">
        <f t="shared" si="13"/>
        <v>0</v>
      </c>
      <c r="AG55" s="526">
        <v>42.3</v>
      </c>
      <c r="AH55" s="527">
        <f t="shared" si="14"/>
        <v>0</v>
      </c>
      <c r="AI55" s="915">
        <f t="shared" si="15"/>
        <v>0</v>
      </c>
      <c r="AJ55" s="1189"/>
      <c r="AK55" s="526">
        <v>75.650000000000006</v>
      </c>
      <c r="AL55" s="527">
        <f t="shared" si="16"/>
        <v>0</v>
      </c>
      <c r="AM55" s="526">
        <v>42.3</v>
      </c>
      <c r="AN55" s="527">
        <f t="shared" si="17"/>
        <v>0</v>
      </c>
      <c r="AO55" s="915">
        <f t="shared" si="18"/>
        <v>0</v>
      </c>
      <c r="AP55" s="990"/>
      <c r="AQ55" s="653">
        <f>D55-K55-R55-X55-AD55-AJ55</f>
        <v>1385.9</v>
      </c>
      <c r="AR55" s="1004">
        <v>75.650000000000006</v>
      </c>
      <c r="AS55" s="527">
        <f t="shared" si="19"/>
        <v>104843.33500000002</v>
      </c>
      <c r="AT55" s="526">
        <v>42.3</v>
      </c>
      <c r="AU55" s="989">
        <f t="shared" si="20"/>
        <v>58623.57</v>
      </c>
      <c r="AV55" s="1090">
        <f t="shared" si="21"/>
        <v>163466.90500000003</v>
      </c>
      <c r="AW55" s="633"/>
    </row>
    <row r="56" spans="1:49" s="632" customFormat="1" x14ac:dyDescent="0.25">
      <c r="A56" s="1023" t="s">
        <v>56</v>
      </c>
      <c r="B56" s="1024" t="s">
        <v>57</v>
      </c>
      <c r="C56" s="1028" t="s">
        <v>19</v>
      </c>
      <c r="D56" s="1029">
        <v>1225.55</v>
      </c>
      <c r="E56" s="1133">
        <v>4448</v>
      </c>
      <c r="F56" s="900">
        <f t="shared" si="1"/>
        <v>5451246.3999999994</v>
      </c>
      <c r="G56" s="916">
        <v>3702</v>
      </c>
      <c r="H56" s="1134">
        <f t="shared" si="2"/>
        <v>4536986.0999999996</v>
      </c>
      <c r="I56" s="1091">
        <f t="shared" si="3"/>
        <v>9988232.5</v>
      </c>
      <c r="J56" s="1135"/>
      <c r="K56" s="1029">
        <v>1194.52</v>
      </c>
      <c r="L56" s="1133">
        <v>4448</v>
      </c>
      <c r="M56" s="900">
        <f t="shared" si="4"/>
        <v>5313224.96</v>
      </c>
      <c r="N56" s="916">
        <v>3702</v>
      </c>
      <c r="O56" s="1134">
        <f t="shared" si="5"/>
        <v>4422113.04</v>
      </c>
      <c r="P56" s="1091">
        <f t="shared" si="6"/>
        <v>9735338</v>
      </c>
      <c r="Q56" s="450"/>
      <c r="R56" s="1029">
        <v>30.88</v>
      </c>
      <c r="S56" s="1107">
        <v>4448</v>
      </c>
      <c r="T56" s="1091">
        <f t="shared" si="7"/>
        <v>137354.23999999999</v>
      </c>
      <c r="U56" s="1107">
        <v>3702</v>
      </c>
      <c r="V56" s="1091">
        <f t="shared" si="8"/>
        <v>114317.75999999999</v>
      </c>
      <c r="W56" s="1091">
        <f t="shared" si="9"/>
        <v>251672</v>
      </c>
      <c r="X56" s="1190"/>
      <c r="Y56" s="916">
        <v>4448</v>
      </c>
      <c r="Z56" s="900">
        <f t="shared" si="10"/>
        <v>0</v>
      </c>
      <c r="AA56" s="916">
        <v>3702</v>
      </c>
      <c r="AB56" s="900">
        <f t="shared" si="11"/>
        <v>0</v>
      </c>
      <c r="AC56" s="917">
        <f t="shared" si="12"/>
        <v>0</v>
      </c>
      <c r="AD56" s="1191"/>
      <c r="AE56" s="916">
        <v>4448</v>
      </c>
      <c r="AF56" s="900">
        <f t="shared" si="13"/>
        <v>0</v>
      </c>
      <c r="AG56" s="916">
        <v>3702</v>
      </c>
      <c r="AH56" s="900">
        <f t="shared" si="14"/>
        <v>0</v>
      </c>
      <c r="AI56" s="917">
        <f t="shared" si="15"/>
        <v>0</v>
      </c>
      <c r="AJ56" s="1191"/>
      <c r="AK56" s="916">
        <v>4448</v>
      </c>
      <c r="AL56" s="900">
        <f t="shared" si="16"/>
        <v>0</v>
      </c>
      <c r="AM56" s="916">
        <v>3702</v>
      </c>
      <c r="AN56" s="900">
        <f t="shared" si="17"/>
        <v>0</v>
      </c>
      <c r="AO56" s="917">
        <f t="shared" si="18"/>
        <v>0</v>
      </c>
      <c r="AP56" s="946"/>
      <c r="AQ56" s="653">
        <f t="shared" si="0"/>
        <v>0.14999999999997371</v>
      </c>
      <c r="AR56" s="1133">
        <v>4448</v>
      </c>
      <c r="AS56" s="900">
        <f t="shared" si="19"/>
        <v>667.19999999988306</v>
      </c>
      <c r="AT56" s="916">
        <v>3702</v>
      </c>
      <c r="AU56" s="1134">
        <f t="shared" si="20"/>
        <v>555.29999999990264</v>
      </c>
      <c r="AV56" s="1091">
        <f t="shared" si="21"/>
        <v>1222.4999999997858</v>
      </c>
      <c r="AW56" s="633"/>
    </row>
    <row r="57" spans="1:49" s="632" customFormat="1" x14ac:dyDescent="0.25">
      <c r="A57" s="1023" t="s">
        <v>58</v>
      </c>
      <c r="B57" s="1024" t="s">
        <v>59</v>
      </c>
      <c r="C57" s="1028" t="s">
        <v>28</v>
      </c>
      <c r="D57" s="1029">
        <v>11</v>
      </c>
      <c r="E57" s="1133">
        <v>34209</v>
      </c>
      <c r="F57" s="900">
        <f t="shared" si="1"/>
        <v>376299</v>
      </c>
      <c r="G57" s="916">
        <v>89433</v>
      </c>
      <c r="H57" s="1134">
        <f t="shared" si="2"/>
        <v>983763</v>
      </c>
      <c r="I57" s="1091">
        <f t="shared" si="3"/>
        <v>1360062</v>
      </c>
      <c r="J57" s="1135"/>
      <c r="K57" s="1029">
        <v>11</v>
      </c>
      <c r="L57" s="1133">
        <v>34209</v>
      </c>
      <c r="M57" s="900">
        <f t="shared" si="4"/>
        <v>376299</v>
      </c>
      <c r="N57" s="916">
        <v>89433</v>
      </c>
      <c r="O57" s="1134">
        <f t="shared" si="5"/>
        <v>983763</v>
      </c>
      <c r="P57" s="1091">
        <f t="shared" si="6"/>
        <v>1360062</v>
      </c>
      <c r="Q57" s="450"/>
      <c r="R57" s="1029"/>
      <c r="S57" s="1107">
        <v>34209</v>
      </c>
      <c r="T57" s="1091">
        <f t="shared" si="7"/>
        <v>0</v>
      </c>
      <c r="U57" s="1107">
        <v>89433</v>
      </c>
      <c r="V57" s="1091">
        <f t="shared" si="8"/>
        <v>0</v>
      </c>
      <c r="W57" s="1091">
        <f t="shared" si="9"/>
        <v>0</v>
      </c>
      <c r="X57" s="1190"/>
      <c r="Y57" s="916">
        <v>34209</v>
      </c>
      <c r="Z57" s="900">
        <f t="shared" si="10"/>
        <v>0</v>
      </c>
      <c r="AA57" s="916">
        <v>89433</v>
      </c>
      <c r="AB57" s="900">
        <f t="shared" si="11"/>
        <v>0</v>
      </c>
      <c r="AC57" s="917">
        <f t="shared" si="12"/>
        <v>0</v>
      </c>
      <c r="AD57" s="1191"/>
      <c r="AE57" s="916">
        <v>34209</v>
      </c>
      <c r="AF57" s="900">
        <f t="shared" si="13"/>
        <v>0</v>
      </c>
      <c r="AG57" s="916">
        <v>89433</v>
      </c>
      <c r="AH57" s="900">
        <f t="shared" si="14"/>
        <v>0</v>
      </c>
      <c r="AI57" s="917">
        <f t="shared" si="15"/>
        <v>0</v>
      </c>
      <c r="AJ57" s="1191"/>
      <c r="AK57" s="916">
        <v>34209</v>
      </c>
      <c r="AL57" s="900">
        <f t="shared" si="16"/>
        <v>0</v>
      </c>
      <c r="AM57" s="916">
        <v>89433</v>
      </c>
      <c r="AN57" s="900">
        <f t="shared" si="17"/>
        <v>0</v>
      </c>
      <c r="AO57" s="917">
        <f t="shared" si="18"/>
        <v>0</v>
      </c>
      <c r="AP57" s="946"/>
      <c r="AQ57" s="653">
        <f t="shared" si="0"/>
        <v>0</v>
      </c>
      <c r="AR57" s="1133">
        <v>34209</v>
      </c>
      <c r="AS57" s="900">
        <f t="shared" si="19"/>
        <v>0</v>
      </c>
      <c r="AT57" s="916">
        <v>89433</v>
      </c>
      <c r="AU57" s="1134">
        <f t="shared" si="20"/>
        <v>0</v>
      </c>
      <c r="AV57" s="1091">
        <f t="shared" si="21"/>
        <v>0</v>
      </c>
      <c r="AW57" s="633"/>
    </row>
    <row r="58" spans="1:49" s="632" customFormat="1" x14ac:dyDescent="0.25">
      <c r="A58" s="1023" t="s">
        <v>60</v>
      </c>
      <c r="B58" s="1024" t="s">
        <v>61</v>
      </c>
      <c r="C58" s="1028" t="s">
        <v>28</v>
      </c>
      <c r="D58" s="1029">
        <v>6</v>
      </c>
      <c r="E58" s="1133">
        <v>18204</v>
      </c>
      <c r="F58" s="900">
        <f t="shared" si="1"/>
        <v>109224</v>
      </c>
      <c r="G58" s="916">
        <v>79865</v>
      </c>
      <c r="H58" s="1134">
        <f t="shared" si="2"/>
        <v>479190</v>
      </c>
      <c r="I58" s="1091">
        <f t="shared" si="3"/>
        <v>588414</v>
      </c>
      <c r="J58" s="1135"/>
      <c r="K58" s="1029">
        <v>6</v>
      </c>
      <c r="L58" s="1133">
        <v>18204</v>
      </c>
      <c r="M58" s="900">
        <f t="shared" si="4"/>
        <v>109224</v>
      </c>
      <c r="N58" s="916">
        <v>79865</v>
      </c>
      <c r="O58" s="1134">
        <f t="shared" si="5"/>
        <v>479190</v>
      </c>
      <c r="P58" s="1091">
        <f t="shared" si="6"/>
        <v>588414</v>
      </c>
      <c r="Q58" s="450"/>
      <c r="R58" s="1029"/>
      <c r="S58" s="1107">
        <v>18204</v>
      </c>
      <c r="T58" s="1091">
        <f t="shared" si="7"/>
        <v>0</v>
      </c>
      <c r="U58" s="1107">
        <v>79865</v>
      </c>
      <c r="V58" s="1091">
        <f t="shared" si="8"/>
        <v>0</v>
      </c>
      <c r="W58" s="1091">
        <f t="shared" si="9"/>
        <v>0</v>
      </c>
      <c r="X58" s="1190"/>
      <c r="Y58" s="916">
        <v>18204</v>
      </c>
      <c r="Z58" s="900">
        <f t="shared" si="10"/>
        <v>0</v>
      </c>
      <c r="AA58" s="916">
        <v>79865</v>
      </c>
      <c r="AB58" s="900">
        <f t="shared" si="11"/>
        <v>0</v>
      </c>
      <c r="AC58" s="917">
        <f t="shared" si="12"/>
        <v>0</v>
      </c>
      <c r="AD58" s="1191"/>
      <c r="AE58" s="916">
        <v>18204</v>
      </c>
      <c r="AF58" s="900">
        <f t="shared" si="13"/>
        <v>0</v>
      </c>
      <c r="AG58" s="916">
        <v>79865</v>
      </c>
      <c r="AH58" s="900">
        <f t="shared" si="14"/>
        <v>0</v>
      </c>
      <c r="AI58" s="917">
        <f t="shared" si="15"/>
        <v>0</v>
      </c>
      <c r="AJ58" s="1191"/>
      <c r="AK58" s="916">
        <v>18204</v>
      </c>
      <c r="AL58" s="900">
        <f t="shared" si="16"/>
        <v>0</v>
      </c>
      <c r="AM58" s="916">
        <v>79865</v>
      </c>
      <c r="AN58" s="900">
        <f t="shared" si="17"/>
        <v>0</v>
      </c>
      <c r="AO58" s="917">
        <f t="shared" si="18"/>
        <v>0</v>
      </c>
      <c r="AP58" s="946"/>
      <c r="AQ58" s="653">
        <f t="shared" si="0"/>
        <v>0</v>
      </c>
      <c r="AR58" s="1133">
        <v>18204</v>
      </c>
      <c r="AS58" s="900">
        <f t="shared" si="19"/>
        <v>0</v>
      </c>
      <c r="AT58" s="916">
        <v>79865</v>
      </c>
      <c r="AU58" s="1134">
        <f t="shared" si="20"/>
        <v>0</v>
      </c>
      <c r="AV58" s="1091">
        <f t="shared" si="21"/>
        <v>0</v>
      </c>
      <c r="AW58" s="633"/>
    </row>
    <row r="59" spans="1:49" s="632" customFormat="1" x14ac:dyDescent="0.25">
      <c r="A59" s="1023" t="s">
        <v>62</v>
      </c>
      <c r="B59" s="1024" t="s">
        <v>63</v>
      </c>
      <c r="C59" s="1028" t="s">
        <v>28</v>
      </c>
      <c r="D59" s="1029">
        <v>5</v>
      </c>
      <c r="E59" s="1133">
        <v>14176</v>
      </c>
      <c r="F59" s="900">
        <f t="shared" si="1"/>
        <v>70880</v>
      </c>
      <c r="G59" s="916">
        <v>34900</v>
      </c>
      <c r="H59" s="1134">
        <f t="shared" si="2"/>
        <v>174500</v>
      </c>
      <c r="I59" s="1091">
        <f t="shared" si="3"/>
        <v>245380</v>
      </c>
      <c r="J59" s="1135"/>
      <c r="K59" s="1029">
        <v>5</v>
      </c>
      <c r="L59" s="1133">
        <v>14176</v>
      </c>
      <c r="M59" s="900">
        <f t="shared" si="4"/>
        <v>70880</v>
      </c>
      <c r="N59" s="916">
        <v>34900</v>
      </c>
      <c r="O59" s="1134">
        <f t="shared" si="5"/>
        <v>174500</v>
      </c>
      <c r="P59" s="1091">
        <f t="shared" si="6"/>
        <v>245380</v>
      </c>
      <c r="Q59" s="450"/>
      <c r="R59" s="1029"/>
      <c r="S59" s="1107">
        <v>14176</v>
      </c>
      <c r="T59" s="1091">
        <f t="shared" si="7"/>
        <v>0</v>
      </c>
      <c r="U59" s="1107">
        <v>34900</v>
      </c>
      <c r="V59" s="1091">
        <f t="shared" si="8"/>
        <v>0</v>
      </c>
      <c r="W59" s="1091">
        <f t="shared" si="9"/>
        <v>0</v>
      </c>
      <c r="X59" s="1190"/>
      <c r="Y59" s="916">
        <v>14176</v>
      </c>
      <c r="Z59" s="900">
        <f t="shared" si="10"/>
        <v>0</v>
      </c>
      <c r="AA59" s="916">
        <v>34900</v>
      </c>
      <c r="AB59" s="900">
        <f t="shared" si="11"/>
        <v>0</v>
      </c>
      <c r="AC59" s="917">
        <f t="shared" si="12"/>
        <v>0</v>
      </c>
      <c r="AD59" s="1191"/>
      <c r="AE59" s="916">
        <v>14176</v>
      </c>
      <c r="AF59" s="900">
        <f t="shared" si="13"/>
        <v>0</v>
      </c>
      <c r="AG59" s="916">
        <v>34900</v>
      </c>
      <c r="AH59" s="900">
        <f t="shared" si="14"/>
        <v>0</v>
      </c>
      <c r="AI59" s="917">
        <f t="shared" si="15"/>
        <v>0</v>
      </c>
      <c r="AJ59" s="1191"/>
      <c r="AK59" s="916">
        <v>14176</v>
      </c>
      <c r="AL59" s="900">
        <f t="shared" si="16"/>
        <v>0</v>
      </c>
      <c r="AM59" s="916">
        <v>34900</v>
      </c>
      <c r="AN59" s="900">
        <f t="shared" si="17"/>
        <v>0</v>
      </c>
      <c r="AO59" s="917">
        <f t="shared" si="18"/>
        <v>0</v>
      </c>
      <c r="AP59" s="946"/>
      <c r="AQ59" s="653">
        <f t="shared" si="0"/>
        <v>0</v>
      </c>
      <c r="AR59" s="1133">
        <v>14176</v>
      </c>
      <c r="AS59" s="900">
        <f t="shared" si="19"/>
        <v>0</v>
      </c>
      <c r="AT59" s="916">
        <v>34900</v>
      </c>
      <c r="AU59" s="1134">
        <f t="shared" si="20"/>
        <v>0</v>
      </c>
      <c r="AV59" s="1091">
        <f t="shared" si="21"/>
        <v>0</v>
      </c>
      <c r="AW59" s="633"/>
    </row>
    <row r="60" spans="1:49" s="632" customFormat="1" x14ac:dyDescent="0.25">
      <c r="A60" s="1023" t="s">
        <v>64</v>
      </c>
      <c r="B60" s="1024" t="s">
        <v>65</v>
      </c>
      <c r="C60" s="1028" t="s">
        <v>28</v>
      </c>
      <c r="D60" s="1029">
        <v>1</v>
      </c>
      <c r="E60" s="1133">
        <v>504288.43</v>
      </c>
      <c r="F60" s="900">
        <f t="shared" si="1"/>
        <v>504288.43</v>
      </c>
      <c r="G60" s="916">
        <v>855301.2</v>
      </c>
      <c r="H60" s="1134">
        <f t="shared" si="2"/>
        <v>855301.2</v>
      </c>
      <c r="I60" s="1091">
        <f t="shared" si="3"/>
        <v>1359589.63</v>
      </c>
      <c r="J60" s="1135"/>
      <c r="K60" s="1029">
        <v>1</v>
      </c>
      <c r="L60" s="1133">
        <v>504288.43</v>
      </c>
      <c r="M60" s="900">
        <f t="shared" si="4"/>
        <v>504288.43</v>
      </c>
      <c r="N60" s="916">
        <v>855301.2</v>
      </c>
      <c r="O60" s="1134">
        <f t="shared" si="5"/>
        <v>855301.2</v>
      </c>
      <c r="P60" s="1091">
        <f t="shared" si="6"/>
        <v>1359589.63</v>
      </c>
      <c r="Q60" s="450"/>
      <c r="R60" s="1029"/>
      <c r="S60" s="1107">
        <v>504288.43</v>
      </c>
      <c r="T60" s="1091">
        <f t="shared" si="7"/>
        <v>0</v>
      </c>
      <c r="U60" s="1107">
        <v>855301.2</v>
      </c>
      <c r="V60" s="1091">
        <f t="shared" si="8"/>
        <v>0</v>
      </c>
      <c r="W60" s="1091">
        <f t="shared" si="9"/>
        <v>0</v>
      </c>
      <c r="X60" s="1190"/>
      <c r="Y60" s="916">
        <v>504288.43</v>
      </c>
      <c r="Z60" s="900">
        <f t="shared" si="10"/>
        <v>0</v>
      </c>
      <c r="AA60" s="916">
        <v>855301.2</v>
      </c>
      <c r="AB60" s="900">
        <f t="shared" si="11"/>
        <v>0</v>
      </c>
      <c r="AC60" s="917">
        <f t="shared" si="12"/>
        <v>0</v>
      </c>
      <c r="AD60" s="1191"/>
      <c r="AE60" s="916">
        <v>504288.43</v>
      </c>
      <c r="AF60" s="900">
        <f t="shared" si="13"/>
        <v>0</v>
      </c>
      <c r="AG60" s="916">
        <v>855301.2</v>
      </c>
      <c r="AH60" s="900">
        <f t="shared" si="14"/>
        <v>0</v>
      </c>
      <c r="AI60" s="917">
        <f t="shared" si="15"/>
        <v>0</v>
      </c>
      <c r="AJ60" s="1191"/>
      <c r="AK60" s="916">
        <v>504288.43</v>
      </c>
      <c r="AL60" s="900">
        <f t="shared" si="16"/>
        <v>0</v>
      </c>
      <c r="AM60" s="916">
        <v>855301.2</v>
      </c>
      <c r="AN60" s="900">
        <f t="shared" si="17"/>
        <v>0</v>
      </c>
      <c r="AO60" s="917">
        <f t="shared" si="18"/>
        <v>0</v>
      </c>
      <c r="AP60" s="946"/>
      <c r="AQ60" s="653">
        <f t="shared" si="0"/>
        <v>0</v>
      </c>
      <c r="AR60" s="1133">
        <v>504288.43</v>
      </c>
      <c r="AS60" s="900">
        <f t="shared" si="19"/>
        <v>0</v>
      </c>
      <c r="AT60" s="916">
        <v>855301.2</v>
      </c>
      <c r="AU60" s="1134">
        <f t="shared" si="20"/>
        <v>0</v>
      </c>
      <c r="AV60" s="1091">
        <f t="shared" si="21"/>
        <v>0</v>
      </c>
      <c r="AW60" s="633"/>
    </row>
    <row r="61" spans="1:49" s="632" customFormat="1" x14ac:dyDescent="0.25">
      <c r="A61" s="1023" t="s">
        <v>66</v>
      </c>
      <c r="B61" s="1024" t="s">
        <v>67</v>
      </c>
      <c r="C61" s="1028" t="s">
        <v>43</v>
      </c>
      <c r="D61" s="1029">
        <v>41.2</v>
      </c>
      <c r="E61" s="1133">
        <v>44343.5</v>
      </c>
      <c r="F61" s="900">
        <f t="shared" si="1"/>
        <v>1826952.2000000002</v>
      </c>
      <c r="G61" s="916">
        <v>47372</v>
      </c>
      <c r="H61" s="1134">
        <f t="shared" si="2"/>
        <v>1951726.4000000001</v>
      </c>
      <c r="I61" s="1091">
        <f t="shared" si="3"/>
        <v>3778678.6000000006</v>
      </c>
      <c r="J61" s="1135"/>
      <c r="K61" s="1029">
        <v>41.2</v>
      </c>
      <c r="L61" s="1133">
        <v>44343.5</v>
      </c>
      <c r="M61" s="900">
        <f t="shared" si="4"/>
        <v>1826952.2000000002</v>
      </c>
      <c r="N61" s="916">
        <v>47372</v>
      </c>
      <c r="O61" s="1134">
        <f t="shared" si="5"/>
        <v>1951726.4000000001</v>
      </c>
      <c r="P61" s="1091">
        <f t="shared" si="6"/>
        <v>3778678.6000000006</v>
      </c>
      <c r="Q61" s="450"/>
      <c r="R61" s="1029"/>
      <c r="S61" s="1107">
        <v>44343.5</v>
      </c>
      <c r="T61" s="1091">
        <f t="shared" si="7"/>
        <v>0</v>
      </c>
      <c r="U61" s="1107">
        <v>47372</v>
      </c>
      <c r="V61" s="1091">
        <f t="shared" si="8"/>
        <v>0</v>
      </c>
      <c r="W61" s="1091">
        <f t="shared" si="9"/>
        <v>0</v>
      </c>
      <c r="X61" s="1190"/>
      <c r="Y61" s="916">
        <v>44343.5</v>
      </c>
      <c r="Z61" s="900">
        <f t="shared" si="10"/>
        <v>0</v>
      </c>
      <c r="AA61" s="916">
        <v>47372</v>
      </c>
      <c r="AB61" s="900">
        <f t="shared" si="11"/>
        <v>0</v>
      </c>
      <c r="AC61" s="917">
        <f t="shared" si="12"/>
        <v>0</v>
      </c>
      <c r="AD61" s="1191"/>
      <c r="AE61" s="916">
        <v>44343.5</v>
      </c>
      <c r="AF61" s="900">
        <f t="shared" si="13"/>
        <v>0</v>
      </c>
      <c r="AG61" s="916">
        <v>47372</v>
      </c>
      <c r="AH61" s="900">
        <f t="shared" si="14"/>
        <v>0</v>
      </c>
      <c r="AI61" s="917">
        <f t="shared" si="15"/>
        <v>0</v>
      </c>
      <c r="AJ61" s="1191"/>
      <c r="AK61" s="916">
        <v>44343.5</v>
      </c>
      <c r="AL61" s="900">
        <f t="shared" si="16"/>
        <v>0</v>
      </c>
      <c r="AM61" s="916">
        <v>47372</v>
      </c>
      <c r="AN61" s="900">
        <f t="shared" si="17"/>
        <v>0</v>
      </c>
      <c r="AO61" s="917">
        <f t="shared" si="18"/>
        <v>0</v>
      </c>
      <c r="AP61" s="946"/>
      <c r="AQ61" s="653">
        <f t="shared" si="0"/>
        <v>0</v>
      </c>
      <c r="AR61" s="1133">
        <v>44343.5</v>
      </c>
      <c r="AS61" s="900">
        <f t="shared" si="19"/>
        <v>0</v>
      </c>
      <c r="AT61" s="916">
        <v>47372</v>
      </c>
      <c r="AU61" s="1134">
        <f t="shared" si="20"/>
        <v>0</v>
      </c>
      <c r="AV61" s="1091">
        <f t="shared" si="21"/>
        <v>0</v>
      </c>
      <c r="AW61" s="633"/>
    </row>
    <row r="62" spans="1:49" s="632" customFormat="1" x14ac:dyDescent="0.25">
      <c r="A62" s="1023" t="s">
        <v>68</v>
      </c>
      <c r="B62" s="1024" t="s">
        <v>69</v>
      </c>
      <c r="C62" s="1028" t="s">
        <v>19</v>
      </c>
      <c r="D62" s="614">
        <v>387</v>
      </c>
      <c r="E62" s="1133">
        <v>3576</v>
      </c>
      <c r="F62" s="900">
        <f t="shared" si="1"/>
        <v>1383912</v>
      </c>
      <c r="G62" s="916">
        <v>3510</v>
      </c>
      <c r="H62" s="1134">
        <f t="shared" si="2"/>
        <v>1358370</v>
      </c>
      <c r="I62" s="1091">
        <f t="shared" si="3"/>
        <v>2742282</v>
      </c>
      <c r="J62" s="1135"/>
      <c r="K62" s="614">
        <v>387</v>
      </c>
      <c r="L62" s="1133">
        <v>3576</v>
      </c>
      <c r="M62" s="900">
        <f t="shared" si="4"/>
        <v>1383912</v>
      </c>
      <c r="N62" s="916">
        <v>3510</v>
      </c>
      <c r="O62" s="1134">
        <f t="shared" si="5"/>
        <v>1358370</v>
      </c>
      <c r="P62" s="1091">
        <f t="shared" si="6"/>
        <v>2742282</v>
      </c>
      <c r="Q62" s="450"/>
      <c r="R62" s="614"/>
      <c r="S62" s="1107">
        <v>3576</v>
      </c>
      <c r="T62" s="1091">
        <f t="shared" si="7"/>
        <v>0</v>
      </c>
      <c r="U62" s="1107">
        <v>3510</v>
      </c>
      <c r="V62" s="1091">
        <f t="shared" si="8"/>
        <v>0</v>
      </c>
      <c r="W62" s="1091">
        <f t="shared" si="9"/>
        <v>0</v>
      </c>
      <c r="X62" s="1192"/>
      <c r="Y62" s="916">
        <v>3576</v>
      </c>
      <c r="Z62" s="900">
        <f t="shared" si="10"/>
        <v>0</v>
      </c>
      <c r="AA62" s="916">
        <v>3510</v>
      </c>
      <c r="AB62" s="900">
        <f t="shared" si="11"/>
        <v>0</v>
      </c>
      <c r="AC62" s="917">
        <f t="shared" si="12"/>
        <v>0</v>
      </c>
      <c r="AD62" s="1193"/>
      <c r="AE62" s="916">
        <v>3576</v>
      </c>
      <c r="AF62" s="900">
        <f t="shared" si="13"/>
        <v>0</v>
      </c>
      <c r="AG62" s="916">
        <v>3510</v>
      </c>
      <c r="AH62" s="900">
        <f t="shared" si="14"/>
        <v>0</v>
      </c>
      <c r="AI62" s="917">
        <f t="shared" si="15"/>
        <v>0</v>
      </c>
      <c r="AJ62" s="1193"/>
      <c r="AK62" s="916">
        <v>3576</v>
      </c>
      <c r="AL62" s="900">
        <f t="shared" si="16"/>
        <v>0</v>
      </c>
      <c r="AM62" s="916">
        <v>3510</v>
      </c>
      <c r="AN62" s="900">
        <f t="shared" si="17"/>
        <v>0</v>
      </c>
      <c r="AO62" s="917">
        <f t="shared" si="18"/>
        <v>0</v>
      </c>
      <c r="AP62" s="946"/>
      <c r="AQ62" s="653">
        <f t="shared" si="0"/>
        <v>0</v>
      </c>
      <c r="AR62" s="1133">
        <v>3576</v>
      </c>
      <c r="AS62" s="900">
        <f t="shared" si="19"/>
        <v>0</v>
      </c>
      <c r="AT62" s="916">
        <v>3510</v>
      </c>
      <c r="AU62" s="1134">
        <f t="shared" si="20"/>
        <v>0</v>
      </c>
      <c r="AV62" s="1091">
        <f t="shared" si="21"/>
        <v>0</v>
      </c>
      <c r="AW62" s="633"/>
    </row>
    <row r="63" spans="1:49" s="632" customFormat="1" x14ac:dyDescent="0.25">
      <c r="A63" s="1023" t="s">
        <v>70</v>
      </c>
      <c r="B63" s="1024" t="s">
        <v>71</v>
      </c>
      <c r="C63" s="1028" t="s">
        <v>28</v>
      </c>
      <c r="D63" s="1029">
        <v>16</v>
      </c>
      <c r="E63" s="1133">
        <v>25728.400000000001</v>
      </c>
      <c r="F63" s="900">
        <f t="shared" si="1"/>
        <v>411654.40000000002</v>
      </c>
      <c r="G63" s="916">
        <v>850.2</v>
      </c>
      <c r="H63" s="1134">
        <f t="shared" si="2"/>
        <v>13603.2</v>
      </c>
      <c r="I63" s="1091">
        <f t="shared" si="3"/>
        <v>425257.60000000003</v>
      </c>
      <c r="J63" s="1135"/>
      <c r="K63" s="1029">
        <v>15</v>
      </c>
      <c r="L63" s="1133">
        <v>25728.400000000001</v>
      </c>
      <c r="M63" s="900">
        <f t="shared" si="4"/>
        <v>385926</v>
      </c>
      <c r="N63" s="916">
        <v>850.2</v>
      </c>
      <c r="O63" s="1134">
        <f t="shared" si="5"/>
        <v>12753</v>
      </c>
      <c r="P63" s="1091">
        <f t="shared" si="6"/>
        <v>398679</v>
      </c>
      <c r="Q63" s="450"/>
      <c r="R63" s="1029">
        <v>1</v>
      </c>
      <c r="S63" s="1107">
        <v>25728.400000000001</v>
      </c>
      <c r="T63" s="1091">
        <f t="shared" si="7"/>
        <v>25728.400000000001</v>
      </c>
      <c r="U63" s="1107">
        <v>850.2</v>
      </c>
      <c r="V63" s="1091">
        <f t="shared" si="8"/>
        <v>850.2</v>
      </c>
      <c r="W63" s="1091">
        <f t="shared" si="9"/>
        <v>26578.600000000002</v>
      </c>
      <c r="X63" s="1190"/>
      <c r="Y63" s="916">
        <v>25728.400000000001</v>
      </c>
      <c r="Z63" s="900">
        <f t="shared" si="10"/>
        <v>0</v>
      </c>
      <c r="AA63" s="916">
        <v>850.2</v>
      </c>
      <c r="AB63" s="900">
        <f t="shared" si="11"/>
        <v>0</v>
      </c>
      <c r="AC63" s="917">
        <f t="shared" si="12"/>
        <v>0</v>
      </c>
      <c r="AD63" s="1191"/>
      <c r="AE63" s="916">
        <v>25728.400000000001</v>
      </c>
      <c r="AF63" s="900">
        <f t="shared" si="13"/>
        <v>0</v>
      </c>
      <c r="AG63" s="916">
        <v>850.2</v>
      </c>
      <c r="AH63" s="900">
        <f t="shared" si="14"/>
        <v>0</v>
      </c>
      <c r="AI63" s="917">
        <f t="shared" si="15"/>
        <v>0</v>
      </c>
      <c r="AJ63" s="1191"/>
      <c r="AK63" s="916">
        <v>25728.400000000001</v>
      </c>
      <c r="AL63" s="900">
        <f t="shared" si="16"/>
        <v>0</v>
      </c>
      <c r="AM63" s="916">
        <v>850.2</v>
      </c>
      <c r="AN63" s="900">
        <f t="shared" si="17"/>
        <v>0</v>
      </c>
      <c r="AO63" s="917">
        <f t="shared" si="18"/>
        <v>0</v>
      </c>
      <c r="AP63" s="946"/>
      <c r="AQ63" s="653">
        <f t="shared" si="0"/>
        <v>0</v>
      </c>
      <c r="AR63" s="1133">
        <v>25728.400000000001</v>
      </c>
      <c r="AS63" s="900">
        <f t="shared" si="19"/>
        <v>0</v>
      </c>
      <c r="AT63" s="916">
        <v>850.2</v>
      </c>
      <c r="AU63" s="1134">
        <f t="shared" si="20"/>
        <v>0</v>
      </c>
      <c r="AV63" s="1091">
        <f t="shared" si="21"/>
        <v>0</v>
      </c>
      <c r="AW63" s="633"/>
    </row>
    <row r="64" spans="1:49" s="632" customFormat="1" x14ac:dyDescent="0.25">
      <c r="A64" s="1023" t="s">
        <v>72</v>
      </c>
      <c r="B64" s="1024" t="s">
        <v>73</v>
      </c>
      <c r="C64" s="1028" t="s">
        <v>28</v>
      </c>
      <c r="D64" s="1029">
        <v>12</v>
      </c>
      <c r="E64" s="1133">
        <v>11909.97</v>
      </c>
      <c r="F64" s="900">
        <f t="shared" si="1"/>
        <v>142919.63999999998</v>
      </c>
      <c r="G64" s="916">
        <v>4538.7299999999996</v>
      </c>
      <c r="H64" s="1134">
        <f t="shared" si="2"/>
        <v>54464.759999999995</v>
      </c>
      <c r="I64" s="1091">
        <f t="shared" si="3"/>
        <v>197384.39999999997</v>
      </c>
      <c r="J64" s="1135"/>
      <c r="K64" s="1029"/>
      <c r="L64" s="1133">
        <v>11909.97</v>
      </c>
      <c r="M64" s="900">
        <f t="shared" si="4"/>
        <v>0</v>
      </c>
      <c r="N64" s="916">
        <v>4538.7299999999996</v>
      </c>
      <c r="O64" s="1134">
        <f t="shared" si="5"/>
        <v>0</v>
      </c>
      <c r="P64" s="1091">
        <f t="shared" si="6"/>
        <v>0</v>
      </c>
      <c r="Q64" s="450"/>
      <c r="R64" s="1029"/>
      <c r="S64" s="1107">
        <v>11909.97</v>
      </c>
      <c r="T64" s="1091">
        <f t="shared" si="7"/>
        <v>0</v>
      </c>
      <c r="U64" s="1107">
        <v>4538.7299999999996</v>
      </c>
      <c r="V64" s="1091">
        <f t="shared" si="8"/>
        <v>0</v>
      </c>
      <c r="W64" s="1091">
        <f t="shared" si="9"/>
        <v>0</v>
      </c>
      <c r="X64" s="1190"/>
      <c r="Y64" s="916">
        <v>11909.97</v>
      </c>
      <c r="Z64" s="900">
        <f t="shared" si="10"/>
        <v>0</v>
      </c>
      <c r="AA64" s="916">
        <v>4538.7299999999996</v>
      </c>
      <c r="AB64" s="900">
        <f t="shared" si="11"/>
        <v>0</v>
      </c>
      <c r="AC64" s="917">
        <f t="shared" si="12"/>
        <v>0</v>
      </c>
      <c r="AD64" s="1191"/>
      <c r="AE64" s="916">
        <v>11909.97</v>
      </c>
      <c r="AF64" s="900">
        <f t="shared" si="13"/>
        <v>0</v>
      </c>
      <c r="AG64" s="916">
        <v>4538.7299999999996</v>
      </c>
      <c r="AH64" s="900">
        <f t="shared" si="14"/>
        <v>0</v>
      </c>
      <c r="AI64" s="917">
        <f t="shared" si="15"/>
        <v>0</v>
      </c>
      <c r="AJ64" s="1191"/>
      <c r="AK64" s="916">
        <v>11909.97</v>
      </c>
      <c r="AL64" s="900">
        <f t="shared" si="16"/>
        <v>0</v>
      </c>
      <c r="AM64" s="916">
        <v>4538.7299999999996</v>
      </c>
      <c r="AN64" s="900">
        <f t="shared" si="17"/>
        <v>0</v>
      </c>
      <c r="AO64" s="917">
        <f t="shared" si="18"/>
        <v>0</v>
      </c>
      <c r="AP64" s="946"/>
      <c r="AQ64" s="653">
        <f t="shared" si="0"/>
        <v>12</v>
      </c>
      <c r="AR64" s="1133">
        <v>11909.97</v>
      </c>
      <c r="AS64" s="900">
        <f t="shared" si="19"/>
        <v>142919.63999999998</v>
      </c>
      <c r="AT64" s="916">
        <v>4538.7299999999996</v>
      </c>
      <c r="AU64" s="1134">
        <f t="shared" si="20"/>
        <v>54464.759999999995</v>
      </c>
      <c r="AV64" s="1091">
        <f t="shared" si="21"/>
        <v>197384.39999999997</v>
      </c>
      <c r="AW64" s="633"/>
    </row>
    <row r="65" spans="1:49" s="632" customFormat="1" x14ac:dyDescent="0.25">
      <c r="A65" s="1023" t="s">
        <v>74</v>
      </c>
      <c r="B65" s="1024" t="s">
        <v>75</v>
      </c>
      <c r="C65" s="1028" t="s">
        <v>28</v>
      </c>
      <c r="D65" s="1029">
        <v>5</v>
      </c>
      <c r="E65" s="1133">
        <v>43829.72</v>
      </c>
      <c r="F65" s="900">
        <f t="shared" si="1"/>
        <v>219148.6</v>
      </c>
      <c r="G65" s="916">
        <v>26306.28</v>
      </c>
      <c r="H65" s="1134">
        <f t="shared" si="2"/>
        <v>131531.4</v>
      </c>
      <c r="I65" s="1091">
        <f t="shared" si="3"/>
        <v>350680</v>
      </c>
      <c r="J65" s="1135"/>
      <c r="K65" s="1029"/>
      <c r="L65" s="1133">
        <v>43829.72</v>
      </c>
      <c r="M65" s="900">
        <f t="shared" si="4"/>
        <v>0</v>
      </c>
      <c r="N65" s="916">
        <v>26306.28</v>
      </c>
      <c r="O65" s="1134">
        <f t="shared" si="5"/>
        <v>0</v>
      </c>
      <c r="P65" s="1091">
        <f t="shared" si="6"/>
        <v>0</v>
      </c>
      <c r="Q65" s="450"/>
      <c r="R65" s="1029"/>
      <c r="S65" s="1107">
        <v>43829.72</v>
      </c>
      <c r="T65" s="1091">
        <f t="shared" si="7"/>
        <v>0</v>
      </c>
      <c r="U65" s="1107">
        <v>26306.28</v>
      </c>
      <c r="V65" s="1091">
        <f t="shared" si="8"/>
        <v>0</v>
      </c>
      <c r="W65" s="1091">
        <f t="shared" si="9"/>
        <v>0</v>
      </c>
      <c r="X65" s="1190"/>
      <c r="Y65" s="916">
        <v>43829.72</v>
      </c>
      <c r="Z65" s="900">
        <f t="shared" si="10"/>
        <v>0</v>
      </c>
      <c r="AA65" s="916">
        <v>26306.28</v>
      </c>
      <c r="AB65" s="900">
        <f t="shared" si="11"/>
        <v>0</v>
      </c>
      <c r="AC65" s="917">
        <f t="shared" si="12"/>
        <v>0</v>
      </c>
      <c r="AD65" s="1191"/>
      <c r="AE65" s="916">
        <v>43829.72</v>
      </c>
      <c r="AF65" s="900">
        <f t="shared" si="13"/>
        <v>0</v>
      </c>
      <c r="AG65" s="916">
        <v>26306.28</v>
      </c>
      <c r="AH65" s="900">
        <f t="shared" si="14"/>
        <v>0</v>
      </c>
      <c r="AI65" s="917">
        <f t="shared" si="15"/>
        <v>0</v>
      </c>
      <c r="AJ65" s="1191"/>
      <c r="AK65" s="916">
        <v>43829.72</v>
      </c>
      <c r="AL65" s="900">
        <f t="shared" si="16"/>
        <v>0</v>
      </c>
      <c r="AM65" s="916">
        <v>26306.28</v>
      </c>
      <c r="AN65" s="900">
        <f t="shared" si="17"/>
        <v>0</v>
      </c>
      <c r="AO65" s="917">
        <f t="shared" si="18"/>
        <v>0</v>
      </c>
      <c r="AP65" s="946"/>
      <c r="AQ65" s="653">
        <f t="shared" si="0"/>
        <v>5</v>
      </c>
      <c r="AR65" s="1133">
        <v>43829.72</v>
      </c>
      <c r="AS65" s="900">
        <f t="shared" si="19"/>
        <v>219148.6</v>
      </c>
      <c r="AT65" s="916">
        <v>26306.28</v>
      </c>
      <c r="AU65" s="1134">
        <f t="shared" si="20"/>
        <v>131531.4</v>
      </c>
      <c r="AV65" s="1091">
        <f t="shared" si="21"/>
        <v>350680</v>
      </c>
      <c r="AW65" s="633"/>
    </row>
    <row r="66" spans="1:49" s="632" customFormat="1" x14ac:dyDescent="0.25">
      <c r="A66" s="1023" t="s">
        <v>76</v>
      </c>
      <c r="B66" s="1024" t="s">
        <v>77</v>
      </c>
      <c r="C66" s="1028" t="s">
        <v>28</v>
      </c>
      <c r="D66" s="1029">
        <v>1</v>
      </c>
      <c r="E66" s="1133">
        <v>219290.07</v>
      </c>
      <c r="F66" s="900">
        <f t="shared" si="1"/>
        <v>219290.07</v>
      </c>
      <c r="G66" s="916">
        <v>155542.39999999999</v>
      </c>
      <c r="H66" s="1134">
        <f t="shared" si="2"/>
        <v>155542.39999999999</v>
      </c>
      <c r="I66" s="1091">
        <f t="shared" si="3"/>
        <v>374832.47</v>
      </c>
      <c r="J66" s="1135"/>
      <c r="K66" s="1029">
        <v>1</v>
      </c>
      <c r="L66" s="1133">
        <v>219290.07</v>
      </c>
      <c r="M66" s="900">
        <f t="shared" si="4"/>
        <v>219290.07</v>
      </c>
      <c r="N66" s="916">
        <v>155542.39999999999</v>
      </c>
      <c r="O66" s="1134">
        <f t="shared" si="5"/>
        <v>155542.39999999999</v>
      </c>
      <c r="P66" s="1091">
        <f t="shared" si="6"/>
        <v>374832.47</v>
      </c>
      <c r="Q66" s="450"/>
      <c r="R66" s="1029"/>
      <c r="S66" s="1107">
        <v>219290.07</v>
      </c>
      <c r="T66" s="1091">
        <f t="shared" si="7"/>
        <v>0</v>
      </c>
      <c r="U66" s="1107">
        <v>155542.39999999999</v>
      </c>
      <c r="V66" s="1091">
        <f t="shared" si="8"/>
        <v>0</v>
      </c>
      <c r="W66" s="1091">
        <f t="shared" si="9"/>
        <v>0</v>
      </c>
      <c r="X66" s="1190"/>
      <c r="Y66" s="916">
        <v>219290.07</v>
      </c>
      <c r="Z66" s="900">
        <f t="shared" si="10"/>
        <v>0</v>
      </c>
      <c r="AA66" s="916">
        <v>155542.39999999999</v>
      </c>
      <c r="AB66" s="900">
        <f t="shared" si="11"/>
        <v>0</v>
      </c>
      <c r="AC66" s="917">
        <f t="shared" si="12"/>
        <v>0</v>
      </c>
      <c r="AD66" s="1191"/>
      <c r="AE66" s="916">
        <v>219290.07</v>
      </c>
      <c r="AF66" s="900">
        <f t="shared" si="13"/>
        <v>0</v>
      </c>
      <c r="AG66" s="916">
        <v>155542.39999999999</v>
      </c>
      <c r="AH66" s="900">
        <f t="shared" si="14"/>
        <v>0</v>
      </c>
      <c r="AI66" s="917">
        <f t="shared" si="15"/>
        <v>0</v>
      </c>
      <c r="AJ66" s="1191"/>
      <c r="AK66" s="916">
        <v>219290.07</v>
      </c>
      <c r="AL66" s="900">
        <f t="shared" si="16"/>
        <v>0</v>
      </c>
      <c r="AM66" s="916">
        <v>155542.39999999999</v>
      </c>
      <c r="AN66" s="900">
        <f t="shared" si="17"/>
        <v>0</v>
      </c>
      <c r="AO66" s="917">
        <f t="shared" si="18"/>
        <v>0</v>
      </c>
      <c r="AP66" s="946"/>
      <c r="AQ66" s="653">
        <f t="shared" si="0"/>
        <v>0</v>
      </c>
      <c r="AR66" s="1133">
        <v>219290.07</v>
      </c>
      <c r="AS66" s="900">
        <f t="shared" si="19"/>
        <v>0</v>
      </c>
      <c r="AT66" s="916">
        <v>155542.39999999999</v>
      </c>
      <c r="AU66" s="1134">
        <f t="shared" si="20"/>
        <v>0</v>
      </c>
      <c r="AV66" s="1091">
        <f t="shared" si="21"/>
        <v>0</v>
      </c>
      <c r="AW66" s="633"/>
    </row>
    <row r="67" spans="1:49" s="632" customFormat="1" x14ac:dyDescent="0.25">
      <c r="A67" s="1023" t="s">
        <v>78</v>
      </c>
      <c r="B67" s="1030" t="s">
        <v>79</v>
      </c>
      <c r="C67" s="1025"/>
      <c r="D67" s="653"/>
      <c r="E67" s="1004"/>
      <c r="F67" s="527"/>
      <c r="G67" s="526"/>
      <c r="H67" s="989"/>
      <c r="I67" s="1090"/>
      <c r="J67" s="1132"/>
      <c r="K67" s="653"/>
      <c r="L67" s="1004"/>
      <c r="M67" s="527"/>
      <c r="N67" s="526"/>
      <c r="O67" s="989"/>
      <c r="P67" s="1090"/>
      <c r="Q67" s="1005"/>
      <c r="R67" s="653"/>
      <c r="S67" s="1096"/>
      <c r="T67" s="1090"/>
      <c r="U67" s="1096"/>
      <c r="V67" s="1090"/>
      <c r="W67" s="1090"/>
      <c r="X67" s="1188"/>
      <c r="Y67" s="526"/>
      <c r="Z67" s="527"/>
      <c r="AA67" s="526"/>
      <c r="AB67" s="527"/>
      <c r="AC67" s="915"/>
      <c r="AD67" s="1189"/>
      <c r="AE67" s="526"/>
      <c r="AF67" s="527"/>
      <c r="AG67" s="526"/>
      <c r="AH67" s="527"/>
      <c r="AI67" s="915"/>
      <c r="AJ67" s="1189"/>
      <c r="AK67" s="526"/>
      <c r="AL67" s="527"/>
      <c r="AM67" s="526"/>
      <c r="AN67" s="527"/>
      <c r="AO67" s="915"/>
      <c r="AP67" s="990"/>
      <c r="AQ67" s="653">
        <f t="shared" si="0"/>
        <v>0</v>
      </c>
      <c r="AR67" s="1004"/>
      <c r="AS67" s="527"/>
      <c r="AT67" s="526"/>
      <c r="AU67" s="989"/>
      <c r="AV67" s="1090"/>
      <c r="AW67" s="633"/>
    </row>
    <row r="68" spans="1:49" s="632" customFormat="1" x14ac:dyDescent="0.25">
      <c r="A68" s="1026" t="s">
        <v>80</v>
      </c>
      <c r="B68" s="1031" t="s">
        <v>81</v>
      </c>
      <c r="C68" s="654" t="s">
        <v>19</v>
      </c>
      <c r="D68" s="655">
        <v>98.58</v>
      </c>
      <c r="E68" s="1004">
        <v>2955</v>
      </c>
      <c r="F68" s="527">
        <f>D68*E68</f>
        <v>291303.90000000002</v>
      </c>
      <c r="G68" s="526">
        <v>3501</v>
      </c>
      <c r="H68" s="989">
        <f>D68*G68</f>
        <v>345128.58</v>
      </c>
      <c r="I68" s="1090">
        <f>E68*D68+G68*D68</f>
        <v>636432.48</v>
      </c>
      <c r="J68" s="1132"/>
      <c r="K68" s="655">
        <v>65</v>
      </c>
      <c r="L68" s="1004">
        <v>2955</v>
      </c>
      <c r="M68" s="527">
        <f>K68*L68</f>
        <v>192075</v>
      </c>
      <c r="N68" s="526">
        <v>3501</v>
      </c>
      <c r="O68" s="989">
        <f>K68*N68</f>
        <v>227565</v>
      </c>
      <c r="P68" s="1090">
        <f>L68*K68+N68*K68</f>
        <v>419640</v>
      </c>
      <c r="Q68" s="1005"/>
      <c r="R68" s="655">
        <v>20.87</v>
      </c>
      <c r="S68" s="1096">
        <v>2955</v>
      </c>
      <c r="T68" s="1090">
        <f>R68*S68</f>
        <v>61670.850000000006</v>
      </c>
      <c r="U68" s="1096">
        <v>3501</v>
      </c>
      <c r="V68" s="1090">
        <f>R68*U68</f>
        <v>73065.87000000001</v>
      </c>
      <c r="W68" s="1090">
        <f>S68*R68+U68*R68</f>
        <v>134736.72000000003</v>
      </c>
      <c r="X68" s="1194"/>
      <c r="Y68" s="526">
        <v>2955</v>
      </c>
      <c r="Z68" s="527">
        <f>X68*Y68</f>
        <v>0</v>
      </c>
      <c r="AA68" s="526">
        <v>3501</v>
      </c>
      <c r="AB68" s="527">
        <f>X68*AA68</f>
        <v>0</v>
      </c>
      <c r="AC68" s="915">
        <f>Y68*X68+AA68*X68</f>
        <v>0</v>
      </c>
      <c r="AD68" s="1195"/>
      <c r="AE68" s="526">
        <v>2955</v>
      </c>
      <c r="AF68" s="527">
        <f>AD68*AE68</f>
        <v>0</v>
      </c>
      <c r="AG68" s="526">
        <v>3501</v>
      </c>
      <c r="AH68" s="527">
        <f>AD68*AG68</f>
        <v>0</v>
      </c>
      <c r="AI68" s="915">
        <f>AE68*AD68+AG68*AD68</f>
        <v>0</v>
      </c>
      <c r="AJ68" s="1195"/>
      <c r="AK68" s="526">
        <v>2955</v>
      </c>
      <c r="AL68" s="527">
        <f>AJ68*AK68</f>
        <v>0</v>
      </c>
      <c r="AM68" s="526">
        <v>3501</v>
      </c>
      <c r="AN68" s="527">
        <f>AJ68*AM68</f>
        <v>0</v>
      </c>
      <c r="AO68" s="915">
        <f>AK68*AJ68+AM68*AJ68</f>
        <v>0</v>
      </c>
      <c r="AP68" s="990"/>
      <c r="AQ68" s="653">
        <f t="shared" si="0"/>
        <v>12.709999999999997</v>
      </c>
      <c r="AR68" s="1004">
        <v>2955</v>
      </c>
      <c r="AS68" s="527">
        <f>AQ68*AR68</f>
        <v>37558.049999999996</v>
      </c>
      <c r="AT68" s="526">
        <v>3501</v>
      </c>
      <c r="AU68" s="989">
        <f>AQ68*AT68</f>
        <v>44497.709999999992</v>
      </c>
      <c r="AV68" s="1090">
        <f>AR68*AQ68+AT68*AQ68</f>
        <v>82055.75999999998</v>
      </c>
      <c r="AW68" s="633"/>
    </row>
    <row r="69" spans="1:49" s="632" customFormat="1" x14ac:dyDescent="0.25">
      <c r="A69" s="1026" t="s">
        <v>82</v>
      </c>
      <c r="B69" s="1031" t="s">
        <v>83</v>
      </c>
      <c r="C69" s="654" t="s">
        <v>28</v>
      </c>
      <c r="D69" s="655">
        <v>4</v>
      </c>
      <c r="E69" s="1004">
        <v>42024.27</v>
      </c>
      <c r="F69" s="527">
        <f>D69*E69</f>
        <v>168097.08</v>
      </c>
      <c r="G69" s="526">
        <v>15381.6</v>
      </c>
      <c r="H69" s="989">
        <f>D69*G69</f>
        <v>61526.400000000001</v>
      </c>
      <c r="I69" s="1090">
        <f>E69*D69+G69*D69</f>
        <v>229623.47999999998</v>
      </c>
      <c r="J69" s="1132"/>
      <c r="K69" s="655">
        <v>4</v>
      </c>
      <c r="L69" s="1004">
        <v>42024.27</v>
      </c>
      <c r="M69" s="527">
        <f>K69*L69</f>
        <v>168097.08</v>
      </c>
      <c r="N69" s="526">
        <v>15381.6</v>
      </c>
      <c r="O69" s="989">
        <f>K69*N69</f>
        <v>61526.400000000001</v>
      </c>
      <c r="P69" s="1090">
        <f>L69*K69+N69*K69</f>
        <v>229623.47999999998</v>
      </c>
      <c r="Q69" s="1005"/>
      <c r="R69" s="655"/>
      <c r="S69" s="1096">
        <v>42024.27</v>
      </c>
      <c r="T69" s="1090">
        <f>R69*S69</f>
        <v>0</v>
      </c>
      <c r="U69" s="1096">
        <v>15381.6</v>
      </c>
      <c r="V69" s="1090">
        <f>R69*U69</f>
        <v>0</v>
      </c>
      <c r="W69" s="1090">
        <f>S69*R69+U69*R69</f>
        <v>0</v>
      </c>
      <c r="X69" s="1194"/>
      <c r="Y69" s="526">
        <v>42024.27</v>
      </c>
      <c r="Z69" s="527">
        <f>X69*Y69</f>
        <v>0</v>
      </c>
      <c r="AA69" s="526">
        <v>15381.6</v>
      </c>
      <c r="AB69" s="527">
        <f>X69*AA69</f>
        <v>0</v>
      </c>
      <c r="AC69" s="915">
        <f>Y69*X69+AA69*X69</f>
        <v>0</v>
      </c>
      <c r="AD69" s="1195"/>
      <c r="AE69" s="526">
        <v>42024.27</v>
      </c>
      <c r="AF69" s="527">
        <f>AD69*AE69</f>
        <v>0</v>
      </c>
      <c r="AG69" s="526">
        <v>15381.6</v>
      </c>
      <c r="AH69" s="527">
        <f>AD69*AG69</f>
        <v>0</v>
      </c>
      <c r="AI69" s="915">
        <f>AE69*AD69+AG69*AD69</f>
        <v>0</v>
      </c>
      <c r="AJ69" s="1195"/>
      <c r="AK69" s="526">
        <v>42024.27</v>
      </c>
      <c r="AL69" s="527">
        <f>AJ69*AK69</f>
        <v>0</v>
      </c>
      <c r="AM69" s="526">
        <v>15381.6</v>
      </c>
      <c r="AN69" s="527">
        <f>AJ69*AM69</f>
        <v>0</v>
      </c>
      <c r="AO69" s="915">
        <f>AK69*AJ69+AM69*AJ69</f>
        <v>0</v>
      </c>
      <c r="AP69" s="990"/>
      <c r="AQ69" s="653">
        <f t="shared" si="0"/>
        <v>0</v>
      </c>
      <c r="AR69" s="1004">
        <v>42024.27</v>
      </c>
      <c r="AS69" s="527">
        <f>AQ69*AR69</f>
        <v>0</v>
      </c>
      <c r="AT69" s="526">
        <v>15381.6</v>
      </c>
      <c r="AU69" s="989">
        <f>AQ69*AT69</f>
        <v>0</v>
      </c>
      <c r="AV69" s="1090">
        <f>AR69*AQ69+AT69*AQ69</f>
        <v>0</v>
      </c>
      <c r="AW69" s="633"/>
    </row>
    <row r="70" spans="1:49" s="632" customFormat="1" x14ac:dyDescent="0.25">
      <c r="A70" s="1026" t="s">
        <v>84</v>
      </c>
      <c r="B70" s="1031" t="s">
        <v>85</v>
      </c>
      <c r="C70" s="654" t="s">
        <v>28</v>
      </c>
      <c r="D70" s="655">
        <v>11</v>
      </c>
      <c r="E70" s="1004">
        <v>10938.3</v>
      </c>
      <c r="F70" s="527">
        <f>D70*E70</f>
        <v>120321.29999999999</v>
      </c>
      <c r="G70" s="526">
        <v>8970</v>
      </c>
      <c r="H70" s="989">
        <f>D70*G70</f>
        <v>98670</v>
      </c>
      <c r="I70" s="1090">
        <f>E70*D70+G70*D70</f>
        <v>218991.3</v>
      </c>
      <c r="J70" s="1132"/>
      <c r="K70" s="655">
        <v>11</v>
      </c>
      <c r="L70" s="1004">
        <v>10938.3</v>
      </c>
      <c r="M70" s="527">
        <f>K70*L70</f>
        <v>120321.29999999999</v>
      </c>
      <c r="N70" s="526">
        <v>8970</v>
      </c>
      <c r="O70" s="989">
        <f>K70*N70</f>
        <v>98670</v>
      </c>
      <c r="P70" s="1090">
        <f>L70*K70+N70*K70</f>
        <v>218991.3</v>
      </c>
      <c r="Q70" s="1005"/>
      <c r="R70" s="655"/>
      <c r="S70" s="1096">
        <v>10938.3</v>
      </c>
      <c r="T70" s="1090">
        <f>R70*S70</f>
        <v>0</v>
      </c>
      <c r="U70" s="1096">
        <v>8970</v>
      </c>
      <c r="V70" s="1090">
        <f>R70*U70</f>
        <v>0</v>
      </c>
      <c r="W70" s="1090">
        <f>S70*R70+U70*R70</f>
        <v>0</v>
      </c>
      <c r="X70" s="1194"/>
      <c r="Y70" s="526">
        <v>10938.3</v>
      </c>
      <c r="Z70" s="527">
        <f>X70*Y70</f>
        <v>0</v>
      </c>
      <c r="AA70" s="526">
        <v>8970</v>
      </c>
      <c r="AB70" s="527">
        <f>X70*AA70</f>
        <v>0</v>
      </c>
      <c r="AC70" s="915">
        <f>Y70*X70+AA70*X70</f>
        <v>0</v>
      </c>
      <c r="AD70" s="1195"/>
      <c r="AE70" s="526">
        <v>10938.3</v>
      </c>
      <c r="AF70" s="527">
        <f>AD70*AE70</f>
        <v>0</v>
      </c>
      <c r="AG70" s="526">
        <v>8970</v>
      </c>
      <c r="AH70" s="527">
        <f>AD70*AG70</f>
        <v>0</v>
      </c>
      <c r="AI70" s="915">
        <f>AE70*AD70+AG70*AD70</f>
        <v>0</v>
      </c>
      <c r="AJ70" s="1195"/>
      <c r="AK70" s="526">
        <v>10938.3</v>
      </c>
      <c r="AL70" s="527">
        <f>AJ70*AK70</f>
        <v>0</v>
      </c>
      <c r="AM70" s="526">
        <v>8970</v>
      </c>
      <c r="AN70" s="527">
        <f>AJ70*AM70</f>
        <v>0</v>
      </c>
      <c r="AO70" s="915">
        <f>AK70*AJ70+AM70*AJ70</f>
        <v>0</v>
      </c>
      <c r="AP70" s="990"/>
      <c r="AQ70" s="653">
        <f t="shared" si="0"/>
        <v>0</v>
      </c>
      <c r="AR70" s="1004">
        <v>10938.3</v>
      </c>
      <c r="AS70" s="527">
        <f>AQ70*AR70</f>
        <v>0</v>
      </c>
      <c r="AT70" s="526">
        <v>8970</v>
      </c>
      <c r="AU70" s="989">
        <f>AQ70*AT70</f>
        <v>0</v>
      </c>
      <c r="AV70" s="1090">
        <f>AR70*AQ70+AT70*AQ70</f>
        <v>0</v>
      </c>
      <c r="AW70" s="633"/>
    </row>
    <row r="71" spans="1:49" s="632" customFormat="1" x14ac:dyDescent="0.25">
      <c r="A71" s="1026" t="s">
        <v>86</v>
      </c>
      <c r="B71" s="1031" t="s">
        <v>87</v>
      </c>
      <c r="C71" s="654" t="s">
        <v>28</v>
      </c>
      <c r="D71" s="655">
        <v>1</v>
      </c>
      <c r="E71" s="1004">
        <v>73821.119999999995</v>
      </c>
      <c r="F71" s="527">
        <f>D71*E71</f>
        <v>73821.119999999995</v>
      </c>
      <c r="G71" s="526">
        <v>4750.2</v>
      </c>
      <c r="H71" s="989">
        <f>D71*G71</f>
        <v>4750.2</v>
      </c>
      <c r="I71" s="1090">
        <f>E71*D71+G71*D71</f>
        <v>78571.319999999992</v>
      </c>
      <c r="J71" s="1132"/>
      <c r="K71" s="655">
        <v>1</v>
      </c>
      <c r="L71" s="1004">
        <v>73821.119999999995</v>
      </c>
      <c r="M71" s="527">
        <f>K71*L71</f>
        <v>73821.119999999995</v>
      </c>
      <c r="N71" s="526">
        <v>4750.2</v>
      </c>
      <c r="O71" s="989">
        <f>K71*N71</f>
        <v>4750.2</v>
      </c>
      <c r="P71" s="1090">
        <f>L71*K71+N71*K71</f>
        <v>78571.319999999992</v>
      </c>
      <c r="Q71" s="1005"/>
      <c r="R71" s="655"/>
      <c r="S71" s="1096">
        <v>73821.119999999995</v>
      </c>
      <c r="T71" s="1090">
        <f>R71*S71</f>
        <v>0</v>
      </c>
      <c r="U71" s="1096">
        <v>4750.2</v>
      </c>
      <c r="V71" s="1090">
        <f>R71*U71</f>
        <v>0</v>
      </c>
      <c r="W71" s="1090">
        <f>S71*R71+U71*R71</f>
        <v>0</v>
      </c>
      <c r="X71" s="1194"/>
      <c r="Y71" s="526">
        <v>73821.119999999995</v>
      </c>
      <c r="Z71" s="527">
        <f>X71*Y71</f>
        <v>0</v>
      </c>
      <c r="AA71" s="526">
        <v>4750.2</v>
      </c>
      <c r="AB71" s="527">
        <f>X71*AA71</f>
        <v>0</v>
      </c>
      <c r="AC71" s="915">
        <f>Y71*X71+AA71*X71</f>
        <v>0</v>
      </c>
      <c r="AD71" s="1195"/>
      <c r="AE71" s="526">
        <v>73821.119999999995</v>
      </c>
      <c r="AF71" s="527">
        <f>AD71*AE71</f>
        <v>0</v>
      </c>
      <c r="AG71" s="526">
        <v>4750.2</v>
      </c>
      <c r="AH71" s="527">
        <f>AD71*AG71</f>
        <v>0</v>
      </c>
      <c r="AI71" s="915">
        <f>AE71*AD71+AG71*AD71</f>
        <v>0</v>
      </c>
      <c r="AJ71" s="1195"/>
      <c r="AK71" s="526">
        <v>73821.119999999995</v>
      </c>
      <c r="AL71" s="527">
        <f>AJ71*AK71</f>
        <v>0</v>
      </c>
      <c r="AM71" s="526">
        <v>4750.2</v>
      </c>
      <c r="AN71" s="527">
        <f>AJ71*AM71</f>
        <v>0</v>
      </c>
      <c r="AO71" s="915">
        <f>AK71*AJ71+AM71*AJ71</f>
        <v>0</v>
      </c>
      <c r="AP71" s="990"/>
      <c r="AQ71" s="653">
        <f t="shared" si="0"/>
        <v>0</v>
      </c>
      <c r="AR71" s="1004">
        <v>73821.119999999995</v>
      </c>
      <c r="AS71" s="527">
        <f>AQ71*AR71</f>
        <v>0</v>
      </c>
      <c r="AT71" s="526">
        <v>4750.2</v>
      </c>
      <c r="AU71" s="989">
        <f>AQ71*AT71</f>
        <v>0</v>
      </c>
      <c r="AV71" s="1090">
        <f>AR71*AQ71+AT71*AQ71</f>
        <v>0</v>
      </c>
      <c r="AW71" s="633"/>
    </row>
    <row r="72" spans="1:49" s="632" customFormat="1" x14ac:dyDescent="0.25">
      <c r="A72" s="1023" t="s">
        <v>88</v>
      </c>
      <c r="B72" s="1030" t="s">
        <v>89</v>
      </c>
      <c r="C72" s="654" t="s">
        <v>90</v>
      </c>
      <c r="D72" s="655" t="s">
        <v>90</v>
      </c>
      <c r="E72" s="1004"/>
      <c r="F72" s="527"/>
      <c r="G72" s="526"/>
      <c r="H72" s="989"/>
      <c r="I72" s="1090"/>
      <c r="J72" s="1132"/>
      <c r="K72" s="655"/>
      <c r="L72" s="1004"/>
      <c r="M72" s="527"/>
      <c r="N72" s="526"/>
      <c r="O72" s="989"/>
      <c r="P72" s="1090"/>
      <c r="Q72" s="1005"/>
      <c r="R72" s="655"/>
      <c r="S72" s="1096"/>
      <c r="T72" s="1090"/>
      <c r="U72" s="1096"/>
      <c r="V72" s="1090"/>
      <c r="W72" s="1090"/>
      <c r="X72" s="1194"/>
      <c r="Y72" s="526"/>
      <c r="Z72" s="527"/>
      <c r="AA72" s="526"/>
      <c r="AB72" s="527"/>
      <c r="AC72" s="915"/>
      <c r="AD72" s="1195"/>
      <c r="AE72" s="526"/>
      <c r="AF72" s="527"/>
      <c r="AG72" s="526"/>
      <c r="AH72" s="527"/>
      <c r="AI72" s="915"/>
      <c r="AJ72" s="1195"/>
      <c r="AK72" s="526"/>
      <c r="AL72" s="527"/>
      <c r="AM72" s="526"/>
      <c r="AN72" s="527"/>
      <c r="AO72" s="915"/>
      <c r="AP72" s="990"/>
      <c r="AQ72" s="653"/>
      <c r="AR72" s="1004"/>
      <c r="AS72" s="527"/>
      <c r="AT72" s="526"/>
      <c r="AU72" s="989"/>
      <c r="AV72" s="1090"/>
      <c r="AW72" s="633"/>
    </row>
    <row r="73" spans="1:49" s="632" customFormat="1" x14ac:dyDescent="0.25">
      <c r="A73" s="1026" t="s">
        <v>91</v>
      </c>
      <c r="B73" s="1031" t="s">
        <v>92</v>
      </c>
      <c r="C73" s="654" t="s">
        <v>93</v>
      </c>
      <c r="D73" s="655">
        <v>6.83</v>
      </c>
      <c r="E73" s="1004">
        <v>600</v>
      </c>
      <c r="F73" s="527">
        <f t="shared" ref="F73:F87" si="22">D73*E73</f>
        <v>4098</v>
      </c>
      <c r="G73" s="526">
        <v>1345.5</v>
      </c>
      <c r="H73" s="989">
        <f t="shared" ref="H73:H87" si="23">D73*G73</f>
        <v>9189.7649999999994</v>
      </c>
      <c r="I73" s="1090">
        <f t="shared" ref="I73:I87" si="24">E73*D73+G73*D73</f>
        <v>13287.764999999999</v>
      </c>
      <c r="J73" s="1132"/>
      <c r="K73" s="655">
        <v>3.73</v>
      </c>
      <c r="L73" s="1004">
        <v>600</v>
      </c>
      <c r="M73" s="527">
        <f t="shared" ref="M73:M87" si="25">K73*L73</f>
        <v>2238</v>
      </c>
      <c r="N73" s="526">
        <v>1345.5</v>
      </c>
      <c r="O73" s="989">
        <f t="shared" ref="O73:O87" si="26">K73*N73</f>
        <v>5018.7150000000001</v>
      </c>
      <c r="P73" s="1090">
        <f t="shared" ref="P73:P87" si="27">L73*K73+N73*K73</f>
        <v>7256.7150000000001</v>
      </c>
      <c r="Q73" s="1005"/>
      <c r="R73" s="655">
        <v>3.1</v>
      </c>
      <c r="S73" s="1096">
        <v>600</v>
      </c>
      <c r="T73" s="1090">
        <f t="shared" ref="T73:T87" si="28">R73*S73</f>
        <v>1860</v>
      </c>
      <c r="U73" s="1096">
        <v>1345.5</v>
      </c>
      <c r="V73" s="1090">
        <f t="shared" ref="V73:V87" si="29">R73*U73</f>
        <v>4171.05</v>
      </c>
      <c r="W73" s="1090">
        <f t="shared" ref="W73:W87" si="30">S73*R73+U73*R73</f>
        <v>6031.05</v>
      </c>
      <c r="X73" s="1194"/>
      <c r="Y73" s="526">
        <v>600</v>
      </c>
      <c r="Z73" s="527">
        <f t="shared" ref="Z73:Z87" si="31">X73*Y73</f>
        <v>0</v>
      </c>
      <c r="AA73" s="526">
        <v>1345.5</v>
      </c>
      <c r="AB73" s="527">
        <f t="shared" ref="AB73:AB87" si="32">X73*AA73</f>
        <v>0</v>
      </c>
      <c r="AC73" s="915">
        <f t="shared" ref="AC73:AC87" si="33">Y73*X73+AA73*X73</f>
        <v>0</v>
      </c>
      <c r="AD73" s="1195"/>
      <c r="AE73" s="526">
        <v>600</v>
      </c>
      <c r="AF73" s="527">
        <f t="shared" ref="AF73:AF87" si="34">AD73*AE73</f>
        <v>0</v>
      </c>
      <c r="AG73" s="526">
        <v>1345.5</v>
      </c>
      <c r="AH73" s="527">
        <f t="shared" ref="AH73:AH87" si="35">AD73*AG73</f>
        <v>0</v>
      </c>
      <c r="AI73" s="915">
        <f t="shared" ref="AI73:AI87" si="36">AE73*AD73+AG73*AD73</f>
        <v>0</v>
      </c>
      <c r="AJ73" s="1195"/>
      <c r="AK73" s="526">
        <v>600</v>
      </c>
      <c r="AL73" s="527">
        <f t="shared" ref="AL73:AL87" si="37">AJ73*AK73</f>
        <v>0</v>
      </c>
      <c r="AM73" s="526">
        <v>1345.5</v>
      </c>
      <c r="AN73" s="527">
        <f t="shared" ref="AN73:AN87" si="38">AJ73*AM73</f>
        <v>0</v>
      </c>
      <c r="AO73" s="915">
        <f t="shared" ref="AO73:AO87" si="39">AK73*AJ73+AM73*AJ73</f>
        <v>0</v>
      </c>
      <c r="AP73" s="990"/>
      <c r="AQ73" s="653">
        <f t="shared" si="0"/>
        <v>0</v>
      </c>
      <c r="AR73" s="1004">
        <v>600</v>
      </c>
      <c r="AS73" s="527">
        <f t="shared" ref="AS73:AS87" si="40">AQ73*AR73</f>
        <v>0</v>
      </c>
      <c r="AT73" s="526">
        <v>1345.5</v>
      </c>
      <c r="AU73" s="989">
        <f t="shared" ref="AU73:AU87" si="41">AQ73*AT73</f>
        <v>0</v>
      </c>
      <c r="AV73" s="1090">
        <f t="shared" ref="AV73:AV87" si="42">AR73*AQ73+AT73*AQ73</f>
        <v>0</v>
      </c>
      <c r="AW73" s="633"/>
    </row>
    <row r="74" spans="1:49" s="632" customFormat="1" x14ac:dyDescent="0.25">
      <c r="A74" s="1026" t="s">
        <v>94</v>
      </c>
      <c r="B74" s="1031" t="s">
        <v>95</v>
      </c>
      <c r="C74" s="654" t="s">
        <v>93</v>
      </c>
      <c r="D74" s="655">
        <v>13.66</v>
      </c>
      <c r="E74" s="1004">
        <v>600</v>
      </c>
      <c r="F74" s="527">
        <f t="shared" si="22"/>
        <v>8196</v>
      </c>
      <c r="G74" s="526">
        <v>678.6</v>
      </c>
      <c r="H74" s="989">
        <f t="shared" si="23"/>
        <v>9269.6760000000013</v>
      </c>
      <c r="I74" s="1090">
        <f t="shared" si="24"/>
        <v>17465.675999999999</v>
      </c>
      <c r="J74" s="1132"/>
      <c r="K74" s="655">
        <v>7.5</v>
      </c>
      <c r="L74" s="1004">
        <v>600</v>
      </c>
      <c r="M74" s="527">
        <f t="shared" si="25"/>
        <v>4500</v>
      </c>
      <c r="N74" s="526">
        <v>678.6</v>
      </c>
      <c r="O74" s="989">
        <f t="shared" si="26"/>
        <v>5089.5</v>
      </c>
      <c r="P74" s="1090">
        <f t="shared" si="27"/>
        <v>9589.5</v>
      </c>
      <c r="Q74" s="1005"/>
      <c r="R74" s="655">
        <v>6.16</v>
      </c>
      <c r="S74" s="1096">
        <v>600</v>
      </c>
      <c r="T74" s="1090">
        <f t="shared" si="28"/>
        <v>3696</v>
      </c>
      <c r="U74" s="1096">
        <v>678.6</v>
      </c>
      <c r="V74" s="1090">
        <f t="shared" si="29"/>
        <v>4180.1760000000004</v>
      </c>
      <c r="W74" s="1090">
        <f t="shared" si="30"/>
        <v>7876.1760000000004</v>
      </c>
      <c r="X74" s="1194"/>
      <c r="Y74" s="526">
        <v>600</v>
      </c>
      <c r="Z74" s="527">
        <f t="shared" si="31"/>
        <v>0</v>
      </c>
      <c r="AA74" s="526">
        <v>678.6</v>
      </c>
      <c r="AB74" s="527">
        <f t="shared" si="32"/>
        <v>0</v>
      </c>
      <c r="AC74" s="915">
        <f t="shared" si="33"/>
        <v>0</v>
      </c>
      <c r="AD74" s="1195"/>
      <c r="AE74" s="526">
        <v>600</v>
      </c>
      <c r="AF74" s="527">
        <f t="shared" si="34"/>
        <v>0</v>
      </c>
      <c r="AG74" s="526">
        <v>678.6</v>
      </c>
      <c r="AH74" s="527">
        <f t="shared" si="35"/>
        <v>0</v>
      </c>
      <c r="AI74" s="915">
        <f t="shared" si="36"/>
        <v>0</v>
      </c>
      <c r="AJ74" s="1195"/>
      <c r="AK74" s="526">
        <v>600</v>
      </c>
      <c r="AL74" s="527">
        <f t="shared" si="37"/>
        <v>0</v>
      </c>
      <c r="AM74" s="526">
        <v>678.6</v>
      </c>
      <c r="AN74" s="527">
        <f t="shared" si="38"/>
        <v>0</v>
      </c>
      <c r="AO74" s="915">
        <f t="shared" si="39"/>
        <v>0</v>
      </c>
      <c r="AP74" s="990"/>
      <c r="AQ74" s="653">
        <f t="shared" si="0"/>
        <v>0</v>
      </c>
      <c r="AR74" s="1004">
        <v>600</v>
      </c>
      <c r="AS74" s="527">
        <f t="shared" si="40"/>
        <v>0</v>
      </c>
      <c r="AT74" s="526">
        <v>678.6</v>
      </c>
      <c r="AU74" s="989">
        <f t="shared" si="41"/>
        <v>0</v>
      </c>
      <c r="AV74" s="1090">
        <f t="shared" si="42"/>
        <v>0</v>
      </c>
      <c r="AW74" s="633"/>
    </row>
    <row r="75" spans="1:49" s="632" customFormat="1" x14ac:dyDescent="0.25">
      <c r="A75" s="1026" t="s">
        <v>96</v>
      </c>
      <c r="B75" s="1031" t="s">
        <v>97</v>
      </c>
      <c r="C75" s="654" t="s">
        <v>93</v>
      </c>
      <c r="D75" s="655">
        <v>57.71</v>
      </c>
      <c r="E75" s="1004">
        <v>600</v>
      </c>
      <c r="F75" s="527">
        <f t="shared" si="22"/>
        <v>34626</v>
      </c>
      <c r="G75" s="526">
        <v>508.3</v>
      </c>
      <c r="H75" s="989">
        <f t="shared" si="23"/>
        <v>29333.993000000002</v>
      </c>
      <c r="I75" s="1090">
        <f t="shared" si="24"/>
        <v>63959.993000000002</v>
      </c>
      <c r="J75" s="1132"/>
      <c r="K75" s="655">
        <v>32</v>
      </c>
      <c r="L75" s="1004">
        <v>600</v>
      </c>
      <c r="M75" s="527">
        <f t="shared" si="25"/>
        <v>19200</v>
      </c>
      <c r="N75" s="526">
        <v>508.3</v>
      </c>
      <c r="O75" s="989">
        <f t="shared" si="26"/>
        <v>16265.6</v>
      </c>
      <c r="P75" s="1090">
        <f t="shared" si="27"/>
        <v>35465.599999999999</v>
      </c>
      <c r="Q75" s="1005"/>
      <c r="R75" s="655">
        <v>25.71</v>
      </c>
      <c r="S75" s="1096">
        <v>600</v>
      </c>
      <c r="T75" s="1090">
        <f t="shared" si="28"/>
        <v>15426</v>
      </c>
      <c r="U75" s="1096">
        <v>508.3</v>
      </c>
      <c r="V75" s="1090">
        <f t="shared" si="29"/>
        <v>13068.393</v>
      </c>
      <c r="W75" s="1090">
        <f t="shared" si="30"/>
        <v>28494.393</v>
      </c>
      <c r="X75" s="1194"/>
      <c r="Y75" s="526">
        <v>600</v>
      </c>
      <c r="Z75" s="527">
        <f t="shared" si="31"/>
        <v>0</v>
      </c>
      <c r="AA75" s="526">
        <v>508.3</v>
      </c>
      <c r="AB75" s="527">
        <f t="shared" si="32"/>
        <v>0</v>
      </c>
      <c r="AC75" s="915">
        <f t="shared" si="33"/>
        <v>0</v>
      </c>
      <c r="AD75" s="1195"/>
      <c r="AE75" s="526">
        <v>600</v>
      </c>
      <c r="AF75" s="527">
        <f t="shared" si="34"/>
        <v>0</v>
      </c>
      <c r="AG75" s="526">
        <v>508.3</v>
      </c>
      <c r="AH75" s="527">
        <f t="shared" si="35"/>
        <v>0</v>
      </c>
      <c r="AI75" s="915">
        <f t="shared" si="36"/>
        <v>0</v>
      </c>
      <c r="AJ75" s="1195"/>
      <c r="AK75" s="526">
        <v>600</v>
      </c>
      <c r="AL75" s="527">
        <f t="shared" si="37"/>
        <v>0</v>
      </c>
      <c r="AM75" s="526">
        <v>508.3</v>
      </c>
      <c r="AN75" s="527">
        <f t="shared" si="38"/>
        <v>0</v>
      </c>
      <c r="AO75" s="915">
        <f t="shared" si="39"/>
        <v>0</v>
      </c>
      <c r="AP75" s="990"/>
      <c r="AQ75" s="653">
        <f t="shared" si="0"/>
        <v>0</v>
      </c>
      <c r="AR75" s="1004">
        <v>600</v>
      </c>
      <c r="AS75" s="527">
        <f t="shared" si="40"/>
        <v>0</v>
      </c>
      <c r="AT75" s="526">
        <v>508.3</v>
      </c>
      <c r="AU75" s="989">
        <f t="shared" si="41"/>
        <v>0</v>
      </c>
      <c r="AV75" s="1090">
        <f t="shared" si="42"/>
        <v>0</v>
      </c>
      <c r="AW75" s="633"/>
    </row>
    <row r="76" spans="1:49" s="632" customFormat="1" x14ac:dyDescent="0.25">
      <c r="A76" s="1026" t="s">
        <v>98</v>
      </c>
      <c r="B76" s="1031" t="s">
        <v>99</v>
      </c>
      <c r="C76" s="654" t="s">
        <v>93</v>
      </c>
      <c r="D76" s="655">
        <v>57.71</v>
      </c>
      <c r="E76" s="1004">
        <v>600</v>
      </c>
      <c r="F76" s="527">
        <f t="shared" si="22"/>
        <v>34626</v>
      </c>
      <c r="G76" s="526">
        <v>491.4</v>
      </c>
      <c r="H76" s="989">
        <f t="shared" si="23"/>
        <v>28358.694</v>
      </c>
      <c r="I76" s="1090">
        <f t="shared" si="24"/>
        <v>62984.694000000003</v>
      </c>
      <c r="J76" s="1132"/>
      <c r="K76" s="655">
        <v>32</v>
      </c>
      <c r="L76" s="1004">
        <v>600</v>
      </c>
      <c r="M76" s="527">
        <f t="shared" si="25"/>
        <v>19200</v>
      </c>
      <c r="N76" s="526">
        <v>491.4</v>
      </c>
      <c r="O76" s="989">
        <f t="shared" si="26"/>
        <v>15724.8</v>
      </c>
      <c r="P76" s="1090">
        <f t="shared" si="27"/>
        <v>34924.800000000003</v>
      </c>
      <c r="Q76" s="1005"/>
      <c r="R76" s="655">
        <v>25.71</v>
      </c>
      <c r="S76" s="1096">
        <v>600</v>
      </c>
      <c r="T76" s="1090">
        <f t="shared" si="28"/>
        <v>15426</v>
      </c>
      <c r="U76" s="1096">
        <v>491.4</v>
      </c>
      <c r="V76" s="1090">
        <f t="shared" si="29"/>
        <v>12633.894</v>
      </c>
      <c r="W76" s="1090">
        <f t="shared" si="30"/>
        <v>28059.894</v>
      </c>
      <c r="X76" s="1194"/>
      <c r="Y76" s="526">
        <v>600</v>
      </c>
      <c r="Z76" s="527">
        <f t="shared" si="31"/>
        <v>0</v>
      </c>
      <c r="AA76" s="526">
        <v>491.4</v>
      </c>
      <c r="AB76" s="527">
        <f t="shared" si="32"/>
        <v>0</v>
      </c>
      <c r="AC76" s="915">
        <f t="shared" si="33"/>
        <v>0</v>
      </c>
      <c r="AD76" s="1195"/>
      <c r="AE76" s="526">
        <v>600</v>
      </c>
      <c r="AF76" s="527">
        <f t="shared" si="34"/>
        <v>0</v>
      </c>
      <c r="AG76" s="526">
        <v>491.4</v>
      </c>
      <c r="AH76" s="527">
        <f t="shared" si="35"/>
        <v>0</v>
      </c>
      <c r="AI76" s="915">
        <f t="shared" si="36"/>
        <v>0</v>
      </c>
      <c r="AJ76" s="1195"/>
      <c r="AK76" s="526">
        <v>600</v>
      </c>
      <c r="AL76" s="527">
        <f t="shared" si="37"/>
        <v>0</v>
      </c>
      <c r="AM76" s="526">
        <v>491.4</v>
      </c>
      <c r="AN76" s="527">
        <f t="shared" si="38"/>
        <v>0</v>
      </c>
      <c r="AO76" s="915">
        <f t="shared" si="39"/>
        <v>0</v>
      </c>
      <c r="AP76" s="990"/>
      <c r="AQ76" s="653">
        <f t="shared" si="0"/>
        <v>0</v>
      </c>
      <c r="AR76" s="1004">
        <v>600</v>
      </c>
      <c r="AS76" s="527">
        <f t="shared" si="40"/>
        <v>0</v>
      </c>
      <c r="AT76" s="526">
        <v>491.4</v>
      </c>
      <c r="AU76" s="989">
        <f t="shared" si="41"/>
        <v>0</v>
      </c>
      <c r="AV76" s="1090">
        <f t="shared" si="42"/>
        <v>0</v>
      </c>
      <c r="AW76" s="633"/>
    </row>
    <row r="77" spans="1:49" s="632" customFormat="1" x14ac:dyDescent="0.25">
      <c r="A77" s="1026" t="s">
        <v>100</v>
      </c>
      <c r="B77" s="1031" t="s">
        <v>101</v>
      </c>
      <c r="C77" s="654" t="s">
        <v>93</v>
      </c>
      <c r="D77" s="655">
        <v>70.38</v>
      </c>
      <c r="E77" s="1004">
        <v>600</v>
      </c>
      <c r="F77" s="527">
        <f t="shared" si="22"/>
        <v>42228</v>
      </c>
      <c r="G77" s="526">
        <v>565.5</v>
      </c>
      <c r="H77" s="989">
        <f t="shared" si="23"/>
        <v>39799.89</v>
      </c>
      <c r="I77" s="1090">
        <f t="shared" si="24"/>
        <v>82027.89</v>
      </c>
      <c r="J77" s="1132"/>
      <c r="K77" s="655">
        <v>32</v>
      </c>
      <c r="L77" s="1004">
        <v>600</v>
      </c>
      <c r="M77" s="527">
        <f t="shared" si="25"/>
        <v>19200</v>
      </c>
      <c r="N77" s="526">
        <v>565.5</v>
      </c>
      <c r="O77" s="989">
        <f t="shared" si="26"/>
        <v>18096</v>
      </c>
      <c r="P77" s="1090">
        <f t="shared" si="27"/>
        <v>37296</v>
      </c>
      <c r="Q77" s="1005"/>
      <c r="R77" s="655"/>
      <c r="S77" s="1096">
        <v>600</v>
      </c>
      <c r="T77" s="1090">
        <f t="shared" si="28"/>
        <v>0</v>
      </c>
      <c r="U77" s="1096">
        <v>565.5</v>
      </c>
      <c r="V77" s="1090">
        <f t="shared" si="29"/>
        <v>0</v>
      </c>
      <c r="W77" s="1090">
        <f t="shared" si="30"/>
        <v>0</v>
      </c>
      <c r="X77" s="1194"/>
      <c r="Y77" s="526">
        <v>600</v>
      </c>
      <c r="Z77" s="527">
        <f t="shared" si="31"/>
        <v>0</v>
      </c>
      <c r="AA77" s="526">
        <v>565.5</v>
      </c>
      <c r="AB77" s="527">
        <f t="shared" si="32"/>
        <v>0</v>
      </c>
      <c r="AC77" s="915">
        <f t="shared" si="33"/>
        <v>0</v>
      </c>
      <c r="AD77" s="1195"/>
      <c r="AE77" s="526">
        <v>600</v>
      </c>
      <c r="AF77" s="527">
        <f t="shared" si="34"/>
        <v>0</v>
      </c>
      <c r="AG77" s="526">
        <v>565.5</v>
      </c>
      <c r="AH77" s="527">
        <f t="shared" si="35"/>
        <v>0</v>
      </c>
      <c r="AI77" s="915">
        <f t="shared" si="36"/>
        <v>0</v>
      </c>
      <c r="AJ77" s="1195"/>
      <c r="AK77" s="526">
        <v>600</v>
      </c>
      <c r="AL77" s="527">
        <f t="shared" si="37"/>
        <v>0</v>
      </c>
      <c r="AM77" s="526">
        <v>565.5</v>
      </c>
      <c r="AN77" s="527">
        <f t="shared" si="38"/>
        <v>0</v>
      </c>
      <c r="AO77" s="915">
        <f t="shared" si="39"/>
        <v>0</v>
      </c>
      <c r="AP77" s="990"/>
      <c r="AQ77" s="653">
        <f t="shared" si="0"/>
        <v>38.379999999999995</v>
      </c>
      <c r="AR77" s="1004">
        <v>600</v>
      </c>
      <c r="AS77" s="527">
        <f t="shared" si="40"/>
        <v>23027.999999999996</v>
      </c>
      <c r="AT77" s="526">
        <v>565.5</v>
      </c>
      <c r="AU77" s="989">
        <f t="shared" si="41"/>
        <v>21703.889999999996</v>
      </c>
      <c r="AV77" s="1090">
        <f t="shared" si="42"/>
        <v>44731.889999999992</v>
      </c>
      <c r="AW77" s="633"/>
    </row>
    <row r="78" spans="1:49" s="632" customFormat="1" x14ac:dyDescent="0.25">
      <c r="A78" s="1026" t="s">
        <v>102</v>
      </c>
      <c r="B78" s="1031" t="s">
        <v>103</v>
      </c>
      <c r="C78" s="654" t="s">
        <v>28</v>
      </c>
      <c r="D78" s="655">
        <v>7</v>
      </c>
      <c r="E78" s="1004">
        <v>36465</v>
      </c>
      <c r="F78" s="527">
        <f t="shared" si="22"/>
        <v>255255</v>
      </c>
      <c r="G78" s="526">
        <v>8931</v>
      </c>
      <c r="H78" s="989">
        <f t="shared" si="23"/>
        <v>62517</v>
      </c>
      <c r="I78" s="1090">
        <f t="shared" si="24"/>
        <v>317772</v>
      </c>
      <c r="J78" s="1132"/>
      <c r="K78" s="655">
        <v>7</v>
      </c>
      <c r="L78" s="1004">
        <v>36465</v>
      </c>
      <c r="M78" s="527">
        <f t="shared" si="25"/>
        <v>255255</v>
      </c>
      <c r="N78" s="526">
        <v>8931</v>
      </c>
      <c r="O78" s="989">
        <f t="shared" si="26"/>
        <v>62517</v>
      </c>
      <c r="P78" s="1090">
        <f t="shared" si="27"/>
        <v>317772</v>
      </c>
      <c r="Q78" s="1005"/>
      <c r="R78" s="655"/>
      <c r="S78" s="1096">
        <v>36465</v>
      </c>
      <c r="T78" s="1090">
        <f t="shared" si="28"/>
        <v>0</v>
      </c>
      <c r="U78" s="1096">
        <v>8931</v>
      </c>
      <c r="V78" s="1090">
        <f t="shared" si="29"/>
        <v>0</v>
      </c>
      <c r="W78" s="1090">
        <f t="shared" si="30"/>
        <v>0</v>
      </c>
      <c r="X78" s="1194"/>
      <c r="Y78" s="526">
        <v>36465</v>
      </c>
      <c r="Z78" s="527">
        <f t="shared" si="31"/>
        <v>0</v>
      </c>
      <c r="AA78" s="526">
        <v>8931</v>
      </c>
      <c r="AB78" s="527">
        <f t="shared" si="32"/>
        <v>0</v>
      </c>
      <c r="AC78" s="915">
        <f t="shared" si="33"/>
        <v>0</v>
      </c>
      <c r="AD78" s="1195"/>
      <c r="AE78" s="526">
        <v>36465</v>
      </c>
      <c r="AF78" s="527">
        <f t="shared" si="34"/>
        <v>0</v>
      </c>
      <c r="AG78" s="526">
        <v>8931</v>
      </c>
      <c r="AH78" s="527">
        <f t="shared" si="35"/>
        <v>0</v>
      </c>
      <c r="AI78" s="915">
        <f t="shared" si="36"/>
        <v>0</v>
      </c>
      <c r="AJ78" s="1195"/>
      <c r="AK78" s="526">
        <v>36465</v>
      </c>
      <c r="AL78" s="527">
        <f t="shared" si="37"/>
        <v>0</v>
      </c>
      <c r="AM78" s="526">
        <v>8931</v>
      </c>
      <c r="AN78" s="527">
        <f t="shared" si="38"/>
        <v>0</v>
      </c>
      <c r="AO78" s="915">
        <f t="shared" si="39"/>
        <v>0</v>
      </c>
      <c r="AP78" s="990"/>
      <c r="AQ78" s="653">
        <f t="shared" si="0"/>
        <v>0</v>
      </c>
      <c r="AR78" s="1004">
        <v>36465</v>
      </c>
      <c r="AS78" s="527">
        <f t="shared" si="40"/>
        <v>0</v>
      </c>
      <c r="AT78" s="526">
        <v>8931</v>
      </c>
      <c r="AU78" s="989">
        <f t="shared" si="41"/>
        <v>0</v>
      </c>
      <c r="AV78" s="1090">
        <f t="shared" si="42"/>
        <v>0</v>
      </c>
      <c r="AW78" s="633"/>
    </row>
    <row r="79" spans="1:49" s="632" customFormat="1" x14ac:dyDescent="0.25">
      <c r="A79" s="1026" t="s">
        <v>104</v>
      </c>
      <c r="B79" s="1031" t="s">
        <v>105</v>
      </c>
      <c r="C79" s="654" t="s">
        <v>19</v>
      </c>
      <c r="D79" s="655">
        <v>36</v>
      </c>
      <c r="E79" s="1004">
        <v>1166</v>
      </c>
      <c r="F79" s="527">
        <f t="shared" si="22"/>
        <v>41976</v>
      </c>
      <c r="G79" s="526">
        <v>0</v>
      </c>
      <c r="H79" s="989">
        <f t="shared" si="23"/>
        <v>0</v>
      </c>
      <c r="I79" s="1090">
        <f t="shared" si="24"/>
        <v>41976</v>
      </c>
      <c r="J79" s="1132"/>
      <c r="K79" s="655">
        <v>36</v>
      </c>
      <c r="L79" s="1004">
        <v>1166</v>
      </c>
      <c r="M79" s="527">
        <f t="shared" si="25"/>
        <v>41976</v>
      </c>
      <c r="N79" s="526">
        <v>0</v>
      </c>
      <c r="O79" s="989">
        <f t="shared" si="26"/>
        <v>0</v>
      </c>
      <c r="P79" s="1090">
        <f t="shared" si="27"/>
        <v>41976</v>
      </c>
      <c r="Q79" s="1005"/>
      <c r="R79" s="655"/>
      <c r="S79" s="1096">
        <v>1166</v>
      </c>
      <c r="T79" s="1090">
        <f t="shared" si="28"/>
        <v>0</v>
      </c>
      <c r="U79" s="1096">
        <v>0</v>
      </c>
      <c r="V79" s="1090">
        <f t="shared" si="29"/>
        <v>0</v>
      </c>
      <c r="W79" s="1090">
        <f t="shared" si="30"/>
        <v>0</v>
      </c>
      <c r="X79" s="1194"/>
      <c r="Y79" s="526">
        <v>1166</v>
      </c>
      <c r="Z79" s="527">
        <f t="shared" si="31"/>
        <v>0</v>
      </c>
      <c r="AA79" s="526">
        <v>0</v>
      </c>
      <c r="AB79" s="527">
        <f t="shared" si="32"/>
        <v>0</v>
      </c>
      <c r="AC79" s="915">
        <f t="shared" si="33"/>
        <v>0</v>
      </c>
      <c r="AD79" s="1195"/>
      <c r="AE79" s="526">
        <v>1166</v>
      </c>
      <c r="AF79" s="527">
        <f t="shared" si="34"/>
        <v>0</v>
      </c>
      <c r="AG79" s="526">
        <v>0</v>
      </c>
      <c r="AH79" s="527">
        <f t="shared" si="35"/>
        <v>0</v>
      </c>
      <c r="AI79" s="915">
        <f t="shared" si="36"/>
        <v>0</v>
      </c>
      <c r="AJ79" s="1195"/>
      <c r="AK79" s="526">
        <v>1166</v>
      </c>
      <c r="AL79" s="527">
        <f t="shared" si="37"/>
        <v>0</v>
      </c>
      <c r="AM79" s="526">
        <v>0</v>
      </c>
      <c r="AN79" s="527">
        <f t="shared" si="38"/>
        <v>0</v>
      </c>
      <c r="AO79" s="915">
        <f t="shared" si="39"/>
        <v>0</v>
      </c>
      <c r="AP79" s="990"/>
      <c r="AQ79" s="653">
        <f t="shared" si="0"/>
        <v>0</v>
      </c>
      <c r="AR79" s="1004">
        <v>1166</v>
      </c>
      <c r="AS79" s="527">
        <f t="shared" si="40"/>
        <v>0</v>
      </c>
      <c r="AT79" s="526">
        <v>0</v>
      </c>
      <c r="AU79" s="989">
        <f t="shared" si="41"/>
        <v>0</v>
      </c>
      <c r="AV79" s="1090">
        <f t="shared" si="42"/>
        <v>0</v>
      </c>
      <c r="AW79" s="633"/>
    </row>
    <row r="80" spans="1:49" s="632" customFormat="1" x14ac:dyDescent="0.25">
      <c r="A80" s="1026" t="s">
        <v>106</v>
      </c>
      <c r="B80" s="1031" t="s">
        <v>107</v>
      </c>
      <c r="C80" s="654" t="s">
        <v>93</v>
      </c>
      <c r="D80" s="655">
        <v>12</v>
      </c>
      <c r="E80" s="1004">
        <v>904</v>
      </c>
      <c r="F80" s="527">
        <f t="shared" si="22"/>
        <v>10848</v>
      </c>
      <c r="G80" s="526">
        <v>453</v>
      </c>
      <c r="H80" s="989">
        <f t="shared" si="23"/>
        <v>5436</v>
      </c>
      <c r="I80" s="1090">
        <f t="shared" si="24"/>
        <v>16284</v>
      </c>
      <c r="J80" s="1132"/>
      <c r="K80" s="655">
        <v>12</v>
      </c>
      <c r="L80" s="1004">
        <v>904</v>
      </c>
      <c r="M80" s="527">
        <f t="shared" si="25"/>
        <v>10848</v>
      </c>
      <c r="N80" s="526">
        <v>453</v>
      </c>
      <c r="O80" s="989">
        <f t="shared" si="26"/>
        <v>5436</v>
      </c>
      <c r="P80" s="1090">
        <f t="shared" si="27"/>
        <v>16284</v>
      </c>
      <c r="Q80" s="1005"/>
      <c r="R80" s="655"/>
      <c r="S80" s="1096">
        <v>904</v>
      </c>
      <c r="T80" s="1090">
        <f t="shared" si="28"/>
        <v>0</v>
      </c>
      <c r="U80" s="1096">
        <v>453</v>
      </c>
      <c r="V80" s="1090">
        <f t="shared" si="29"/>
        <v>0</v>
      </c>
      <c r="W80" s="1090">
        <f t="shared" si="30"/>
        <v>0</v>
      </c>
      <c r="X80" s="1194"/>
      <c r="Y80" s="526">
        <v>904</v>
      </c>
      <c r="Z80" s="527">
        <f t="shared" si="31"/>
        <v>0</v>
      </c>
      <c r="AA80" s="526">
        <v>453</v>
      </c>
      <c r="AB80" s="527">
        <f t="shared" si="32"/>
        <v>0</v>
      </c>
      <c r="AC80" s="915">
        <f t="shared" si="33"/>
        <v>0</v>
      </c>
      <c r="AD80" s="1195"/>
      <c r="AE80" s="526">
        <v>904</v>
      </c>
      <c r="AF80" s="527">
        <f t="shared" si="34"/>
        <v>0</v>
      </c>
      <c r="AG80" s="526">
        <v>453</v>
      </c>
      <c r="AH80" s="527">
        <f t="shared" si="35"/>
        <v>0</v>
      </c>
      <c r="AI80" s="915">
        <f t="shared" si="36"/>
        <v>0</v>
      </c>
      <c r="AJ80" s="1195"/>
      <c r="AK80" s="526">
        <v>904</v>
      </c>
      <c r="AL80" s="527">
        <f t="shared" si="37"/>
        <v>0</v>
      </c>
      <c r="AM80" s="526">
        <v>453</v>
      </c>
      <c r="AN80" s="527">
        <f t="shared" si="38"/>
        <v>0</v>
      </c>
      <c r="AO80" s="915">
        <f t="shared" si="39"/>
        <v>0</v>
      </c>
      <c r="AP80" s="990"/>
      <c r="AQ80" s="653">
        <f t="shared" si="0"/>
        <v>0</v>
      </c>
      <c r="AR80" s="1004">
        <v>904</v>
      </c>
      <c r="AS80" s="527">
        <f t="shared" si="40"/>
        <v>0</v>
      </c>
      <c r="AT80" s="526">
        <v>453</v>
      </c>
      <c r="AU80" s="989">
        <f t="shared" si="41"/>
        <v>0</v>
      </c>
      <c r="AV80" s="1090">
        <f t="shared" si="42"/>
        <v>0</v>
      </c>
      <c r="AW80" s="633"/>
    </row>
    <row r="81" spans="1:49" s="632" customFormat="1" x14ac:dyDescent="0.25">
      <c r="A81" s="1026" t="s">
        <v>108</v>
      </c>
      <c r="B81" s="1031" t="s">
        <v>109</v>
      </c>
      <c r="C81" s="654" t="s">
        <v>19</v>
      </c>
      <c r="D81" s="655">
        <v>36</v>
      </c>
      <c r="E81" s="1004">
        <v>1690</v>
      </c>
      <c r="F81" s="527">
        <f t="shared" si="22"/>
        <v>60840</v>
      </c>
      <c r="G81" s="526">
        <v>1625</v>
      </c>
      <c r="H81" s="989">
        <f t="shared" si="23"/>
        <v>58500</v>
      </c>
      <c r="I81" s="1090">
        <f t="shared" si="24"/>
        <v>119340</v>
      </c>
      <c r="J81" s="1132"/>
      <c r="K81" s="655">
        <v>36</v>
      </c>
      <c r="L81" s="1004">
        <v>1690</v>
      </c>
      <c r="M81" s="527">
        <f t="shared" si="25"/>
        <v>60840</v>
      </c>
      <c r="N81" s="526">
        <v>1625</v>
      </c>
      <c r="O81" s="989">
        <f t="shared" si="26"/>
        <v>58500</v>
      </c>
      <c r="P81" s="1090">
        <f t="shared" si="27"/>
        <v>119340</v>
      </c>
      <c r="Q81" s="1005"/>
      <c r="R81" s="655"/>
      <c r="S81" s="1096">
        <v>1690</v>
      </c>
      <c r="T81" s="1090">
        <f t="shared" si="28"/>
        <v>0</v>
      </c>
      <c r="U81" s="1096">
        <v>1625</v>
      </c>
      <c r="V81" s="1090">
        <f t="shared" si="29"/>
        <v>0</v>
      </c>
      <c r="W81" s="1090">
        <f t="shared" si="30"/>
        <v>0</v>
      </c>
      <c r="X81" s="1194"/>
      <c r="Y81" s="526">
        <v>1690</v>
      </c>
      <c r="Z81" s="527">
        <f t="shared" si="31"/>
        <v>0</v>
      </c>
      <c r="AA81" s="526">
        <v>1625</v>
      </c>
      <c r="AB81" s="527">
        <f t="shared" si="32"/>
        <v>0</v>
      </c>
      <c r="AC81" s="915">
        <f t="shared" si="33"/>
        <v>0</v>
      </c>
      <c r="AD81" s="1195"/>
      <c r="AE81" s="526">
        <v>1690</v>
      </c>
      <c r="AF81" s="527">
        <f t="shared" si="34"/>
        <v>0</v>
      </c>
      <c r="AG81" s="526">
        <v>1625</v>
      </c>
      <c r="AH81" s="527">
        <f t="shared" si="35"/>
        <v>0</v>
      </c>
      <c r="AI81" s="915">
        <f t="shared" si="36"/>
        <v>0</v>
      </c>
      <c r="AJ81" s="1195"/>
      <c r="AK81" s="526">
        <v>1690</v>
      </c>
      <c r="AL81" s="527">
        <f t="shared" si="37"/>
        <v>0</v>
      </c>
      <c r="AM81" s="526">
        <v>1625</v>
      </c>
      <c r="AN81" s="527">
        <f t="shared" si="38"/>
        <v>0</v>
      </c>
      <c r="AO81" s="915">
        <f t="shared" si="39"/>
        <v>0</v>
      </c>
      <c r="AP81" s="990"/>
      <c r="AQ81" s="653">
        <f t="shared" si="0"/>
        <v>0</v>
      </c>
      <c r="AR81" s="1004">
        <v>1690</v>
      </c>
      <c r="AS81" s="527">
        <f t="shared" si="40"/>
        <v>0</v>
      </c>
      <c r="AT81" s="526">
        <v>1625</v>
      </c>
      <c r="AU81" s="989">
        <f t="shared" si="41"/>
        <v>0</v>
      </c>
      <c r="AV81" s="1090">
        <f t="shared" si="42"/>
        <v>0</v>
      </c>
      <c r="AW81" s="633"/>
    </row>
    <row r="82" spans="1:49" s="632" customFormat="1" x14ac:dyDescent="0.25">
      <c r="A82" s="1026" t="s">
        <v>110</v>
      </c>
      <c r="B82" s="1031" t="s">
        <v>111</v>
      </c>
      <c r="C82" s="654" t="s">
        <v>28</v>
      </c>
      <c r="D82" s="655">
        <v>12</v>
      </c>
      <c r="E82" s="1004">
        <v>7585</v>
      </c>
      <c r="F82" s="527">
        <f t="shared" si="22"/>
        <v>91020</v>
      </c>
      <c r="G82" s="526">
        <v>1716</v>
      </c>
      <c r="H82" s="989">
        <f t="shared" si="23"/>
        <v>20592</v>
      </c>
      <c r="I82" s="1090">
        <f t="shared" si="24"/>
        <v>111612</v>
      </c>
      <c r="J82" s="1132"/>
      <c r="K82" s="655">
        <v>12</v>
      </c>
      <c r="L82" s="1004">
        <v>7585</v>
      </c>
      <c r="M82" s="527">
        <f t="shared" si="25"/>
        <v>91020</v>
      </c>
      <c r="N82" s="526">
        <v>1716</v>
      </c>
      <c r="O82" s="989">
        <f t="shared" si="26"/>
        <v>20592</v>
      </c>
      <c r="P82" s="1090">
        <f t="shared" si="27"/>
        <v>111612</v>
      </c>
      <c r="Q82" s="1005"/>
      <c r="R82" s="655"/>
      <c r="S82" s="1096">
        <v>7585</v>
      </c>
      <c r="T82" s="1090">
        <f t="shared" si="28"/>
        <v>0</v>
      </c>
      <c r="U82" s="1096">
        <v>1716</v>
      </c>
      <c r="V82" s="1090">
        <f t="shared" si="29"/>
        <v>0</v>
      </c>
      <c r="W82" s="1090">
        <f t="shared" si="30"/>
        <v>0</v>
      </c>
      <c r="X82" s="1194"/>
      <c r="Y82" s="526">
        <v>7585</v>
      </c>
      <c r="Z82" s="527">
        <f t="shared" si="31"/>
        <v>0</v>
      </c>
      <c r="AA82" s="526">
        <v>1716</v>
      </c>
      <c r="AB82" s="527">
        <f t="shared" si="32"/>
        <v>0</v>
      </c>
      <c r="AC82" s="915">
        <f t="shared" si="33"/>
        <v>0</v>
      </c>
      <c r="AD82" s="1195"/>
      <c r="AE82" s="526">
        <v>7585</v>
      </c>
      <c r="AF82" s="527">
        <f t="shared" si="34"/>
        <v>0</v>
      </c>
      <c r="AG82" s="526">
        <v>1716</v>
      </c>
      <c r="AH82" s="527">
        <f t="shared" si="35"/>
        <v>0</v>
      </c>
      <c r="AI82" s="915">
        <f t="shared" si="36"/>
        <v>0</v>
      </c>
      <c r="AJ82" s="1195"/>
      <c r="AK82" s="526">
        <v>7585</v>
      </c>
      <c r="AL82" s="527">
        <f t="shared" si="37"/>
        <v>0</v>
      </c>
      <c r="AM82" s="526">
        <v>1716</v>
      </c>
      <c r="AN82" s="527">
        <f t="shared" si="38"/>
        <v>0</v>
      </c>
      <c r="AO82" s="915">
        <f t="shared" si="39"/>
        <v>0</v>
      </c>
      <c r="AP82" s="990"/>
      <c r="AQ82" s="653">
        <f t="shared" si="0"/>
        <v>0</v>
      </c>
      <c r="AR82" s="1004">
        <v>7585</v>
      </c>
      <c r="AS82" s="527">
        <f t="shared" si="40"/>
        <v>0</v>
      </c>
      <c r="AT82" s="526">
        <v>1716</v>
      </c>
      <c r="AU82" s="989">
        <f t="shared" si="41"/>
        <v>0</v>
      </c>
      <c r="AV82" s="1090">
        <f t="shared" si="42"/>
        <v>0</v>
      </c>
      <c r="AW82" s="633"/>
    </row>
    <row r="83" spans="1:49" s="632" customFormat="1" x14ac:dyDescent="0.25">
      <c r="A83" s="1026" t="s">
        <v>112</v>
      </c>
      <c r="B83" s="1031" t="s">
        <v>51</v>
      </c>
      <c r="C83" s="654" t="s">
        <v>19</v>
      </c>
      <c r="D83" s="655">
        <v>125.1</v>
      </c>
      <c r="E83" s="1004">
        <v>1286</v>
      </c>
      <c r="F83" s="527">
        <f t="shared" si="22"/>
        <v>160878.6</v>
      </c>
      <c r="G83" s="526">
        <v>2430</v>
      </c>
      <c r="H83" s="989">
        <f t="shared" si="23"/>
        <v>303993</v>
      </c>
      <c r="I83" s="1090">
        <f t="shared" si="24"/>
        <v>464871.6</v>
      </c>
      <c r="J83" s="1132"/>
      <c r="K83" s="655">
        <v>125.1</v>
      </c>
      <c r="L83" s="1004">
        <v>1286</v>
      </c>
      <c r="M83" s="527">
        <f t="shared" si="25"/>
        <v>160878.6</v>
      </c>
      <c r="N83" s="526">
        <v>2430</v>
      </c>
      <c r="O83" s="989">
        <f t="shared" si="26"/>
        <v>303993</v>
      </c>
      <c r="P83" s="1090">
        <f t="shared" si="27"/>
        <v>464871.6</v>
      </c>
      <c r="Q83" s="1005"/>
      <c r="R83" s="655"/>
      <c r="S83" s="1096">
        <v>1286</v>
      </c>
      <c r="T83" s="1090">
        <f t="shared" si="28"/>
        <v>0</v>
      </c>
      <c r="U83" s="1096">
        <v>2430</v>
      </c>
      <c r="V83" s="1090">
        <f t="shared" si="29"/>
        <v>0</v>
      </c>
      <c r="W83" s="1090">
        <f t="shared" si="30"/>
        <v>0</v>
      </c>
      <c r="X83" s="1194"/>
      <c r="Y83" s="526">
        <v>1286</v>
      </c>
      <c r="Z83" s="527">
        <f t="shared" si="31"/>
        <v>0</v>
      </c>
      <c r="AA83" s="526">
        <v>2430</v>
      </c>
      <c r="AB83" s="527">
        <f t="shared" si="32"/>
        <v>0</v>
      </c>
      <c r="AC83" s="915">
        <f t="shared" si="33"/>
        <v>0</v>
      </c>
      <c r="AD83" s="1195"/>
      <c r="AE83" s="526">
        <v>1286</v>
      </c>
      <c r="AF83" s="527">
        <f t="shared" si="34"/>
        <v>0</v>
      </c>
      <c r="AG83" s="526">
        <v>2430</v>
      </c>
      <c r="AH83" s="527">
        <f t="shared" si="35"/>
        <v>0</v>
      </c>
      <c r="AI83" s="915">
        <f t="shared" si="36"/>
        <v>0</v>
      </c>
      <c r="AJ83" s="1195"/>
      <c r="AK83" s="526">
        <v>1286</v>
      </c>
      <c r="AL83" s="527">
        <f t="shared" si="37"/>
        <v>0</v>
      </c>
      <c r="AM83" s="526">
        <v>2430</v>
      </c>
      <c r="AN83" s="527">
        <f t="shared" si="38"/>
        <v>0</v>
      </c>
      <c r="AO83" s="915">
        <f t="shared" si="39"/>
        <v>0</v>
      </c>
      <c r="AP83" s="990"/>
      <c r="AQ83" s="653">
        <f t="shared" si="0"/>
        <v>0</v>
      </c>
      <c r="AR83" s="1004">
        <v>1286</v>
      </c>
      <c r="AS83" s="527">
        <f t="shared" si="40"/>
        <v>0</v>
      </c>
      <c r="AT83" s="526">
        <v>2430</v>
      </c>
      <c r="AU83" s="989">
        <f t="shared" si="41"/>
        <v>0</v>
      </c>
      <c r="AV83" s="1090">
        <f t="shared" si="42"/>
        <v>0</v>
      </c>
      <c r="AW83" s="633"/>
    </row>
    <row r="84" spans="1:49" s="632" customFormat="1" x14ac:dyDescent="0.25">
      <c r="A84" s="1026" t="s">
        <v>113</v>
      </c>
      <c r="B84" s="1031" t="s">
        <v>114</v>
      </c>
      <c r="C84" s="654" t="s">
        <v>28</v>
      </c>
      <c r="D84" s="655">
        <v>4</v>
      </c>
      <c r="E84" s="1004">
        <v>36465</v>
      </c>
      <c r="F84" s="527">
        <f t="shared" si="22"/>
        <v>145860</v>
      </c>
      <c r="G84" s="526">
        <v>7524</v>
      </c>
      <c r="H84" s="989">
        <f t="shared" si="23"/>
        <v>30096</v>
      </c>
      <c r="I84" s="1090">
        <f t="shared" si="24"/>
        <v>175956</v>
      </c>
      <c r="J84" s="1132"/>
      <c r="K84" s="655">
        <v>4</v>
      </c>
      <c r="L84" s="1004">
        <v>36465</v>
      </c>
      <c r="M84" s="527">
        <f t="shared" si="25"/>
        <v>145860</v>
      </c>
      <c r="N84" s="526">
        <v>7524</v>
      </c>
      <c r="O84" s="989">
        <f t="shared" si="26"/>
        <v>30096</v>
      </c>
      <c r="P84" s="1090">
        <f t="shared" si="27"/>
        <v>175956</v>
      </c>
      <c r="Q84" s="1005"/>
      <c r="R84" s="655"/>
      <c r="S84" s="1096">
        <v>36465</v>
      </c>
      <c r="T84" s="1090">
        <f t="shared" si="28"/>
        <v>0</v>
      </c>
      <c r="U84" s="1096">
        <v>7524</v>
      </c>
      <c r="V84" s="1090">
        <f t="shared" si="29"/>
        <v>0</v>
      </c>
      <c r="W84" s="1090">
        <f t="shared" si="30"/>
        <v>0</v>
      </c>
      <c r="X84" s="1194"/>
      <c r="Y84" s="526">
        <v>36465</v>
      </c>
      <c r="Z84" s="527">
        <f t="shared" si="31"/>
        <v>0</v>
      </c>
      <c r="AA84" s="526">
        <v>7524</v>
      </c>
      <c r="AB84" s="527">
        <f t="shared" si="32"/>
        <v>0</v>
      </c>
      <c r="AC84" s="915">
        <f t="shared" si="33"/>
        <v>0</v>
      </c>
      <c r="AD84" s="1195"/>
      <c r="AE84" s="526">
        <v>36465</v>
      </c>
      <c r="AF84" s="527">
        <f t="shared" si="34"/>
        <v>0</v>
      </c>
      <c r="AG84" s="526">
        <v>7524</v>
      </c>
      <c r="AH84" s="527">
        <f t="shared" si="35"/>
        <v>0</v>
      </c>
      <c r="AI84" s="915">
        <f t="shared" si="36"/>
        <v>0</v>
      </c>
      <c r="AJ84" s="1195"/>
      <c r="AK84" s="526">
        <v>36465</v>
      </c>
      <c r="AL84" s="527">
        <f t="shared" si="37"/>
        <v>0</v>
      </c>
      <c r="AM84" s="526">
        <v>7524</v>
      </c>
      <c r="AN84" s="527">
        <f t="shared" si="38"/>
        <v>0</v>
      </c>
      <c r="AO84" s="915">
        <f t="shared" si="39"/>
        <v>0</v>
      </c>
      <c r="AP84" s="990"/>
      <c r="AQ84" s="653">
        <f t="shared" si="0"/>
        <v>0</v>
      </c>
      <c r="AR84" s="1004">
        <v>36465</v>
      </c>
      <c r="AS84" s="527">
        <f t="shared" si="40"/>
        <v>0</v>
      </c>
      <c r="AT84" s="526">
        <v>7524</v>
      </c>
      <c r="AU84" s="989">
        <f t="shared" si="41"/>
        <v>0</v>
      </c>
      <c r="AV84" s="1090">
        <f t="shared" si="42"/>
        <v>0</v>
      </c>
      <c r="AW84" s="633"/>
    </row>
    <row r="85" spans="1:49" s="632" customFormat="1" x14ac:dyDescent="0.25">
      <c r="A85" s="1026" t="s">
        <v>115</v>
      </c>
      <c r="B85" s="1031" t="s">
        <v>116</v>
      </c>
      <c r="C85" s="654" t="s">
        <v>43</v>
      </c>
      <c r="D85" s="655">
        <v>1.87</v>
      </c>
      <c r="E85" s="1004">
        <v>6809</v>
      </c>
      <c r="F85" s="527">
        <f t="shared" si="22"/>
        <v>12732.83</v>
      </c>
      <c r="G85" s="526">
        <v>13857</v>
      </c>
      <c r="H85" s="989">
        <f t="shared" si="23"/>
        <v>25912.59</v>
      </c>
      <c r="I85" s="1090">
        <f t="shared" si="24"/>
        <v>38645.42</v>
      </c>
      <c r="J85" s="1132"/>
      <c r="K85" s="655">
        <v>1.87</v>
      </c>
      <c r="L85" s="1004">
        <v>6809</v>
      </c>
      <c r="M85" s="527">
        <f t="shared" si="25"/>
        <v>12732.83</v>
      </c>
      <c r="N85" s="526">
        <v>13857</v>
      </c>
      <c r="O85" s="989">
        <f t="shared" si="26"/>
        <v>25912.59</v>
      </c>
      <c r="P85" s="1090">
        <f t="shared" si="27"/>
        <v>38645.42</v>
      </c>
      <c r="Q85" s="1005"/>
      <c r="R85" s="655"/>
      <c r="S85" s="1096">
        <v>6809</v>
      </c>
      <c r="T85" s="1090">
        <f t="shared" si="28"/>
        <v>0</v>
      </c>
      <c r="U85" s="1096">
        <v>13857</v>
      </c>
      <c r="V85" s="1090">
        <f t="shared" si="29"/>
        <v>0</v>
      </c>
      <c r="W85" s="1090">
        <f t="shared" si="30"/>
        <v>0</v>
      </c>
      <c r="X85" s="1194"/>
      <c r="Y85" s="526">
        <v>6809</v>
      </c>
      <c r="Z85" s="527">
        <f t="shared" si="31"/>
        <v>0</v>
      </c>
      <c r="AA85" s="526">
        <v>13857</v>
      </c>
      <c r="AB85" s="527">
        <f t="shared" si="32"/>
        <v>0</v>
      </c>
      <c r="AC85" s="915">
        <f t="shared" si="33"/>
        <v>0</v>
      </c>
      <c r="AD85" s="1195"/>
      <c r="AE85" s="526">
        <v>6809</v>
      </c>
      <c r="AF85" s="527">
        <f t="shared" si="34"/>
        <v>0</v>
      </c>
      <c r="AG85" s="526">
        <v>13857</v>
      </c>
      <c r="AH85" s="527">
        <f t="shared" si="35"/>
        <v>0</v>
      </c>
      <c r="AI85" s="915">
        <f t="shared" si="36"/>
        <v>0</v>
      </c>
      <c r="AJ85" s="1195"/>
      <c r="AK85" s="526">
        <v>6809</v>
      </c>
      <c r="AL85" s="527">
        <f t="shared" si="37"/>
        <v>0</v>
      </c>
      <c r="AM85" s="526">
        <v>13857</v>
      </c>
      <c r="AN85" s="527">
        <f t="shared" si="38"/>
        <v>0</v>
      </c>
      <c r="AO85" s="915">
        <f t="shared" si="39"/>
        <v>0</v>
      </c>
      <c r="AP85" s="990"/>
      <c r="AQ85" s="653">
        <f t="shared" si="0"/>
        <v>0</v>
      </c>
      <c r="AR85" s="1004">
        <v>6809</v>
      </c>
      <c r="AS85" s="527">
        <f t="shared" si="40"/>
        <v>0</v>
      </c>
      <c r="AT85" s="526">
        <v>13857</v>
      </c>
      <c r="AU85" s="989">
        <f t="shared" si="41"/>
        <v>0</v>
      </c>
      <c r="AV85" s="1090">
        <f t="shared" si="42"/>
        <v>0</v>
      </c>
      <c r="AW85" s="633"/>
    </row>
    <row r="86" spans="1:49" s="632" customFormat="1" x14ac:dyDescent="0.25">
      <c r="A86" s="1026" t="s">
        <v>117</v>
      </c>
      <c r="B86" s="1031" t="s">
        <v>118</v>
      </c>
      <c r="C86" s="654" t="s">
        <v>28</v>
      </c>
      <c r="D86" s="655">
        <v>24</v>
      </c>
      <c r="E86" s="1004">
        <v>3710</v>
      </c>
      <c r="F86" s="527">
        <f t="shared" si="22"/>
        <v>89040</v>
      </c>
      <c r="G86" s="526">
        <v>2543</v>
      </c>
      <c r="H86" s="989">
        <f t="shared" si="23"/>
        <v>61032</v>
      </c>
      <c r="I86" s="1090">
        <f t="shared" si="24"/>
        <v>150072</v>
      </c>
      <c r="J86" s="1132"/>
      <c r="K86" s="655">
        <v>24</v>
      </c>
      <c r="L86" s="1004">
        <v>3710</v>
      </c>
      <c r="M86" s="527">
        <f t="shared" si="25"/>
        <v>89040</v>
      </c>
      <c r="N86" s="526">
        <v>2543</v>
      </c>
      <c r="O86" s="989">
        <f t="shared" si="26"/>
        <v>61032</v>
      </c>
      <c r="P86" s="1090">
        <f t="shared" si="27"/>
        <v>150072</v>
      </c>
      <c r="Q86" s="1005"/>
      <c r="R86" s="655"/>
      <c r="S86" s="1096">
        <v>3710</v>
      </c>
      <c r="T86" s="1090">
        <f t="shared" si="28"/>
        <v>0</v>
      </c>
      <c r="U86" s="1096">
        <v>2543</v>
      </c>
      <c r="V86" s="1090">
        <f t="shared" si="29"/>
        <v>0</v>
      </c>
      <c r="W86" s="1090">
        <f t="shared" si="30"/>
        <v>0</v>
      </c>
      <c r="X86" s="1194"/>
      <c r="Y86" s="526">
        <v>3710</v>
      </c>
      <c r="Z86" s="527">
        <f t="shared" si="31"/>
        <v>0</v>
      </c>
      <c r="AA86" s="526">
        <v>2543</v>
      </c>
      <c r="AB86" s="527">
        <f t="shared" si="32"/>
        <v>0</v>
      </c>
      <c r="AC86" s="915">
        <f t="shared" si="33"/>
        <v>0</v>
      </c>
      <c r="AD86" s="1195"/>
      <c r="AE86" s="526">
        <v>3710</v>
      </c>
      <c r="AF86" s="527">
        <f t="shared" si="34"/>
        <v>0</v>
      </c>
      <c r="AG86" s="526">
        <v>2543</v>
      </c>
      <c r="AH86" s="527">
        <f t="shared" si="35"/>
        <v>0</v>
      </c>
      <c r="AI86" s="915">
        <f t="shared" si="36"/>
        <v>0</v>
      </c>
      <c r="AJ86" s="1195"/>
      <c r="AK86" s="526">
        <v>3710</v>
      </c>
      <c r="AL86" s="527">
        <f t="shared" si="37"/>
        <v>0</v>
      </c>
      <c r="AM86" s="526">
        <v>2543</v>
      </c>
      <c r="AN86" s="527">
        <f t="shared" si="38"/>
        <v>0</v>
      </c>
      <c r="AO86" s="915">
        <f t="shared" si="39"/>
        <v>0</v>
      </c>
      <c r="AP86" s="990"/>
      <c r="AQ86" s="653">
        <f t="shared" si="0"/>
        <v>0</v>
      </c>
      <c r="AR86" s="1004">
        <v>3710</v>
      </c>
      <c r="AS86" s="527">
        <f t="shared" si="40"/>
        <v>0</v>
      </c>
      <c r="AT86" s="526">
        <v>2543</v>
      </c>
      <c r="AU86" s="989">
        <f t="shared" si="41"/>
        <v>0</v>
      </c>
      <c r="AV86" s="1090">
        <f t="shared" si="42"/>
        <v>0</v>
      </c>
      <c r="AW86" s="633"/>
    </row>
    <row r="87" spans="1:49" s="632" customFormat="1" x14ac:dyDescent="0.25">
      <c r="A87" s="1026" t="s">
        <v>119</v>
      </c>
      <c r="B87" s="1031" t="s">
        <v>120</v>
      </c>
      <c r="C87" s="654" t="s">
        <v>93</v>
      </c>
      <c r="D87" s="655">
        <v>150</v>
      </c>
      <c r="E87" s="1004">
        <v>1135</v>
      </c>
      <c r="F87" s="527">
        <f t="shared" si="22"/>
        <v>170250</v>
      </c>
      <c r="G87" s="526">
        <v>567</v>
      </c>
      <c r="H87" s="989">
        <f t="shared" si="23"/>
        <v>85050</v>
      </c>
      <c r="I87" s="1090">
        <f t="shared" si="24"/>
        <v>255300</v>
      </c>
      <c r="J87" s="1132"/>
      <c r="K87" s="655"/>
      <c r="L87" s="1004">
        <v>1135</v>
      </c>
      <c r="M87" s="527">
        <f t="shared" si="25"/>
        <v>0</v>
      </c>
      <c r="N87" s="526">
        <v>567</v>
      </c>
      <c r="O87" s="989">
        <f t="shared" si="26"/>
        <v>0</v>
      </c>
      <c r="P87" s="1090">
        <f t="shared" si="27"/>
        <v>0</v>
      </c>
      <c r="Q87" s="1005"/>
      <c r="R87" s="655"/>
      <c r="S87" s="1096">
        <v>1135</v>
      </c>
      <c r="T87" s="1090">
        <f t="shared" si="28"/>
        <v>0</v>
      </c>
      <c r="U87" s="1096">
        <v>567</v>
      </c>
      <c r="V87" s="1090">
        <f t="shared" si="29"/>
        <v>0</v>
      </c>
      <c r="W87" s="1090">
        <f t="shared" si="30"/>
        <v>0</v>
      </c>
      <c r="X87" s="1194"/>
      <c r="Y87" s="526">
        <v>1135</v>
      </c>
      <c r="Z87" s="527">
        <f t="shared" si="31"/>
        <v>0</v>
      </c>
      <c r="AA87" s="526">
        <v>567</v>
      </c>
      <c r="AB87" s="527">
        <f t="shared" si="32"/>
        <v>0</v>
      </c>
      <c r="AC87" s="915">
        <f t="shared" si="33"/>
        <v>0</v>
      </c>
      <c r="AD87" s="1195"/>
      <c r="AE87" s="526">
        <v>1135</v>
      </c>
      <c r="AF87" s="527">
        <f t="shared" si="34"/>
        <v>0</v>
      </c>
      <c r="AG87" s="526">
        <v>567</v>
      </c>
      <c r="AH87" s="527">
        <f t="shared" si="35"/>
        <v>0</v>
      </c>
      <c r="AI87" s="915">
        <f t="shared" si="36"/>
        <v>0</v>
      </c>
      <c r="AJ87" s="1195"/>
      <c r="AK87" s="526">
        <v>1135</v>
      </c>
      <c r="AL87" s="527">
        <f t="shared" si="37"/>
        <v>0</v>
      </c>
      <c r="AM87" s="526">
        <v>567</v>
      </c>
      <c r="AN87" s="527">
        <f t="shared" si="38"/>
        <v>0</v>
      </c>
      <c r="AO87" s="915">
        <f t="shared" si="39"/>
        <v>0</v>
      </c>
      <c r="AP87" s="990"/>
      <c r="AQ87" s="653">
        <f t="shared" si="0"/>
        <v>150</v>
      </c>
      <c r="AR87" s="1004">
        <v>1135</v>
      </c>
      <c r="AS87" s="527">
        <f t="shared" si="40"/>
        <v>170250</v>
      </c>
      <c r="AT87" s="526">
        <v>567</v>
      </c>
      <c r="AU87" s="989">
        <f t="shared" si="41"/>
        <v>85050</v>
      </c>
      <c r="AV87" s="1090">
        <f t="shared" si="42"/>
        <v>255300</v>
      </c>
      <c r="AW87" s="633"/>
    </row>
    <row r="88" spans="1:49" s="632" customFormat="1" x14ac:dyDescent="0.25">
      <c r="A88" s="1023"/>
      <c r="B88" s="1032" t="s">
        <v>79</v>
      </c>
      <c r="C88" s="1033"/>
      <c r="D88" s="1034"/>
      <c r="E88" s="918"/>
      <c r="F88" s="919"/>
      <c r="G88" s="920"/>
      <c r="H88" s="1134"/>
      <c r="I88" s="1091"/>
      <c r="J88" s="1136"/>
      <c r="K88" s="1034"/>
      <c r="L88" s="918"/>
      <c r="M88" s="919"/>
      <c r="N88" s="920"/>
      <c r="O88" s="1134"/>
      <c r="P88" s="1091"/>
      <c r="Q88" s="443"/>
      <c r="R88" s="1034"/>
      <c r="S88" s="1107"/>
      <c r="T88" s="1091"/>
      <c r="U88" s="1107"/>
      <c r="V88" s="1091"/>
      <c r="W88" s="1091"/>
      <c r="X88" s="1196"/>
      <c r="Y88" s="918"/>
      <c r="Z88" s="919"/>
      <c r="AA88" s="920"/>
      <c r="AB88" s="900"/>
      <c r="AC88" s="917"/>
      <c r="AD88" s="1197"/>
      <c r="AE88" s="918"/>
      <c r="AF88" s="919"/>
      <c r="AG88" s="920"/>
      <c r="AH88" s="900"/>
      <c r="AI88" s="917"/>
      <c r="AJ88" s="1197"/>
      <c r="AK88" s="918"/>
      <c r="AL88" s="919"/>
      <c r="AM88" s="920"/>
      <c r="AN88" s="900"/>
      <c r="AO88" s="917"/>
      <c r="AP88" s="943"/>
      <c r="AQ88" s="653">
        <f t="shared" si="0"/>
        <v>0</v>
      </c>
      <c r="AR88" s="918"/>
      <c r="AS88" s="919"/>
      <c r="AT88" s="920"/>
      <c r="AU88" s="1134"/>
      <c r="AV88" s="1091"/>
      <c r="AW88" s="633"/>
    </row>
    <row r="89" spans="1:49" s="632" customFormat="1" x14ac:dyDescent="0.25">
      <c r="A89" s="1026" t="s">
        <v>121</v>
      </c>
      <c r="B89" s="1027" t="s">
        <v>122</v>
      </c>
      <c r="C89" s="1025" t="s">
        <v>28</v>
      </c>
      <c r="D89" s="653">
        <v>27</v>
      </c>
      <c r="E89" s="1004">
        <v>6808.0700000000006</v>
      </c>
      <c r="F89" s="527">
        <f t="shared" ref="F89:F115" si="43">D89*E89</f>
        <v>183817.89</v>
      </c>
      <c r="G89" s="921">
        <v>33020</v>
      </c>
      <c r="H89" s="989">
        <f t="shared" ref="H89:H115" si="44">D89*G89</f>
        <v>891540</v>
      </c>
      <c r="I89" s="1090">
        <f t="shared" ref="I89:I115" si="45">E89*D89+G89*D89</f>
        <v>1075357.8900000001</v>
      </c>
      <c r="J89" s="1132"/>
      <c r="K89" s="653"/>
      <c r="L89" s="1004">
        <v>6808.0700000000006</v>
      </c>
      <c r="M89" s="527">
        <f t="shared" ref="M89:M115" si="46">K89*L89</f>
        <v>0</v>
      </c>
      <c r="N89" s="921">
        <v>33020</v>
      </c>
      <c r="O89" s="989">
        <f t="shared" ref="O89:O115" si="47">K89*N89</f>
        <v>0</v>
      </c>
      <c r="P89" s="1090">
        <f t="shared" ref="P89:P115" si="48">L89*K89+N89*K89</f>
        <v>0</v>
      </c>
      <c r="Q89" s="1005"/>
      <c r="R89" s="653">
        <v>27</v>
      </c>
      <c r="S89" s="1096">
        <v>6808.0700000000006</v>
      </c>
      <c r="T89" s="1090">
        <f t="shared" ref="T89:T115" si="49">R89*S89</f>
        <v>183817.89</v>
      </c>
      <c r="U89" s="1096">
        <v>33020</v>
      </c>
      <c r="V89" s="1090">
        <f t="shared" ref="V89:V115" si="50">R89*U89</f>
        <v>891540</v>
      </c>
      <c r="W89" s="1090">
        <f t="shared" ref="W89:W115" si="51">S89*R89+U89*R89</f>
        <v>1075357.8900000001</v>
      </c>
      <c r="X89" s="1188"/>
      <c r="Y89" s="526">
        <v>6808.0700000000006</v>
      </c>
      <c r="Z89" s="527">
        <f t="shared" ref="Z89:Z115" si="52">X89*Y89</f>
        <v>0</v>
      </c>
      <c r="AA89" s="921">
        <v>33020</v>
      </c>
      <c r="AB89" s="527">
        <f t="shared" ref="AB89:AB115" si="53">X89*AA89</f>
        <v>0</v>
      </c>
      <c r="AC89" s="915">
        <f t="shared" ref="AC89:AC115" si="54">Y89*X89+AA89*X89</f>
        <v>0</v>
      </c>
      <c r="AD89" s="1189"/>
      <c r="AE89" s="526">
        <v>6808.0700000000006</v>
      </c>
      <c r="AF89" s="527">
        <f t="shared" ref="AF89:AF115" si="55">AD89*AE89</f>
        <v>0</v>
      </c>
      <c r="AG89" s="921">
        <v>33020</v>
      </c>
      <c r="AH89" s="527">
        <f t="shared" ref="AH89:AH115" si="56">AD89*AG89</f>
        <v>0</v>
      </c>
      <c r="AI89" s="915">
        <f t="shared" ref="AI89:AI115" si="57">AE89*AD89+AG89*AD89</f>
        <v>0</v>
      </c>
      <c r="AJ89" s="1189"/>
      <c r="AK89" s="526">
        <v>6808.0700000000006</v>
      </c>
      <c r="AL89" s="527">
        <f t="shared" ref="AL89:AL115" si="58">AJ89*AK89</f>
        <v>0</v>
      </c>
      <c r="AM89" s="921">
        <v>33020</v>
      </c>
      <c r="AN89" s="527">
        <f t="shared" ref="AN89:AN115" si="59">AJ89*AM89</f>
        <v>0</v>
      </c>
      <c r="AO89" s="915">
        <f t="shared" ref="AO89:AO115" si="60">AK89*AJ89+AM89*AJ89</f>
        <v>0</v>
      </c>
      <c r="AP89" s="990"/>
      <c r="AQ89" s="653">
        <f t="shared" si="0"/>
        <v>0</v>
      </c>
      <c r="AR89" s="1004">
        <v>6808.0700000000006</v>
      </c>
      <c r="AS89" s="527">
        <f t="shared" ref="AS89:AS115" si="61">AQ89*AR89</f>
        <v>0</v>
      </c>
      <c r="AT89" s="921">
        <v>33020</v>
      </c>
      <c r="AU89" s="989">
        <f t="shared" ref="AU89:AU115" si="62">AQ89*AT89</f>
        <v>0</v>
      </c>
      <c r="AV89" s="1090">
        <f t="shared" ref="AV89:AV115" si="63">AR89*AQ89+AT89*AQ89</f>
        <v>0</v>
      </c>
      <c r="AW89" s="633"/>
    </row>
    <row r="90" spans="1:49" s="632" customFormat="1" x14ac:dyDescent="0.25">
      <c r="A90" s="1035" t="s">
        <v>123</v>
      </c>
      <c r="B90" s="1031" t="s">
        <v>124</v>
      </c>
      <c r="C90" s="654" t="s">
        <v>19</v>
      </c>
      <c r="D90" s="1036">
        <v>35.200000000000003</v>
      </c>
      <c r="E90" s="1004">
        <v>2122.2000000000003</v>
      </c>
      <c r="F90" s="527">
        <f t="shared" si="43"/>
        <v>74701.440000000017</v>
      </c>
      <c r="G90" s="921">
        <v>0</v>
      </c>
      <c r="H90" s="989">
        <f t="shared" si="44"/>
        <v>0</v>
      </c>
      <c r="I90" s="1090">
        <f t="shared" si="45"/>
        <v>74701.440000000017</v>
      </c>
      <c r="J90" s="1137"/>
      <c r="K90" s="1036"/>
      <c r="L90" s="1004">
        <v>2122.2000000000003</v>
      </c>
      <c r="M90" s="527">
        <f t="shared" si="46"/>
        <v>0</v>
      </c>
      <c r="N90" s="921">
        <v>0</v>
      </c>
      <c r="O90" s="989">
        <f t="shared" si="47"/>
        <v>0</v>
      </c>
      <c r="P90" s="1090">
        <f t="shared" si="48"/>
        <v>0</v>
      </c>
      <c r="Q90" s="444"/>
      <c r="R90" s="1036">
        <v>35.200000000000003</v>
      </c>
      <c r="S90" s="1096">
        <v>2122.2000000000003</v>
      </c>
      <c r="T90" s="1090">
        <f t="shared" si="49"/>
        <v>74701.440000000017</v>
      </c>
      <c r="U90" s="1096">
        <v>0</v>
      </c>
      <c r="V90" s="1090">
        <f t="shared" si="50"/>
        <v>0</v>
      </c>
      <c r="W90" s="1090">
        <f t="shared" si="51"/>
        <v>74701.440000000017</v>
      </c>
      <c r="X90" s="1198"/>
      <c r="Y90" s="526">
        <v>2122.2000000000003</v>
      </c>
      <c r="Z90" s="527">
        <f t="shared" si="52"/>
        <v>0</v>
      </c>
      <c r="AA90" s="921">
        <v>0</v>
      </c>
      <c r="AB90" s="527">
        <f t="shared" si="53"/>
        <v>0</v>
      </c>
      <c r="AC90" s="915">
        <f t="shared" si="54"/>
        <v>0</v>
      </c>
      <c r="AD90" s="1199"/>
      <c r="AE90" s="526">
        <v>2122.2000000000003</v>
      </c>
      <c r="AF90" s="527">
        <f t="shared" si="55"/>
        <v>0</v>
      </c>
      <c r="AG90" s="921">
        <v>0</v>
      </c>
      <c r="AH90" s="527">
        <f t="shared" si="56"/>
        <v>0</v>
      </c>
      <c r="AI90" s="915">
        <f t="shared" si="57"/>
        <v>0</v>
      </c>
      <c r="AJ90" s="1199"/>
      <c r="AK90" s="526">
        <v>2122.2000000000003</v>
      </c>
      <c r="AL90" s="527">
        <f t="shared" si="58"/>
        <v>0</v>
      </c>
      <c r="AM90" s="921">
        <v>0</v>
      </c>
      <c r="AN90" s="527">
        <f t="shared" si="59"/>
        <v>0</v>
      </c>
      <c r="AO90" s="915">
        <f t="shared" si="60"/>
        <v>0</v>
      </c>
      <c r="AP90" s="944"/>
      <c r="AQ90" s="653">
        <f t="shared" si="0"/>
        <v>0</v>
      </c>
      <c r="AR90" s="1004">
        <v>2122.2000000000003</v>
      </c>
      <c r="AS90" s="527">
        <f t="shared" si="61"/>
        <v>0</v>
      </c>
      <c r="AT90" s="921">
        <v>0</v>
      </c>
      <c r="AU90" s="989">
        <f t="shared" si="62"/>
        <v>0</v>
      </c>
      <c r="AV90" s="1090">
        <f t="shared" si="63"/>
        <v>0</v>
      </c>
      <c r="AW90" s="633"/>
    </row>
    <row r="91" spans="1:49" s="632" customFormat="1" x14ac:dyDescent="0.25">
      <c r="A91" s="1026" t="s">
        <v>125</v>
      </c>
      <c r="B91" s="1031" t="s">
        <v>126</v>
      </c>
      <c r="C91" s="654" t="s">
        <v>19</v>
      </c>
      <c r="D91" s="1036">
        <v>31.36</v>
      </c>
      <c r="E91" s="1004">
        <v>3039.2000000000003</v>
      </c>
      <c r="F91" s="527">
        <f t="shared" si="43"/>
        <v>95309.312000000005</v>
      </c>
      <c r="G91" s="921">
        <v>6200.1289999999999</v>
      </c>
      <c r="H91" s="989">
        <f t="shared" si="44"/>
        <v>194436.04543999999</v>
      </c>
      <c r="I91" s="1090">
        <f t="shared" si="45"/>
        <v>289745.35743999999</v>
      </c>
      <c r="J91" s="1137"/>
      <c r="K91" s="1036"/>
      <c r="L91" s="1004">
        <v>3039.2000000000003</v>
      </c>
      <c r="M91" s="527">
        <f t="shared" si="46"/>
        <v>0</v>
      </c>
      <c r="N91" s="921">
        <v>6200.1289999999999</v>
      </c>
      <c r="O91" s="989">
        <f t="shared" si="47"/>
        <v>0</v>
      </c>
      <c r="P91" s="1090">
        <f t="shared" si="48"/>
        <v>0</v>
      </c>
      <c r="Q91" s="444"/>
      <c r="R91" s="1036"/>
      <c r="S91" s="1096">
        <v>3039.2000000000003</v>
      </c>
      <c r="T91" s="1090">
        <f t="shared" si="49"/>
        <v>0</v>
      </c>
      <c r="U91" s="1096">
        <v>6200.1289999999999</v>
      </c>
      <c r="V91" s="1090">
        <f t="shared" si="50"/>
        <v>0</v>
      </c>
      <c r="W91" s="1090">
        <f t="shared" si="51"/>
        <v>0</v>
      </c>
      <c r="X91" s="1198"/>
      <c r="Y91" s="526">
        <v>3039.2000000000003</v>
      </c>
      <c r="Z91" s="527">
        <f t="shared" si="52"/>
        <v>0</v>
      </c>
      <c r="AA91" s="921">
        <v>6200.1289999999999</v>
      </c>
      <c r="AB91" s="527">
        <f t="shared" si="53"/>
        <v>0</v>
      </c>
      <c r="AC91" s="915">
        <f t="shared" si="54"/>
        <v>0</v>
      </c>
      <c r="AD91" s="1199"/>
      <c r="AE91" s="526">
        <v>3039.2000000000003</v>
      </c>
      <c r="AF91" s="527">
        <f t="shared" si="55"/>
        <v>0</v>
      </c>
      <c r="AG91" s="921">
        <v>6200.1289999999999</v>
      </c>
      <c r="AH91" s="527">
        <f t="shared" si="56"/>
        <v>0</v>
      </c>
      <c r="AI91" s="915">
        <f t="shared" si="57"/>
        <v>0</v>
      </c>
      <c r="AJ91" s="1199"/>
      <c r="AK91" s="526">
        <v>3039.2000000000003</v>
      </c>
      <c r="AL91" s="527">
        <f t="shared" si="58"/>
        <v>0</v>
      </c>
      <c r="AM91" s="921">
        <v>6200.1289999999999</v>
      </c>
      <c r="AN91" s="527">
        <f t="shared" si="59"/>
        <v>0</v>
      </c>
      <c r="AO91" s="915">
        <f t="shared" si="60"/>
        <v>0</v>
      </c>
      <c r="AP91" s="944"/>
      <c r="AQ91" s="653">
        <f t="shared" si="0"/>
        <v>31.36</v>
      </c>
      <c r="AR91" s="1004">
        <v>3039.2000000000003</v>
      </c>
      <c r="AS91" s="527">
        <f t="shared" si="61"/>
        <v>95309.312000000005</v>
      </c>
      <c r="AT91" s="921">
        <v>6200.1289999999999</v>
      </c>
      <c r="AU91" s="989">
        <f t="shared" si="62"/>
        <v>194436.04543999999</v>
      </c>
      <c r="AV91" s="1090">
        <f t="shared" si="63"/>
        <v>289745.35743999999</v>
      </c>
      <c r="AW91" s="633"/>
    </row>
    <row r="92" spans="1:49" s="632" customFormat="1" x14ac:dyDescent="0.25">
      <c r="A92" s="1035" t="s">
        <v>127</v>
      </c>
      <c r="B92" s="1031" t="s">
        <v>128</v>
      </c>
      <c r="C92" s="654" t="s">
        <v>19</v>
      </c>
      <c r="D92" s="1036">
        <v>1.44</v>
      </c>
      <c r="E92" s="1004">
        <v>3039.2000000000003</v>
      </c>
      <c r="F92" s="527">
        <f t="shared" si="43"/>
        <v>4376.4480000000003</v>
      </c>
      <c r="G92" s="921">
        <v>2080</v>
      </c>
      <c r="H92" s="989">
        <f t="shared" si="44"/>
        <v>2995.2</v>
      </c>
      <c r="I92" s="1090">
        <f t="shared" si="45"/>
        <v>7371.6480000000001</v>
      </c>
      <c r="J92" s="1137"/>
      <c r="K92" s="1036"/>
      <c r="L92" s="1004">
        <v>3039.2000000000003</v>
      </c>
      <c r="M92" s="527">
        <f t="shared" si="46"/>
        <v>0</v>
      </c>
      <c r="N92" s="921">
        <v>2080</v>
      </c>
      <c r="O92" s="989">
        <f t="shared" si="47"/>
        <v>0</v>
      </c>
      <c r="P92" s="1090">
        <f t="shared" si="48"/>
        <v>0</v>
      </c>
      <c r="Q92" s="444"/>
      <c r="R92" s="1036"/>
      <c r="S92" s="1096">
        <v>3039.2000000000003</v>
      </c>
      <c r="T92" s="1090">
        <f t="shared" si="49"/>
        <v>0</v>
      </c>
      <c r="U92" s="1096">
        <v>2080</v>
      </c>
      <c r="V92" s="1090">
        <f t="shared" si="50"/>
        <v>0</v>
      </c>
      <c r="W92" s="1090">
        <f t="shared" si="51"/>
        <v>0</v>
      </c>
      <c r="X92" s="1198"/>
      <c r="Y92" s="526">
        <v>3039.2000000000003</v>
      </c>
      <c r="Z92" s="527">
        <f t="shared" si="52"/>
        <v>0</v>
      </c>
      <c r="AA92" s="921">
        <v>2080</v>
      </c>
      <c r="AB92" s="527">
        <f t="shared" si="53"/>
        <v>0</v>
      </c>
      <c r="AC92" s="915">
        <f t="shared" si="54"/>
        <v>0</v>
      </c>
      <c r="AD92" s="1199"/>
      <c r="AE92" s="526">
        <v>3039.2000000000003</v>
      </c>
      <c r="AF92" s="527">
        <f t="shared" si="55"/>
        <v>0</v>
      </c>
      <c r="AG92" s="921">
        <v>2080</v>
      </c>
      <c r="AH92" s="527">
        <f t="shared" si="56"/>
        <v>0</v>
      </c>
      <c r="AI92" s="915">
        <f t="shared" si="57"/>
        <v>0</v>
      </c>
      <c r="AJ92" s="1199"/>
      <c r="AK92" s="526">
        <v>3039.2000000000003</v>
      </c>
      <c r="AL92" s="527">
        <f t="shared" si="58"/>
        <v>0</v>
      </c>
      <c r="AM92" s="921">
        <v>2080</v>
      </c>
      <c r="AN92" s="527">
        <f t="shared" si="59"/>
        <v>0</v>
      </c>
      <c r="AO92" s="915">
        <f t="shared" si="60"/>
        <v>0</v>
      </c>
      <c r="AP92" s="944"/>
      <c r="AQ92" s="653">
        <f t="shared" si="0"/>
        <v>1.44</v>
      </c>
      <c r="AR92" s="1004">
        <v>3039.2000000000003</v>
      </c>
      <c r="AS92" s="527">
        <f t="shared" si="61"/>
        <v>4376.4480000000003</v>
      </c>
      <c r="AT92" s="921">
        <v>2080</v>
      </c>
      <c r="AU92" s="989">
        <f t="shared" si="62"/>
        <v>2995.2</v>
      </c>
      <c r="AV92" s="1090">
        <f t="shared" si="63"/>
        <v>7371.6480000000001</v>
      </c>
      <c r="AW92" s="633"/>
    </row>
    <row r="93" spans="1:49" s="632" customFormat="1" x14ac:dyDescent="0.25">
      <c r="A93" s="1026" t="s">
        <v>129</v>
      </c>
      <c r="B93" s="1031" t="s">
        <v>130</v>
      </c>
      <c r="C93" s="654" t="s">
        <v>19</v>
      </c>
      <c r="D93" s="1036">
        <v>1.53</v>
      </c>
      <c r="E93" s="1004">
        <v>6026</v>
      </c>
      <c r="F93" s="527">
        <f t="shared" si="43"/>
        <v>9219.7800000000007</v>
      </c>
      <c r="G93" s="921">
        <v>1508</v>
      </c>
      <c r="H93" s="989">
        <f t="shared" si="44"/>
        <v>2307.2400000000002</v>
      </c>
      <c r="I93" s="1090">
        <f t="shared" si="45"/>
        <v>11527.02</v>
      </c>
      <c r="J93" s="1137"/>
      <c r="K93" s="1036"/>
      <c r="L93" s="1004">
        <v>6026</v>
      </c>
      <c r="M93" s="527">
        <f t="shared" si="46"/>
        <v>0</v>
      </c>
      <c r="N93" s="921">
        <v>1508</v>
      </c>
      <c r="O93" s="989">
        <f t="shared" si="47"/>
        <v>0</v>
      </c>
      <c r="P93" s="1090">
        <f t="shared" si="48"/>
        <v>0</v>
      </c>
      <c r="Q93" s="444"/>
      <c r="R93" s="1036"/>
      <c r="S93" s="1096">
        <v>6026</v>
      </c>
      <c r="T93" s="1090">
        <f t="shared" si="49"/>
        <v>0</v>
      </c>
      <c r="U93" s="1096">
        <v>1508</v>
      </c>
      <c r="V93" s="1090">
        <f t="shared" si="50"/>
        <v>0</v>
      </c>
      <c r="W93" s="1090">
        <f t="shared" si="51"/>
        <v>0</v>
      </c>
      <c r="X93" s="1198"/>
      <c r="Y93" s="526">
        <v>6026</v>
      </c>
      <c r="Z93" s="527">
        <f t="shared" si="52"/>
        <v>0</v>
      </c>
      <c r="AA93" s="921">
        <v>1508</v>
      </c>
      <c r="AB93" s="527">
        <f t="shared" si="53"/>
        <v>0</v>
      </c>
      <c r="AC93" s="915">
        <f t="shared" si="54"/>
        <v>0</v>
      </c>
      <c r="AD93" s="1199"/>
      <c r="AE93" s="526">
        <v>6026</v>
      </c>
      <c r="AF93" s="527">
        <f t="shared" si="55"/>
        <v>0</v>
      </c>
      <c r="AG93" s="921">
        <v>1508</v>
      </c>
      <c r="AH93" s="527">
        <f t="shared" si="56"/>
        <v>0</v>
      </c>
      <c r="AI93" s="915">
        <f t="shared" si="57"/>
        <v>0</v>
      </c>
      <c r="AJ93" s="1199"/>
      <c r="AK93" s="526">
        <v>6026</v>
      </c>
      <c r="AL93" s="527">
        <f t="shared" si="58"/>
        <v>0</v>
      </c>
      <c r="AM93" s="921">
        <v>1508</v>
      </c>
      <c r="AN93" s="527">
        <f t="shared" si="59"/>
        <v>0</v>
      </c>
      <c r="AO93" s="915">
        <f t="shared" si="60"/>
        <v>0</v>
      </c>
      <c r="AP93" s="944"/>
      <c r="AQ93" s="653">
        <f t="shared" si="0"/>
        <v>1.53</v>
      </c>
      <c r="AR93" s="1004">
        <v>6026</v>
      </c>
      <c r="AS93" s="527">
        <f t="shared" si="61"/>
        <v>9219.7800000000007</v>
      </c>
      <c r="AT93" s="921">
        <v>1508</v>
      </c>
      <c r="AU93" s="989">
        <f t="shared" si="62"/>
        <v>2307.2400000000002</v>
      </c>
      <c r="AV93" s="1090">
        <f t="shared" si="63"/>
        <v>11527.02</v>
      </c>
      <c r="AW93" s="633"/>
    </row>
    <row r="94" spans="1:49" s="632" customFormat="1" x14ac:dyDescent="0.25">
      <c r="A94" s="1035" t="s">
        <v>131</v>
      </c>
      <c r="B94" s="1031" t="s">
        <v>132</v>
      </c>
      <c r="C94" s="654" t="s">
        <v>19</v>
      </c>
      <c r="D94" s="1036">
        <v>8.5</v>
      </c>
      <c r="E94" s="1004">
        <v>3493.3377</v>
      </c>
      <c r="F94" s="527">
        <f t="shared" si="43"/>
        <v>29693.370450000002</v>
      </c>
      <c r="G94" s="921">
        <v>4239.7290000000003</v>
      </c>
      <c r="H94" s="989">
        <f t="shared" si="44"/>
        <v>36037.696500000005</v>
      </c>
      <c r="I94" s="1090">
        <f t="shared" si="45"/>
        <v>65731.066950000008</v>
      </c>
      <c r="J94" s="1137"/>
      <c r="K94" s="1036"/>
      <c r="L94" s="1004">
        <v>3493.3377</v>
      </c>
      <c r="M94" s="527">
        <f t="shared" si="46"/>
        <v>0</v>
      </c>
      <c r="N94" s="921">
        <v>4239.7290000000003</v>
      </c>
      <c r="O94" s="989">
        <f t="shared" si="47"/>
        <v>0</v>
      </c>
      <c r="P94" s="1090">
        <f t="shared" si="48"/>
        <v>0</v>
      </c>
      <c r="Q94" s="444"/>
      <c r="R94" s="1036"/>
      <c r="S94" s="1096">
        <v>3493.3377</v>
      </c>
      <c r="T94" s="1090">
        <f t="shared" si="49"/>
        <v>0</v>
      </c>
      <c r="U94" s="1096">
        <v>4239.7290000000003</v>
      </c>
      <c r="V94" s="1090">
        <f t="shared" si="50"/>
        <v>0</v>
      </c>
      <c r="W94" s="1090">
        <f t="shared" si="51"/>
        <v>0</v>
      </c>
      <c r="X94" s="1198"/>
      <c r="Y94" s="526">
        <v>3493.3377</v>
      </c>
      <c r="Z94" s="527">
        <f t="shared" si="52"/>
        <v>0</v>
      </c>
      <c r="AA94" s="921">
        <v>4239.7290000000003</v>
      </c>
      <c r="AB94" s="527">
        <f t="shared" si="53"/>
        <v>0</v>
      </c>
      <c r="AC94" s="915">
        <f t="shared" si="54"/>
        <v>0</v>
      </c>
      <c r="AD94" s="1199"/>
      <c r="AE94" s="526">
        <v>3493.3377</v>
      </c>
      <c r="AF94" s="527">
        <f t="shared" si="55"/>
        <v>0</v>
      </c>
      <c r="AG94" s="921">
        <v>4239.7290000000003</v>
      </c>
      <c r="AH94" s="527">
        <f t="shared" si="56"/>
        <v>0</v>
      </c>
      <c r="AI94" s="915">
        <f t="shared" si="57"/>
        <v>0</v>
      </c>
      <c r="AJ94" s="1199"/>
      <c r="AK94" s="526">
        <v>3493.3377</v>
      </c>
      <c r="AL94" s="527">
        <f t="shared" si="58"/>
        <v>0</v>
      </c>
      <c r="AM94" s="921">
        <v>4239.7290000000003</v>
      </c>
      <c r="AN94" s="527">
        <f t="shared" si="59"/>
        <v>0</v>
      </c>
      <c r="AO94" s="915">
        <f t="shared" si="60"/>
        <v>0</v>
      </c>
      <c r="AP94" s="944"/>
      <c r="AQ94" s="653">
        <f t="shared" si="0"/>
        <v>8.5</v>
      </c>
      <c r="AR94" s="1004">
        <v>3493.3377</v>
      </c>
      <c r="AS94" s="527">
        <f t="shared" si="61"/>
        <v>29693.370450000002</v>
      </c>
      <c r="AT94" s="921">
        <v>4239.7290000000003</v>
      </c>
      <c r="AU94" s="989">
        <f t="shared" si="62"/>
        <v>36037.696500000005</v>
      </c>
      <c r="AV94" s="1090">
        <f t="shared" si="63"/>
        <v>65731.066950000008</v>
      </c>
      <c r="AW94" s="633"/>
    </row>
    <row r="95" spans="1:49" s="632" customFormat="1" x14ac:dyDescent="0.25">
      <c r="A95" s="1026" t="s">
        <v>133</v>
      </c>
      <c r="B95" s="1031" t="s">
        <v>134</v>
      </c>
      <c r="C95" s="654" t="s">
        <v>28</v>
      </c>
      <c r="D95" s="1036">
        <v>1</v>
      </c>
      <c r="E95" s="1004">
        <v>11909.969800000001</v>
      </c>
      <c r="F95" s="527">
        <f t="shared" si="43"/>
        <v>11909.969800000001</v>
      </c>
      <c r="G95" s="921">
        <v>4538.7030000000004</v>
      </c>
      <c r="H95" s="989">
        <f t="shared" si="44"/>
        <v>4538.7030000000004</v>
      </c>
      <c r="I95" s="1090">
        <f t="shared" si="45"/>
        <v>16448.6728</v>
      </c>
      <c r="J95" s="1137"/>
      <c r="K95" s="1036"/>
      <c r="L95" s="1004">
        <v>11909.969800000001</v>
      </c>
      <c r="M95" s="527">
        <f t="shared" si="46"/>
        <v>0</v>
      </c>
      <c r="N95" s="921">
        <v>4538.7030000000004</v>
      </c>
      <c r="O95" s="989">
        <f t="shared" si="47"/>
        <v>0</v>
      </c>
      <c r="P95" s="1090">
        <f t="shared" si="48"/>
        <v>0</v>
      </c>
      <c r="Q95" s="444"/>
      <c r="R95" s="1036"/>
      <c r="S95" s="1096">
        <v>11909.969800000001</v>
      </c>
      <c r="T95" s="1090">
        <f t="shared" si="49"/>
        <v>0</v>
      </c>
      <c r="U95" s="1096">
        <v>4538.7030000000004</v>
      </c>
      <c r="V95" s="1090">
        <f t="shared" si="50"/>
        <v>0</v>
      </c>
      <c r="W95" s="1090">
        <f t="shared" si="51"/>
        <v>0</v>
      </c>
      <c r="X95" s="1198"/>
      <c r="Y95" s="526">
        <v>11909.969800000001</v>
      </c>
      <c r="Z95" s="527">
        <f t="shared" si="52"/>
        <v>0</v>
      </c>
      <c r="AA95" s="921">
        <v>4538.7030000000004</v>
      </c>
      <c r="AB95" s="527">
        <f t="shared" si="53"/>
        <v>0</v>
      </c>
      <c r="AC95" s="915">
        <f t="shared" si="54"/>
        <v>0</v>
      </c>
      <c r="AD95" s="1199"/>
      <c r="AE95" s="526">
        <v>11909.969800000001</v>
      </c>
      <c r="AF95" s="527">
        <f t="shared" si="55"/>
        <v>0</v>
      </c>
      <c r="AG95" s="921">
        <v>4538.7030000000004</v>
      </c>
      <c r="AH95" s="527">
        <f t="shared" si="56"/>
        <v>0</v>
      </c>
      <c r="AI95" s="915">
        <f t="shared" si="57"/>
        <v>0</v>
      </c>
      <c r="AJ95" s="1199"/>
      <c r="AK95" s="526">
        <v>11909.969800000001</v>
      </c>
      <c r="AL95" s="527">
        <f t="shared" si="58"/>
        <v>0</v>
      </c>
      <c r="AM95" s="921">
        <v>4538.7030000000004</v>
      </c>
      <c r="AN95" s="527">
        <f t="shared" si="59"/>
        <v>0</v>
      </c>
      <c r="AO95" s="915">
        <f t="shared" si="60"/>
        <v>0</v>
      </c>
      <c r="AP95" s="944"/>
      <c r="AQ95" s="653">
        <f t="shared" si="0"/>
        <v>1</v>
      </c>
      <c r="AR95" s="1004">
        <v>11909.969800000001</v>
      </c>
      <c r="AS95" s="527">
        <f t="shared" si="61"/>
        <v>11909.969800000001</v>
      </c>
      <c r="AT95" s="921">
        <v>4538.7030000000004</v>
      </c>
      <c r="AU95" s="989">
        <f t="shared" si="62"/>
        <v>4538.7030000000004</v>
      </c>
      <c r="AV95" s="1090">
        <f t="shared" si="63"/>
        <v>16448.6728</v>
      </c>
      <c r="AW95" s="633"/>
    </row>
    <row r="96" spans="1:49" s="632" customFormat="1" x14ac:dyDescent="0.25">
      <c r="A96" s="1035" t="s">
        <v>135</v>
      </c>
      <c r="B96" s="1031" t="s">
        <v>136</v>
      </c>
      <c r="C96" s="654" t="s">
        <v>28</v>
      </c>
      <c r="D96" s="1036">
        <v>2</v>
      </c>
      <c r="E96" s="1004">
        <v>11909.969800000001</v>
      </c>
      <c r="F96" s="527">
        <f t="shared" si="43"/>
        <v>23819.939600000002</v>
      </c>
      <c r="G96" s="921">
        <v>4538.7030000000004</v>
      </c>
      <c r="H96" s="989">
        <f t="shared" si="44"/>
        <v>9077.4060000000009</v>
      </c>
      <c r="I96" s="1090">
        <f t="shared" si="45"/>
        <v>32897.345600000001</v>
      </c>
      <c r="J96" s="1137"/>
      <c r="K96" s="1036"/>
      <c r="L96" s="1004">
        <v>11909.969800000001</v>
      </c>
      <c r="M96" s="527">
        <f t="shared" si="46"/>
        <v>0</v>
      </c>
      <c r="N96" s="921">
        <v>4538.7030000000004</v>
      </c>
      <c r="O96" s="989">
        <f t="shared" si="47"/>
        <v>0</v>
      </c>
      <c r="P96" s="1090">
        <f t="shared" si="48"/>
        <v>0</v>
      </c>
      <c r="Q96" s="444"/>
      <c r="R96" s="1036"/>
      <c r="S96" s="1096">
        <v>11909.969800000001</v>
      </c>
      <c r="T96" s="1090">
        <f t="shared" si="49"/>
        <v>0</v>
      </c>
      <c r="U96" s="1096">
        <v>4538.7030000000004</v>
      </c>
      <c r="V96" s="1090">
        <f t="shared" si="50"/>
        <v>0</v>
      </c>
      <c r="W96" s="1090">
        <f t="shared" si="51"/>
        <v>0</v>
      </c>
      <c r="X96" s="1198"/>
      <c r="Y96" s="526">
        <v>11909.969800000001</v>
      </c>
      <c r="Z96" s="527">
        <f t="shared" si="52"/>
        <v>0</v>
      </c>
      <c r="AA96" s="921">
        <v>4538.7030000000004</v>
      </c>
      <c r="AB96" s="527">
        <f t="shared" si="53"/>
        <v>0</v>
      </c>
      <c r="AC96" s="915">
        <f t="shared" si="54"/>
        <v>0</v>
      </c>
      <c r="AD96" s="1199"/>
      <c r="AE96" s="526">
        <v>11909.969800000001</v>
      </c>
      <c r="AF96" s="527">
        <f t="shared" si="55"/>
        <v>0</v>
      </c>
      <c r="AG96" s="921">
        <v>4538.7030000000004</v>
      </c>
      <c r="AH96" s="527">
        <f t="shared" si="56"/>
        <v>0</v>
      </c>
      <c r="AI96" s="915">
        <f t="shared" si="57"/>
        <v>0</v>
      </c>
      <c r="AJ96" s="1199"/>
      <c r="AK96" s="526">
        <v>11909.969800000001</v>
      </c>
      <c r="AL96" s="527">
        <f t="shared" si="58"/>
        <v>0</v>
      </c>
      <c r="AM96" s="921">
        <v>4538.7030000000004</v>
      </c>
      <c r="AN96" s="527">
        <f t="shared" si="59"/>
        <v>0</v>
      </c>
      <c r="AO96" s="915">
        <f t="shared" si="60"/>
        <v>0</v>
      </c>
      <c r="AP96" s="944"/>
      <c r="AQ96" s="653">
        <f t="shared" si="0"/>
        <v>2</v>
      </c>
      <c r="AR96" s="1004">
        <v>11909.969800000001</v>
      </c>
      <c r="AS96" s="527">
        <f t="shared" si="61"/>
        <v>23819.939600000002</v>
      </c>
      <c r="AT96" s="921">
        <v>4538.7030000000004</v>
      </c>
      <c r="AU96" s="989">
        <f t="shared" si="62"/>
        <v>9077.4060000000009</v>
      </c>
      <c r="AV96" s="1090">
        <f t="shared" si="63"/>
        <v>32897.345600000001</v>
      </c>
      <c r="AW96" s="633"/>
    </row>
    <row r="97" spans="1:49" s="632" customFormat="1" x14ac:dyDescent="0.25">
      <c r="A97" s="1026" t="s">
        <v>137</v>
      </c>
      <c r="B97" s="1031" t="s">
        <v>138</v>
      </c>
      <c r="C97" s="654" t="s">
        <v>28</v>
      </c>
      <c r="D97" s="1036">
        <v>2</v>
      </c>
      <c r="E97" s="1004">
        <v>11909.969800000001</v>
      </c>
      <c r="F97" s="527">
        <f t="shared" si="43"/>
        <v>23819.939600000002</v>
      </c>
      <c r="G97" s="921">
        <v>4538.7030000000004</v>
      </c>
      <c r="H97" s="989">
        <f t="shared" si="44"/>
        <v>9077.4060000000009</v>
      </c>
      <c r="I97" s="1090">
        <f t="shared" si="45"/>
        <v>32897.345600000001</v>
      </c>
      <c r="J97" s="1137"/>
      <c r="K97" s="1036"/>
      <c r="L97" s="1004">
        <v>11909.969800000001</v>
      </c>
      <c r="M97" s="527">
        <f t="shared" si="46"/>
        <v>0</v>
      </c>
      <c r="N97" s="921">
        <v>4538.7030000000004</v>
      </c>
      <c r="O97" s="989">
        <f t="shared" si="47"/>
        <v>0</v>
      </c>
      <c r="P97" s="1090">
        <f t="shared" si="48"/>
        <v>0</v>
      </c>
      <c r="Q97" s="444"/>
      <c r="R97" s="1036"/>
      <c r="S97" s="1096">
        <v>11909.969800000001</v>
      </c>
      <c r="T97" s="1090">
        <f t="shared" si="49"/>
        <v>0</v>
      </c>
      <c r="U97" s="1096">
        <v>4538.7030000000004</v>
      </c>
      <c r="V97" s="1090">
        <f t="shared" si="50"/>
        <v>0</v>
      </c>
      <c r="W97" s="1090">
        <f t="shared" si="51"/>
        <v>0</v>
      </c>
      <c r="X97" s="1198"/>
      <c r="Y97" s="526">
        <v>11909.969800000001</v>
      </c>
      <c r="Z97" s="527">
        <f t="shared" si="52"/>
        <v>0</v>
      </c>
      <c r="AA97" s="921">
        <v>4538.7030000000004</v>
      </c>
      <c r="AB97" s="527">
        <f t="shared" si="53"/>
        <v>0</v>
      </c>
      <c r="AC97" s="915">
        <f t="shared" si="54"/>
        <v>0</v>
      </c>
      <c r="AD97" s="1199"/>
      <c r="AE97" s="526">
        <v>11909.969800000001</v>
      </c>
      <c r="AF97" s="527">
        <f t="shared" si="55"/>
        <v>0</v>
      </c>
      <c r="AG97" s="921">
        <v>4538.7030000000004</v>
      </c>
      <c r="AH97" s="527">
        <f t="shared" si="56"/>
        <v>0</v>
      </c>
      <c r="AI97" s="915">
        <f t="shared" si="57"/>
        <v>0</v>
      </c>
      <c r="AJ97" s="1199"/>
      <c r="AK97" s="526">
        <v>11909.969800000001</v>
      </c>
      <c r="AL97" s="527">
        <f t="shared" si="58"/>
        <v>0</v>
      </c>
      <c r="AM97" s="921">
        <v>4538.7030000000004</v>
      </c>
      <c r="AN97" s="527">
        <f t="shared" si="59"/>
        <v>0</v>
      </c>
      <c r="AO97" s="915">
        <f t="shared" si="60"/>
        <v>0</v>
      </c>
      <c r="AP97" s="944"/>
      <c r="AQ97" s="653">
        <f t="shared" si="0"/>
        <v>2</v>
      </c>
      <c r="AR97" s="1004">
        <v>11909.969800000001</v>
      </c>
      <c r="AS97" s="527">
        <f t="shared" si="61"/>
        <v>23819.939600000002</v>
      </c>
      <c r="AT97" s="921">
        <v>4538.7030000000004</v>
      </c>
      <c r="AU97" s="989">
        <f t="shared" si="62"/>
        <v>9077.4060000000009</v>
      </c>
      <c r="AV97" s="1090">
        <f t="shared" si="63"/>
        <v>32897.345600000001</v>
      </c>
      <c r="AW97" s="633"/>
    </row>
    <row r="98" spans="1:49" s="632" customFormat="1" x14ac:dyDescent="0.25">
      <c r="A98" s="1035" t="s">
        <v>139</v>
      </c>
      <c r="B98" s="1031" t="s">
        <v>140</v>
      </c>
      <c r="C98" s="654" t="s">
        <v>28</v>
      </c>
      <c r="D98" s="1036">
        <v>2</v>
      </c>
      <c r="E98" s="1004">
        <v>11909.969800000001</v>
      </c>
      <c r="F98" s="527">
        <f t="shared" si="43"/>
        <v>23819.939600000002</v>
      </c>
      <c r="G98" s="921">
        <v>4538.7030000000004</v>
      </c>
      <c r="H98" s="989">
        <f t="shared" si="44"/>
        <v>9077.4060000000009</v>
      </c>
      <c r="I98" s="1090">
        <f t="shared" si="45"/>
        <v>32897.345600000001</v>
      </c>
      <c r="J98" s="1137"/>
      <c r="K98" s="1036"/>
      <c r="L98" s="1004">
        <v>11909.969800000001</v>
      </c>
      <c r="M98" s="527">
        <f t="shared" si="46"/>
        <v>0</v>
      </c>
      <c r="N98" s="921">
        <v>4538.7030000000004</v>
      </c>
      <c r="O98" s="989">
        <f t="shared" si="47"/>
        <v>0</v>
      </c>
      <c r="P98" s="1090">
        <f t="shared" si="48"/>
        <v>0</v>
      </c>
      <c r="Q98" s="444"/>
      <c r="R98" s="1036"/>
      <c r="S98" s="1096">
        <v>11909.969800000001</v>
      </c>
      <c r="T98" s="1090">
        <f t="shared" si="49"/>
        <v>0</v>
      </c>
      <c r="U98" s="1096">
        <v>4538.7030000000004</v>
      </c>
      <c r="V98" s="1090">
        <f t="shared" si="50"/>
        <v>0</v>
      </c>
      <c r="W98" s="1090">
        <f t="shared" si="51"/>
        <v>0</v>
      </c>
      <c r="X98" s="1198"/>
      <c r="Y98" s="526">
        <v>11909.969800000001</v>
      </c>
      <c r="Z98" s="527">
        <f t="shared" si="52"/>
        <v>0</v>
      </c>
      <c r="AA98" s="921">
        <v>4538.7030000000004</v>
      </c>
      <c r="AB98" s="527">
        <f t="shared" si="53"/>
        <v>0</v>
      </c>
      <c r="AC98" s="915">
        <f t="shared" si="54"/>
        <v>0</v>
      </c>
      <c r="AD98" s="1199"/>
      <c r="AE98" s="526">
        <v>11909.969800000001</v>
      </c>
      <c r="AF98" s="527">
        <f t="shared" si="55"/>
        <v>0</v>
      </c>
      <c r="AG98" s="921">
        <v>4538.7030000000004</v>
      </c>
      <c r="AH98" s="527">
        <f t="shared" si="56"/>
        <v>0</v>
      </c>
      <c r="AI98" s="915">
        <f t="shared" si="57"/>
        <v>0</v>
      </c>
      <c r="AJ98" s="1199"/>
      <c r="AK98" s="526">
        <v>11909.969800000001</v>
      </c>
      <c r="AL98" s="527">
        <f t="shared" si="58"/>
        <v>0</v>
      </c>
      <c r="AM98" s="921">
        <v>4538.7030000000004</v>
      </c>
      <c r="AN98" s="527">
        <f t="shared" si="59"/>
        <v>0</v>
      </c>
      <c r="AO98" s="915">
        <f t="shared" si="60"/>
        <v>0</v>
      </c>
      <c r="AP98" s="944"/>
      <c r="AQ98" s="653">
        <f t="shared" si="0"/>
        <v>2</v>
      </c>
      <c r="AR98" s="1004">
        <v>11909.969800000001</v>
      </c>
      <c r="AS98" s="527">
        <f t="shared" si="61"/>
        <v>23819.939600000002</v>
      </c>
      <c r="AT98" s="921">
        <v>4538.7030000000004</v>
      </c>
      <c r="AU98" s="989">
        <f t="shared" si="62"/>
        <v>9077.4060000000009</v>
      </c>
      <c r="AV98" s="1090">
        <f t="shared" si="63"/>
        <v>32897.345600000001</v>
      </c>
      <c r="AW98" s="633"/>
    </row>
    <row r="99" spans="1:49" s="632" customFormat="1" x14ac:dyDescent="0.25">
      <c r="A99" s="1026" t="s">
        <v>141</v>
      </c>
      <c r="B99" s="1031" t="s">
        <v>142</v>
      </c>
      <c r="C99" s="654" t="s">
        <v>28</v>
      </c>
      <c r="D99" s="1036">
        <v>1</v>
      </c>
      <c r="E99" s="1004">
        <v>11909.969800000001</v>
      </c>
      <c r="F99" s="527">
        <f t="shared" si="43"/>
        <v>11909.969800000001</v>
      </c>
      <c r="G99" s="921">
        <v>4538.7030000000004</v>
      </c>
      <c r="H99" s="989">
        <f t="shared" si="44"/>
        <v>4538.7030000000004</v>
      </c>
      <c r="I99" s="1090">
        <f t="shared" si="45"/>
        <v>16448.6728</v>
      </c>
      <c r="J99" s="1137"/>
      <c r="K99" s="1036"/>
      <c r="L99" s="1004">
        <v>11909.969800000001</v>
      </c>
      <c r="M99" s="527">
        <f t="shared" si="46"/>
        <v>0</v>
      </c>
      <c r="N99" s="921">
        <v>4538.7030000000004</v>
      </c>
      <c r="O99" s="989">
        <f t="shared" si="47"/>
        <v>0</v>
      </c>
      <c r="P99" s="1090">
        <f t="shared" si="48"/>
        <v>0</v>
      </c>
      <c r="Q99" s="444"/>
      <c r="R99" s="1036"/>
      <c r="S99" s="1096">
        <v>11909.969800000001</v>
      </c>
      <c r="T99" s="1090">
        <f t="shared" si="49"/>
        <v>0</v>
      </c>
      <c r="U99" s="1096">
        <v>4538.7030000000004</v>
      </c>
      <c r="V99" s="1090">
        <f t="shared" si="50"/>
        <v>0</v>
      </c>
      <c r="W99" s="1090">
        <f t="shared" si="51"/>
        <v>0</v>
      </c>
      <c r="X99" s="1198"/>
      <c r="Y99" s="526">
        <v>11909.969800000001</v>
      </c>
      <c r="Z99" s="527">
        <f t="shared" si="52"/>
        <v>0</v>
      </c>
      <c r="AA99" s="921">
        <v>4538.7030000000004</v>
      </c>
      <c r="AB99" s="527">
        <f t="shared" si="53"/>
        <v>0</v>
      </c>
      <c r="AC99" s="915">
        <f t="shared" si="54"/>
        <v>0</v>
      </c>
      <c r="AD99" s="1199"/>
      <c r="AE99" s="526">
        <v>11909.969800000001</v>
      </c>
      <c r="AF99" s="527">
        <f t="shared" si="55"/>
        <v>0</v>
      </c>
      <c r="AG99" s="921">
        <v>4538.7030000000004</v>
      </c>
      <c r="AH99" s="527">
        <f t="shared" si="56"/>
        <v>0</v>
      </c>
      <c r="AI99" s="915">
        <f t="shared" si="57"/>
        <v>0</v>
      </c>
      <c r="AJ99" s="1199"/>
      <c r="AK99" s="526">
        <v>11909.969800000001</v>
      </c>
      <c r="AL99" s="527">
        <f t="shared" si="58"/>
        <v>0</v>
      </c>
      <c r="AM99" s="921">
        <v>4538.7030000000004</v>
      </c>
      <c r="AN99" s="527">
        <f t="shared" si="59"/>
        <v>0</v>
      </c>
      <c r="AO99" s="915">
        <f t="shared" si="60"/>
        <v>0</v>
      </c>
      <c r="AP99" s="944"/>
      <c r="AQ99" s="653">
        <f t="shared" si="0"/>
        <v>1</v>
      </c>
      <c r="AR99" s="1004">
        <v>11909.969800000001</v>
      </c>
      <c r="AS99" s="527">
        <f t="shared" si="61"/>
        <v>11909.969800000001</v>
      </c>
      <c r="AT99" s="921">
        <v>4538.7030000000004</v>
      </c>
      <c r="AU99" s="989">
        <f t="shared" si="62"/>
        <v>4538.7030000000004</v>
      </c>
      <c r="AV99" s="1090">
        <f t="shared" si="63"/>
        <v>16448.6728</v>
      </c>
      <c r="AW99" s="633"/>
    </row>
    <row r="100" spans="1:49" s="632" customFormat="1" x14ac:dyDescent="0.25">
      <c r="A100" s="1035" t="s">
        <v>143</v>
      </c>
      <c r="B100" s="1031" t="s">
        <v>144</v>
      </c>
      <c r="C100" s="654" t="s">
        <v>28</v>
      </c>
      <c r="D100" s="1036">
        <v>1</v>
      </c>
      <c r="E100" s="1004">
        <v>11909.969800000001</v>
      </c>
      <c r="F100" s="527">
        <f t="shared" si="43"/>
        <v>11909.969800000001</v>
      </c>
      <c r="G100" s="921">
        <v>4538.7030000000004</v>
      </c>
      <c r="H100" s="989">
        <f t="shared" si="44"/>
        <v>4538.7030000000004</v>
      </c>
      <c r="I100" s="1090">
        <f t="shared" si="45"/>
        <v>16448.6728</v>
      </c>
      <c r="J100" s="1137"/>
      <c r="K100" s="1036"/>
      <c r="L100" s="1004">
        <v>11909.969800000001</v>
      </c>
      <c r="M100" s="527">
        <f t="shared" si="46"/>
        <v>0</v>
      </c>
      <c r="N100" s="921">
        <v>4538.7030000000004</v>
      </c>
      <c r="O100" s="989">
        <f t="shared" si="47"/>
        <v>0</v>
      </c>
      <c r="P100" s="1090">
        <f t="shared" si="48"/>
        <v>0</v>
      </c>
      <c r="Q100" s="444"/>
      <c r="R100" s="1036"/>
      <c r="S100" s="1096">
        <v>11909.969800000001</v>
      </c>
      <c r="T100" s="1090">
        <f t="shared" si="49"/>
        <v>0</v>
      </c>
      <c r="U100" s="1096">
        <v>4538.7030000000004</v>
      </c>
      <c r="V100" s="1090">
        <f t="shared" si="50"/>
        <v>0</v>
      </c>
      <c r="W100" s="1090">
        <f t="shared" si="51"/>
        <v>0</v>
      </c>
      <c r="X100" s="1198"/>
      <c r="Y100" s="526">
        <v>11909.969800000001</v>
      </c>
      <c r="Z100" s="527">
        <f t="shared" si="52"/>
        <v>0</v>
      </c>
      <c r="AA100" s="921">
        <v>4538.7030000000004</v>
      </c>
      <c r="AB100" s="527">
        <f t="shared" si="53"/>
        <v>0</v>
      </c>
      <c r="AC100" s="915">
        <f t="shared" si="54"/>
        <v>0</v>
      </c>
      <c r="AD100" s="1199"/>
      <c r="AE100" s="526">
        <v>11909.969800000001</v>
      </c>
      <c r="AF100" s="527">
        <f t="shared" si="55"/>
        <v>0</v>
      </c>
      <c r="AG100" s="921">
        <v>4538.7030000000004</v>
      </c>
      <c r="AH100" s="527">
        <f t="shared" si="56"/>
        <v>0</v>
      </c>
      <c r="AI100" s="915">
        <f t="shared" si="57"/>
        <v>0</v>
      </c>
      <c r="AJ100" s="1199"/>
      <c r="AK100" s="526">
        <v>11909.969800000001</v>
      </c>
      <c r="AL100" s="527">
        <f t="shared" si="58"/>
        <v>0</v>
      </c>
      <c r="AM100" s="921">
        <v>4538.7030000000004</v>
      </c>
      <c r="AN100" s="527">
        <f t="shared" si="59"/>
        <v>0</v>
      </c>
      <c r="AO100" s="915">
        <f t="shared" si="60"/>
        <v>0</v>
      </c>
      <c r="AP100" s="944"/>
      <c r="AQ100" s="653">
        <f t="shared" si="0"/>
        <v>1</v>
      </c>
      <c r="AR100" s="1004">
        <v>11909.969800000001</v>
      </c>
      <c r="AS100" s="527">
        <f t="shared" si="61"/>
        <v>11909.969800000001</v>
      </c>
      <c r="AT100" s="921">
        <v>4538.7030000000004</v>
      </c>
      <c r="AU100" s="989">
        <f t="shared" si="62"/>
        <v>4538.7030000000004</v>
      </c>
      <c r="AV100" s="1090">
        <f t="shared" si="63"/>
        <v>16448.6728</v>
      </c>
      <c r="AW100" s="633"/>
    </row>
    <row r="101" spans="1:49" s="632" customFormat="1" x14ac:dyDescent="0.25">
      <c r="A101" s="1026" t="s">
        <v>145</v>
      </c>
      <c r="B101" s="1031" t="s">
        <v>146</v>
      </c>
      <c r="C101" s="654" t="s">
        <v>28</v>
      </c>
      <c r="D101" s="1036">
        <v>1</v>
      </c>
      <c r="E101" s="1004">
        <v>17246.582300000002</v>
      </c>
      <c r="F101" s="527">
        <f t="shared" si="43"/>
        <v>17246.582300000002</v>
      </c>
      <c r="G101" s="921">
        <v>8094.6710000000003</v>
      </c>
      <c r="H101" s="989">
        <f t="shared" si="44"/>
        <v>8094.6710000000003</v>
      </c>
      <c r="I101" s="1090">
        <f t="shared" si="45"/>
        <v>25341.253300000004</v>
      </c>
      <c r="J101" s="1137"/>
      <c r="K101" s="1036"/>
      <c r="L101" s="1004">
        <v>17246.582300000002</v>
      </c>
      <c r="M101" s="527">
        <f t="shared" si="46"/>
        <v>0</v>
      </c>
      <c r="N101" s="921">
        <v>8094.6710000000003</v>
      </c>
      <c r="O101" s="989">
        <f t="shared" si="47"/>
        <v>0</v>
      </c>
      <c r="P101" s="1090">
        <f t="shared" si="48"/>
        <v>0</v>
      </c>
      <c r="Q101" s="444"/>
      <c r="R101" s="1036"/>
      <c r="S101" s="1096">
        <v>17246.582300000002</v>
      </c>
      <c r="T101" s="1090">
        <f t="shared" si="49"/>
        <v>0</v>
      </c>
      <c r="U101" s="1096">
        <v>8094.6710000000003</v>
      </c>
      <c r="V101" s="1090">
        <f t="shared" si="50"/>
        <v>0</v>
      </c>
      <c r="W101" s="1090">
        <f t="shared" si="51"/>
        <v>0</v>
      </c>
      <c r="X101" s="1198"/>
      <c r="Y101" s="526">
        <v>17246.582300000002</v>
      </c>
      <c r="Z101" s="527">
        <f t="shared" si="52"/>
        <v>0</v>
      </c>
      <c r="AA101" s="921">
        <v>8094.6710000000003</v>
      </c>
      <c r="AB101" s="527">
        <f t="shared" si="53"/>
        <v>0</v>
      </c>
      <c r="AC101" s="915">
        <f t="shared" si="54"/>
        <v>0</v>
      </c>
      <c r="AD101" s="1199"/>
      <c r="AE101" s="526">
        <v>17246.582300000002</v>
      </c>
      <c r="AF101" s="527">
        <f t="shared" si="55"/>
        <v>0</v>
      </c>
      <c r="AG101" s="921">
        <v>8094.6710000000003</v>
      </c>
      <c r="AH101" s="527">
        <f t="shared" si="56"/>
        <v>0</v>
      </c>
      <c r="AI101" s="915">
        <f t="shared" si="57"/>
        <v>0</v>
      </c>
      <c r="AJ101" s="1199"/>
      <c r="AK101" s="526">
        <v>17246.582300000002</v>
      </c>
      <c r="AL101" s="527">
        <f t="shared" si="58"/>
        <v>0</v>
      </c>
      <c r="AM101" s="921">
        <v>8094.6710000000003</v>
      </c>
      <c r="AN101" s="527">
        <f t="shared" si="59"/>
        <v>0</v>
      </c>
      <c r="AO101" s="915">
        <f t="shared" si="60"/>
        <v>0</v>
      </c>
      <c r="AP101" s="944"/>
      <c r="AQ101" s="653">
        <f t="shared" si="0"/>
        <v>1</v>
      </c>
      <c r="AR101" s="1004">
        <v>17246.582300000002</v>
      </c>
      <c r="AS101" s="527">
        <f t="shared" si="61"/>
        <v>17246.582300000002</v>
      </c>
      <c r="AT101" s="921">
        <v>8094.6710000000003</v>
      </c>
      <c r="AU101" s="989">
        <f t="shared" si="62"/>
        <v>8094.6710000000003</v>
      </c>
      <c r="AV101" s="1090">
        <f t="shared" si="63"/>
        <v>25341.253300000004</v>
      </c>
      <c r="AW101" s="633"/>
    </row>
    <row r="102" spans="1:49" s="632" customFormat="1" x14ac:dyDescent="0.25">
      <c r="A102" s="1035" t="s">
        <v>147</v>
      </c>
      <c r="B102" s="1031" t="s">
        <v>148</v>
      </c>
      <c r="C102" s="654" t="s">
        <v>28</v>
      </c>
      <c r="D102" s="1036">
        <v>1</v>
      </c>
      <c r="E102" s="1004">
        <v>17246.582300000002</v>
      </c>
      <c r="F102" s="527">
        <f t="shared" si="43"/>
        <v>17246.582300000002</v>
      </c>
      <c r="G102" s="921">
        <v>8094.6710000000003</v>
      </c>
      <c r="H102" s="989">
        <f t="shared" si="44"/>
        <v>8094.6710000000003</v>
      </c>
      <c r="I102" s="1090">
        <f t="shared" si="45"/>
        <v>25341.253300000004</v>
      </c>
      <c r="J102" s="1137"/>
      <c r="K102" s="1036"/>
      <c r="L102" s="1004">
        <v>17246.582300000002</v>
      </c>
      <c r="M102" s="527">
        <f t="shared" si="46"/>
        <v>0</v>
      </c>
      <c r="N102" s="921">
        <v>8094.6710000000003</v>
      </c>
      <c r="O102" s="989">
        <f t="shared" si="47"/>
        <v>0</v>
      </c>
      <c r="P102" s="1090">
        <f t="shared" si="48"/>
        <v>0</v>
      </c>
      <c r="Q102" s="444"/>
      <c r="R102" s="1036"/>
      <c r="S102" s="1096">
        <v>17246.582300000002</v>
      </c>
      <c r="T102" s="1090">
        <f t="shared" si="49"/>
        <v>0</v>
      </c>
      <c r="U102" s="1096">
        <v>8094.6710000000003</v>
      </c>
      <c r="V102" s="1090">
        <f t="shared" si="50"/>
        <v>0</v>
      </c>
      <c r="W102" s="1090">
        <f t="shared" si="51"/>
        <v>0</v>
      </c>
      <c r="X102" s="1198"/>
      <c r="Y102" s="526">
        <v>17246.582300000002</v>
      </c>
      <c r="Z102" s="527">
        <f t="shared" si="52"/>
        <v>0</v>
      </c>
      <c r="AA102" s="921">
        <v>8094.6710000000003</v>
      </c>
      <c r="AB102" s="527">
        <f t="shared" si="53"/>
        <v>0</v>
      </c>
      <c r="AC102" s="915">
        <f t="shared" si="54"/>
        <v>0</v>
      </c>
      <c r="AD102" s="1199"/>
      <c r="AE102" s="526">
        <v>17246.582300000002</v>
      </c>
      <c r="AF102" s="527">
        <f t="shared" si="55"/>
        <v>0</v>
      </c>
      <c r="AG102" s="921">
        <v>8094.6710000000003</v>
      </c>
      <c r="AH102" s="527">
        <f t="shared" si="56"/>
        <v>0</v>
      </c>
      <c r="AI102" s="915">
        <f t="shared" si="57"/>
        <v>0</v>
      </c>
      <c r="AJ102" s="1199"/>
      <c r="AK102" s="526">
        <v>17246.582300000002</v>
      </c>
      <c r="AL102" s="527">
        <f t="shared" si="58"/>
        <v>0</v>
      </c>
      <c r="AM102" s="921">
        <v>8094.6710000000003</v>
      </c>
      <c r="AN102" s="527">
        <f t="shared" si="59"/>
        <v>0</v>
      </c>
      <c r="AO102" s="915">
        <f t="shared" si="60"/>
        <v>0</v>
      </c>
      <c r="AP102" s="944"/>
      <c r="AQ102" s="653">
        <f t="shared" ref="AQ102:AQ165" si="64">D102-K102-R102-X102-AD102-AJ102</f>
        <v>1</v>
      </c>
      <c r="AR102" s="1004">
        <v>17246.582300000002</v>
      </c>
      <c r="AS102" s="527">
        <f t="shared" si="61"/>
        <v>17246.582300000002</v>
      </c>
      <c r="AT102" s="921">
        <v>8094.6710000000003</v>
      </c>
      <c r="AU102" s="989">
        <f t="shared" si="62"/>
        <v>8094.6710000000003</v>
      </c>
      <c r="AV102" s="1090">
        <f t="shared" si="63"/>
        <v>25341.253300000004</v>
      </c>
      <c r="AW102" s="633"/>
    </row>
    <row r="103" spans="1:49" s="632" customFormat="1" x14ac:dyDescent="0.25">
      <c r="A103" s="1026" t="s">
        <v>149</v>
      </c>
      <c r="B103" s="1031" t="s">
        <v>150</v>
      </c>
      <c r="C103" s="654" t="s">
        <v>28</v>
      </c>
      <c r="D103" s="1036">
        <v>1</v>
      </c>
      <c r="E103" s="1004">
        <v>17246.582300000002</v>
      </c>
      <c r="F103" s="527">
        <f t="shared" si="43"/>
        <v>17246.582300000002</v>
      </c>
      <c r="G103" s="921">
        <v>8094.6710000000003</v>
      </c>
      <c r="H103" s="989">
        <f t="shared" si="44"/>
        <v>8094.6710000000003</v>
      </c>
      <c r="I103" s="1090">
        <f t="shared" si="45"/>
        <v>25341.253300000004</v>
      </c>
      <c r="J103" s="1137"/>
      <c r="K103" s="1036"/>
      <c r="L103" s="1004">
        <v>17246.582300000002</v>
      </c>
      <c r="M103" s="527">
        <f t="shared" si="46"/>
        <v>0</v>
      </c>
      <c r="N103" s="921">
        <v>8094.6710000000003</v>
      </c>
      <c r="O103" s="989">
        <f t="shared" si="47"/>
        <v>0</v>
      </c>
      <c r="P103" s="1090">
        <f t="shared" si="48"/>
        <v>0</v>
      </c>
      <c r="Q103" s="444"/>
      <c r="R103" s="1036"/>
      <c r="S103" s="1096">
        <v>17246.582300000002</v>
      </c>
      <c r="T103" s="1090">
        <f t="shared" si="49"/>
        <v>0</v>
      </c>
      <c r="U103" s="1096">
        <v>8094.6710000000003</v>
      </c>
      <c r="V103" s="1090">
        <f t="shared" si="50"/>
        <v>0</v>
      </c>
      <c r="W103" s="1090">
        <f t="shared" si="51"/>
        <v>0</v>
      </c>
      <c r="X103" s="1198"/>
      <c r="Y103" s="526">
        <v>17246.582300000002</v>
      </c>
      <c r="Z103" s="527">
        <f t="shared" si="52"/>
        <v>0</v>
      </c>
      <c r="AA103" s="921">
        <v>8094.6710000000003</v>
      </c>
      <c r="AB103" s="527">
        <f t="shared" si="53"/>
        <v>0</v>
      </c>
      <c r="AC103" s="915">
        <f t="shared" si="54"/>
        <v>0</v>
      </c>
      <c r="AD103" s="1199"/>
      <c r="AE103" s="526">
        <v>17246.582300000002</v>
      </c>
      <c r="AF103" s="527">
        <f t="shared" si="55"/>
        <v>0</v>
      </c>
      <c r="AG103" s="921">
        <v>8094.6710000000003</v>
      </c>
      <c r="AH103" s="527">
        <f t="shared" si="56"/>
        <v>0</v>
      </c>
      <c r="AI103" s="915">
        <f t="shared" si="57"/>
        <v>0</v>
      </c>
      <c r="AJ103" s="1199"/>
      <c r="AK103" s="526">
        <v>17246.582300000002</v>
      </c>
      <c r="AL103" s="527">
        <f t="shared" si="58"/>
        <v>0</v>
      </c>
      <c r="AM103" s="921">
        <v>8094.6710000000003</v>
      </c>
      <c r="AN103" s="527">
        <f t="shared" si="59"/>
        <v>0</v>
      </c>
      <c r="AO103" s="915">
        <f t="shared" si="60"/>
        <v>0</v>
      </c>
      <c r="AP103" s="944"/>
      <c r="AQ103" s="653">
        <f t="shared" si="64"/>
        <v>1</v>
      </c>
      <c r="AR103" s="1004">
        <v>17246.582300000002</v>
      </c>
      <c r="AS103" s="527">
        <f t="shared" si="61"/>
        <v>17246.582300000002</v>
      </c>
      <c r="AT103" s="921">
        <v>8094.6710000000003</v>
      </c>
      <c r="AU103" s="989">
        <f t="shared" si="62"/>
        <v>8094.6710000000003</v>
      </c>
      <c r="AV103" s="1090">
        <f t="shared" si="63"/>
        <v>25341.253300000004</v>
      </c>
      <c r="AW103" s="633"/>
    </row>
    <row r="104" spans="1:49" s="632" customFormat="1" x14ac:dyDescent="0.25">
      <c r="A104" s="1035" t="s">
        <v>151</v>
      </c>
      <c r="B104" s="1031" t="s">
        <v>152</v>
      </c>
      <c r="C104" s="654" t="s">
        <v>28</v>
      </c>
      <c r="D104" s="1036">
        <v>1</v>
      </c>
      <c r="E104" s="1004">
        <v>11909.969800000001</v>
      </c>
      <c r="F104" s="527">
        <f t="shared" si="43"/>
        <v>11909.969800000001</v>
      </c>
      <c r="G104" s="921">
        <v>4538.7030000000004</v>
      </c>
      <c r="H104" s="989">
        <f t="shared" si="44"/>
        <v>4538.7030000000004</v>
      </c>
      <c r="I104" s="1090">
        <f t="shared" si="45"/>
        <v>16448.6728</v>
      </c>
      <c r="J104" s="1137"/>
      <c r="K104" s="1036"/>
      <c r="L104" s="1004">
        <v>11909.969800000001</v>
      </c>
      <c r="M104" s="527">
        <f t="shared" si="46"/>
        <v>0</v>
      </c>
      <c r="N104" s="921">
        <v>4538.7030000000004</v>
      </c>
      <c r="O104" s="989">
        <f t="shared" si="47"/>
        <v>0</v>
      </c>
      <c r="P104" s="1090">
        <f t="shared" si="48"/>
        <v>0</v>
      </c>
      <c r="Q104" s="444"/>
      <c r="R104" s="1036"/>
      <c r="S104" s="1096">
        <v>11909.969800000001</v>
      </c>
      <c r="T104" s="1090">
        <f t="shared" si="49"/>
        <v>0</v>
      </c>
      <c r="U104" s="1096">
        <v>4538.7030000000004</v>
      </c>
      <c r="V104" s="1090">
        <f t="shared" si="50"/>
        <v>0</v>
      </c>
      <c r="W104" s="1090">
        <f t="shared" si="51"/>
        <v>0</v>
      </c>
      <c r="X104" s="1198"/>
      <c r="Y104" s="526">
        <v>11909.969800000001</v>
      </c>
      <c r="Z104" s="527">
        <f t="shared" si="52"/>
        <v>0</v>
      </c>
      <c r="AA104" s="921">
        <v>4538.7030000000004</v>
      </c>
      <c r="AB104" s="527">
        <f t="shared" si="53"/>
        <v>0</v>
      </c>
      <c r="AC104" s="915">
        <f t="shared" si="54"/>
        <v>0</v>
      </c>
      <c r="AD104" s="1199"/>
      <c r="AE104" s="526">
        <v>11909.969800000001</v>
      </c>
      <c r="AF104" s="527">
        <f t="shared" si="55"/>
        <v>0</v>
      </c>
      <c r="AG104" s="921">
        <v>4538.7030000000004</v>
      </c>
      <c r="AH104" s="527">
        <f t="shared" si="56"/>
        <v>0</v>
      </c>
      <c r="AI104" s="915">
        <f t="shared" si="57"/>
        <v>0</v>
      </c>
      <c r="AJ104" s="1199"/>
      <c r="AK104" s="526">
        <v>11909.969800000001</v>
      </c>
      <c r="AL104" s="527">
        <f t="shared" si="58"/>
        <v>0</v>
      </c>
      <c r="AM104" s="921">
        <v>4538.7030000000004</v>
      </c>
      <c r="AN104" s="527">
        <f t="shared" si="59"/>
        <v>0</v>
      </c>
      <c r="AO104" s="915">
        <f t="shared" si="60"/>
        <v>0</v>
      </c>
      <c r="AP104" s="944"/>
      <c r="AQ104" s="653">
        <f t="shared" si="64"/>
        <v>1</v>
      </c>
      <c r="AR104" s="1004">
        <v>11909.969800000001</v>
      </c>
      <c r="AS104" s="527">
        <f t="shared" si="61"/>
        <v>11909.969800000001</v>
      </c>
      <c r="AT104" s="921">
        <v>4538.7030000000004</v>
      </c>
      <c r="AU104" s="989">
        <f t="shared" si="62"/>
        <v>4538.7030000000004</v>
      </c>
      <c r="AV104" s="1090">
        <f t="shared" si="63"/>
        <v>16448.6728</v>
      </c>
      <c r="AW104" s="633"/>
    </row>
    <row r="105" spans="1:49" s="632" customFormat="1" x14ac:dyDescent="0.25">
      <c r="A105" s="1026" t="s">
        <v>153</v>
      </c>
      <c r="B105" s="1031" t="s">
        <v>154</v>
      </c>
      <c r="C105" s="654" t="s">
        <v>28</v>
      </c>
      <c r="D105" s="1036">
        <v>1</v>
      </c>
      <c r="E105" s="1004">
        <v>11909.969800000001</v>
      </c>
      <c r="F105" s="527">
        <f t="shared" si="43"/>
        <v>11909.969800000001</v>
      </c>
      <c r="G105" s="921">
        <v>4538.7030000000004</v>
      </c>
      <c r="H105" s="989">
        <f t="shared" si="44"/>
        <v>4538.7030000000004</v>
      </c>
      <c r="I105" s="1090">
        <f t="shared" si="45"/>
        <v>16448.6728</v>
      </c>
      <c r="J105" s="1137"/>
      <c r="K105" s="1036"/>
      <c r="L105" s="1004">
        <v>11909.969800000001</v>
      </c>
      <c r="M105" s="527">
        <f t="shared" si="46"/>
        <v>0</v>
      </c>
      <c r="N105" s="921">
        <v>4538.7030000000004</v>
      </c>
      <c r="O105" s="989">
        <f t="shared" si="47"/>
        <v>0</v>
      </c>
      <c r="P105" s="1090">
        <f t="shared" si="48"/>
        <v>0</v>
      </c>
      <c r="Q105" s="444"/>
      <c r="R105" s="1036"/>
      <c r="S105" s="1096">
        <v>11909.969800000001</v>
      </c>
      <c r="T105" s="1090">
        <f t="shared" si="49"/>
        <v>0</v>
      </c>
      <c r="U105" s="1096">
        <v>4538.7030000000004</v>
      </c>
      <c r="V105" s="1090">
        <f t="shared" si="50"/>
        <v>0</v>
      </c>
      <c r="W105" s="1090">
        <f t="shared" si="51"/>
        <v>0</v>
      </c>
      <c r="X105" s="1198"/>
      <c r="Y105" s="526">
        <v>11909.969800000001</v>
      </c>
      <c r="Z105" s="527">
        <f t="shared" si="52"/>
        <v>0</v>
      </c>
      <c r="AA105" s="921">
        <v>4538.7030000000004</v>
      </c>
      <c r="AB105" s="527">
        <f t="shared" si="53"/>
        <v>0</v>
      </c>
      <c r="AC105" s="915">
        <f t="shared" si="54"/>
        <v>0</v>
      </c>
      <c r="AD105" s="1199"/>
      <c r="AE105" s="526">
        <v>11909.969800000001</v>
      </c>
      <c r="AF105" s="527">
        <f t="shared" si="55"/>
        <v>0</v>
      </c>
      <c r="AG105" s="921">
        <v>4538.7030000000004</v>
      </c>
      <c r="AH105" s="527">
        <f t="shared" si="56"/>
        <v>0</v>
      </c>
      <c r="AI105" s="915">
        <f t="shared" si="57"/>
        <v>0</v>
      </c>
      <c r="AJ105" s="1199"/>
      <c r="AK105" s="526">
        <v>11909.969800000001</v>
      </c>
      <c r="AL105" s="527">
        <f t="shared" si="58"/>
        <v>0</v>
      </c>
      <c r="AM105" s="921">
        <v>4538.7030000000004</v>
      </c>
      <c r="AN105" s="527">
        <f t="shared" si="59"/>
        <v>0</v>
      </c>
      <c r="AO105" s="915">
        <f t="shared" si="60"/>
        <v>0</v>
      </c>
      <c r="AP105" s="944"/>
      <c r="AQ105" s="653">
        <f t="shared" si="64"/>
        <v>1</v>
      </c>
      <c r="AR105" s="1004">
        <v>11909.969800000001</v>
      </c>
      <c r="AS105" s="527">
        <f t="shared" si="61"/>
        <v>11909.969800000001</v>
      </c>
      <c r="AT105" s="921">
        <v>4538.7030000000004</v>
      </c>
      <c r="AU105" s="989">
        <f t="shared" si="62"/>
        <v>4538.7030000000004</v>
      </c>
      <c r="AV105" s="1090">
        <f t="shared" si="63"/>
        <v>16448.6728</v>
      </c>
      <c r="AW105" s="633"/>
    </row>
    <row r="106" spans="1:49" s="632" customFormat="1" x14ac:dyDescent="0.25">
      <c r="A106" s="1035" t="s">
        <v>155</v>
      </c>
      <c r="B106" s="1031" t="s">
        <v>156</v>
      </c>
      <c r="C106" s="654" t="s">
        <v>28</v>
      </c>
      <c r="D106" s="1036">
        <v>2</v>
      </c>
      <c r="E106" s="1004">
        <v>11909.969800000001</v>
      </c>
      <c r="F106" s="527">
        <f t="shared" si="43"/>
        <v>23819.939600000002</v>
      </c>
      <c r="G106" s="921">
        <v>4538.7030000000004</v>
      </c>
      <c r="H106" s="989">
        <f t="shared" si="44"/>
        <v>9077.4060000000009</v>
      </c>
      <c r="I106" s="1090">
        <f t="shared" si="45"/>
        <v>32897.345600000001</v>
      </c>
      <c r="J106" s="1137"/>
      <c r="K106" s="1036"/>
      <c r="L106" s="1004">
        <v>11909.969800000001</v>
      </c>
      <c r="M106" s="527">
        <f t="shared" si="46"/>
        <v>0</v>
      </c>
      <c r="N106" s="921">
        <v>4538.7030000000004</v>
      </c>
      <c r="O106" s="989">
        <f t="shared" si="47"/>
        <v>0</v>
      </c>
      <c r="P106" s="1090">
        <f t="shared" si="48"/>
        <v>0</v>
      </c>
      <c r="Q106" s="444"/>
      <c r="R106" s="1036"/>
      <c r="S106" s="1096">
        <v>11909.969800000001</v>
      </c>
      <c r="T106" s="1090">
        <f t="shared" si="49"/>
        <v>0</v>
      </c>
      <c r="U106" s="1096">
        <v>4538.7030000000004</v>
      </c>
      <c r="V106" s="1090">
        <f t="shared" si="50"/>
        <v>0</v>
      </c>
      <c r="W106" s="1090">
        <f t="shared" si="51"/>
        <v>0</v>
      </c>
      <c r="X106" s="1198"/>
      <c r="Y106" s="526">
        <v>11909.969800000001</v>
      </c>
      <c r="Z106" s="527">
        <f t="shared" si="52"/>
        <v>0</v>
      </c>
      <c r="AA106" s="921">
        <v>4538.7030000000004</v>
      </c>
      <c r="AB106" s="527">
        <f t="shared" si="53"/>
        <v>0</v>
      </c>
      <c r="AC106" s="915">
        <f t="shared" si="54"/>
        <v>0</v>
      </c>
      <c r="AD106" s="1199"/>
      <c r="AE106" s="526">
        <v>11909.969800000001</v>
      </c>
      <c r="AF106" s="527">
        <f t="shared" si="55"/>
        <v>0</v>
      </c>
      <c r="AG106" s="921">
        <v>4538.7030000000004</v>
      </c>
      <c r="AH106" s="527">
        <f t="shared" si="56"/>
        <v>0</v>
      </c>
      <c r="AI106" s="915">
        <f t="shared" si="57"/>
        <v>0</v>
      </c>
      <c r="AJ106" s="1199"/>
      <c r="AK106" s="526">
        <v>11909.969800000001</v>
      </c>
      <c r="AL106" s="527">
        <f t="shared" si="58"/>
        <v>0</v>
      </c>
      <c r="AM106" s="921">
        <v>4538.7030000000004</v>
      </c>
      <c r="AN106" s="527">
        <f t="shared" si="59"/>
        <v>0</v>
      </c>
      <c r="AO106" s="915">
        <f t="shared" si="60"/>
        <v>0</v>
      </c>
      <c r="AP106" s="944"/>
      <c r="AQ106" s="653">
        <f t="shared" si="64"/>
        <v>2</v>
      </c>
      <c r="AR106" s="1004">
        <v>11909.969800000001</v>
      </c>
      <c r="AS106" s="527">
        <f t="shared" si="61"/>
        <v>23819.939600000002</v>
      </c>
      <c r="AT106" s="921">
        <v>4538.7030000000004</v>
      </c>
      <c r="AU106" s="989">
        <f t="shared" si="62"/>
        <v>9077.4060000000009</v>
      </c>
      <c r="AV106" s="1090">
        <f t="shared" si="63"/>
        <v>32897.345600000001</v>
      </c>
      <c r="AW106" s="633"/>
    </row>
    <row r="107" spans="1:49" s="632" customFormat="1" x14ac:dyDescent="0.25">
      <c r="A107" s="1026" t="s">
        <v>157</v>
      </c>
      <c r="B107" s="1031" t="s">
        <v>158</v>
      </c>
      <c r="C107" s="654" t="s">
        <v>28</v>
      </c>
      <c r="D107" s="1036">
        <v>15</v>
      </c>
      <c r="E107" s="1004">
        <v>7161.3377</v>
      </c>
      <c r="F107" s="527">
        <f t="shared" si="43"/>
        <v>107420.0655</v>
      </c>
      <c r="G107" s="921">
        <v>6075.3289999999997</v>
      </c>
      <c r="H107" s="989">
        <f t="shared" si="44"/>
        <v>91129.934999999998</v>
      </c>
      <c r="I107" s="1090">
        <f t="shared" si="45"/>
        <v>198550.00049999999</v>
      </c>
      <c r="J107" s="1137"/>
      <c r="K107" s="1036"/>
      <c r="L107" s="1004">
        <v>7161.3377</v>
      </c>
      <c r="M107" s="527">
        <f t="shared" si="46"/>
        <v>0</v>
      </c>
      <c r="N107" s="921">
        <v>6075.3289999999997</v>
      </c>
      <c r="O107" s="989">
        <f t="shared" si="47"/>
        <v>0</v>
      </c>
      <c r="P107" s="1090">
        <f t="shared" si="48"/>
        <v>0</v>
      </c>
      <c r="Q107" s="444"/>
      <c r="R107" s="1036"/>
      <c r="S107" s="1096">
        <v>7161.3377</v>
      </c>
      <c r="T107" s="1090">
        <f t="shared" si="49"/>
        <v>0</v>
      </c>
      <c r="U107" s="1096">
        <v>6075.3289999999997</v>
      </c>
      <c r="V107" s="1090">
        <f t="shared" si="50"/>
        <v>0</v>
      </c>
      <c r="W107" s="1090">
        <f t="shared" si="51"/>
        <v>0</v>
      </c>
      <c r="X107" s="1198"/>
      <c r="Y107" s="526">
        <v>7161.3377</v>
      </c>
      <c r="Z107" s="527">
        <f t="shared" si="52"/>
        <v>0</v>
      </c>
      <c r="AA107" s="921">
        <v>6075.3289999999997</v>
      </c>
      <c r="AB107" s="527">
        <f t="shared" si="53"/>
        <v>0</v>
      </c>
      <c r="AC107" s="915">
        <f t="shared" si="54"/>
        <v>0</v>
      </c>
      <c r="AD107" s="1199"/>
      <c r="AE107" s="526">
        <v>7161.3377</v>
      </c>
      <c r="AF107" s="527">
        <f t="shared" si="55"/>
        <v>0</v>
      </c>
      <c r="AG107" s="921">
        <v>6075.3289999999997</v>
      </c>
      <c r="AH107" s="527">
        <f t="shared" si="56"/>
        <v>0</v>
      </c>
      <c r="AI107" s="915">
        <f t="shared" si="57"/>
        <v>0</v>
      </c>
      <c r="AJ107" s="1199"/>
      <c r="AK107" s="526">
        <v>7161.3377</v>
      </c>
      <c r="AL107" s="527">
        <f t="shared" si="58"/>
        <v>0</v>
      </c>
      <c r="AM107" s="921">
        <v>6075.3289999999997</v>
      </c>
      <c r="AN107" s="527">
        <f t="shared" si="59"/>
        <v>0</v>
      </c>
      <c r="AO107" s="915">
        <f t="shared" si="60"/>
        <v>0</v>
      </c>
      <c r="AP107" s="944"/>
      <c r="AQ107" s="653">
        <f t="shared" si="64"/>
        <v>15</v>
      </c>
      <c r="AR107" s="1004">
        <v>7161.3377</v>
      </c>
      <c r="AS107" s="527">
        <f t="shared" si="61"/>
        <v>107420.0655</v>
      </c>
      <c r="AT107" s="921">
        <v>6075.3289999999997</v>
      </c>
      <c r="AU107" s="989">
        <f t="shared" si="62"/>
        <v>91129.934999999998</v>
      </c>
      <c r="AV107" s="1090">
        <f t="shared" si="63"/>
        <v>198550.00049999999</v>
      </c>
      <c r="AW107" s="633"/>
    </row>
    <row r="108" spans="1:49" s="632" customFormat="1" x14ac:dyDescent="0.25">
      <c r="A108" s="1035" t="s">
        <v>159</v>
      </c>
      <c r="B108" s="1031" t="s">
        <v>160</v>
      </c>
      <c r="C108" s="654" t="s">
        <v>19</v>
      </c>
      <c r="D108" s="1036">
        <v>8</v>
      </c>
      <c r="E108" s="1004">
        <v>5012.9377000000004</v>
      </c>
      <c r="F108" s="527">
        <f t="shared" si="43"/>
        <v>40103.501600000003</v>
      </c>
      <c r="G108" s="921">
        <v>4325.7110000000002</v>
      </c>
      <c r="H108" s="989">
        <f t="shared" si="44"/>
        <v>34605.688000000002</v>
      </c>
      <c r="I108" s="1090">
        <f t="shared" si="45"/>
        <v>74709.189600000012</v>
      </c>
      <c r="J108" s="1137"/>
      <c r="K108" s="1036"/>
      <c r="L108" s="1004">
        <v>5012.9377000000004</v>
      </c>
      <c r="M108" s="527">
        <f t="shared" si="46"/>
        <v>0</v>
      </c>
      <c r="N108" s="921">
        <v>4325.7110000000002</v>
      </c>
      <c r="O108" s="989">
        <f t="shared" si="47"/>
        <v>0</v>
      </c>
      <c r="P108" s="1090">
        <f t="shared" si="48"/>
        <v>0</v>
      </c>
      <c r="Q108" s="444"/>
      <c r="R108" s="1036"/>
      <c r="S108" s="1096">
        <v>5012.9377000000004</v>
      </c>
      <c r="T108" s="1090">
        <f t="shared" si="49"/>
        <v>0</v>
      </c>
      <c r="U108" s="1096">
        <v>4325.7110000000002</v>
      </c>
      <c r="V108" s="1090">
        <f t="shared" si="50"/>
        <v>0</v>
      </c>
      <c r="W108" s="1090">
        <f t="shared" si="51"/>
        <v>0</v>
      </c>
      <c r="X108" s="1198"/>
      <c r="Y108" s="526">
        <v>5012.9377000000004</v>
      </c>
      <c r="Z108" s="527">
        <f t="shared" si="52"/>
        <v>0</v>
      </c>
      <c r="AA108" s="921">
        <v>4325.7110000000002</v>
      </c>
      <c r="AB108" s="527">
        <f t="shared" si="53"/>
        <v>0</v>
      </c>
      <c r="AC108" s="915">
        <f t="shared" si="54"/>
        <v>0</v>
      </c>
      <c r="AD108" s="1199"/>
      <c r="AE108" s="526">
        <v>5012.9377000000004</v>
      </c>
      <c r="AF108" s="527">
        <f t="shared" si="55"/>
        <v>0</v>
      </c>
      <c r="AG108" s="921">
        <v>4325.7110000000002</v>
      </c>
      <c r="AH108" s="527">
        <f t="shared" si="56"/>
        <v>0</v>
      </c>
      <c r="AI108" s="915">
        <f t="shared" si="57"/>
        <v>0</v>
      </c>
      <c r="AJ108" s="1199"/>
      <c r="AK108" s="526">
        <v>5012.9377000000004</v>
      </c>
      <c r="AL108" s="527">
        <f t="shared" si="58"/>
        <v>0</v>
      </c>
      <c r="AM108" s="921">
        <v>4325.7110000000002</v>
      </c>
      <c r="AN108" s="527">
        <f t="shared" si="59"/>
        <v>0</v>
      </c>
      <c r="AO108" s="915">
        <f t="shared" si="60"/>
        <v>0</v>
      </c>
      <c r="AP108" s="944"/>
      <c r="AQ108" s="653">
        <f t="shared" si="64"/>
        <v>8</v>
      </c>
      <c r="AR108" s="1004">
        <v>5012.9377000000004</v>
      </c>
      <c r="AS108" s="527">
        <f t="shared" si="61"/>
        <v>40103.501600000003</v>
      </c>
      <c r="AT108" s="921">
        <v>4325.7110000000002</v>
      </c>
      <c r="AU108" s="989">
        <f t="shared" si="62"/>
        <v>34605.688000000002</v>
      </c>
      <c r="AV108" s="1090">
        <f t="shared" si="63"/>
        <v>74709.189600000012</v>
      </c>
      <c r="AW108" s="633"/>
    </row>
    <row r="109" spans="1:49" s="632" customFormat="1" ht="28.5" x14ac:dyDescent="0.25">
      <c r="A109" s="1026" t="s">
        <v>161</v>
      </c>
      <c r="B109" s="1031" t="s">
        <v>162</v>
      </c>
      <c r="C109" s="654" t="s">
        <v>93</v>
      </c>
      <c r="D109" s="1036">
        <v>70</v>
      </c>
      <c r="E109" s="1004">
        <v>2532.6623</v>
      </c>
      <c r="F109" s="527">
        <f t="shared" si="43"/>
        <v>177286.361</v>
      </c>
      <c r="G109" s="921">
        <v>3432</v>
      </c>
      <c r="H109" s="989">
        <f t="shared" si="44"/>
        <v>240240</v>
      </c>
      <c r="I109" s="1090">
        <f t="shared" si="45"/>
        <v>417526.36100000003</v>
      </c>
      <c r="J109" s="1137"/>
      <c r="K109" s="1036"/>
      <c r="L109" s="1004">
        <v>2532.6623</v>
      </c>
      <c r="M109" s="527">
        <f t="shared" si="46"/>
        <v>0</v>
      </c>
      <c r="N109" s="921">
        <v>3432</v>
      </c>
      <c r="O109" s="989">
        <f t="shared" si="47"/>
        <v>0</v>
      </c>
      <c r="P109" s="1090">
        <f t="shared" si="48"/>
        <v>0</v>
      </c>
      <c r="Q109" s="444"/>
      <c r="R109" s="1036"/>
      <c r="S109" s="1096">
        <v>2532.6623</v>
      </c>
      <c r="T109" s="1090">
        <f t="shared" si="49"/>
        <v>0</v>
      </c>
      <c r="U109" s="1096">
        <v>3432</v>
      </c>
      <c r="V109" s="1090">
        <f t="shared" si="50"/>
        <v>0</v>
      </c>
      <c r="W109" s="1090">
        <f t="shared" si="51"/>
        <v>0</v>
      </c>
      <c r="X109" s="1198"/>
      <c r="Y109" s="526">
        <v>2532.6623</v>
      </c>
      <c r="Z109" s="527">
        <f t="shared" si="52"/>
        <v>0</v>
      </c>
      <c r="AA109" s="921">
        <v>3432</v>
      </c>
      <c r="AB109" s="527">
        <f t="shared" si="53"/>
        <v>0</v>
      </c>
      <c r="AC109" s="915">
        <f t="shared" si="54"/>
        <v>0</v>
      </c>
      <c r="AD109" s="1199"/>
      <c r="AE109" s="526">
        <v>2532.6623</v>
      </c>
      <c r="AF109" s="527">
        <f t="shared" si="55"/>
        <v>0</v>
      </c>
      <c r="AG109" s="921">
        <v>3432</v>
      </c>
      <c r="AH109" s="527">
        <f t="shared" si="56"/>
        <v>0</v>
      </c>
      <c r="AI109" s="915">
        <f t="shared" si="57"/>
        <v>0</v>
      </c>
      <c r="AJ109" s="1199"/>
      <c r="AK109" s="526">
        <v>2532.6623</v>
      </c>
      <c r="AL109" s="527">
        <f t="shared" si="58"/>
        <v>0</v>
      </c>
      <c r="AM109" s="921">
        <v>3432</v>
      </c>
      <c r="AN109" s="527">
        <f t="shared" si="59"/>
        <v>0</v>
      </c>
      <c r="AO109" s="915">
        <f t="shared" si="60"/>
        <v>0</v>
      </c>
      <c r="AP109" s="944"/>
      <c r="AQ109" s="653">
        <f t="shared" si="64"/>
        <v>70</v>
      </c>
      <c r="AR109" s="1004">
        <v>2532.6623</v>
      </c>
      <c r="AS109" s="527">
        <f t="shared" si="61"/>
        <v>177286.361</v>
      </c>
      <c r="AT109" s="921">
        <v>3432</v>
      </c>
      <c r="AU109" s="989">
        <f t="shared" si="62"/>
        <v>240240</v>
      </c>
      <c r="AV109" s="1090">
        <f t="shared" si="63"/>
        <v>417526.36100000003</v>
      </c>
      <c r="AW109" s="633"/>
    </row>
    <row r="110" spans="1:49" s="632" customFormat="1" ht="28.5" x14ac:dyDescent="0.25">
      <c r="A110" s="1035" t="s">
        <v>163</v>
      </c>
      <c r="B110" s="1031" t="s">
        <v>164</v>
      </c>
      <c r="C110" s="654" t="s">
        <v>43</v>
      </c>
      <c r="D110" s="1036">
        <v>1.85</v>
      </c>
      <c r="E110" s="1004">
        <v>6095.8622999999998</v>
      </c>
      <c r="F110" s="527">
        <f t="shared" si="43"/>
        <v>11277.345255</v>
      </c>
      <c r="G110" s="921">
        <v>13676</v>
      </c>
      <c r="H110" s="989">
        <f t="shared" si="44"/>
        <v>25300.600000000002</v>
      </c>
      <c r="I110" s="1090">
        <f t="shared" si="45"/>
        <v>36577.945254999999</v>
      </c>
      <c r="J110" s="1137"/>
      <c r="K110" s="1036"/>
      <c r="L110" s="1004">
        <v>6095.8622999999998</v>
      </c>
      <c r="M110" s="527">
        <f t="shared" si="46"/>
        <v>0</v>
      </c>
      <c r="N110" s="921">
        <v>13676</v>
      </c>
      <c r="O110" s="989">
        <f t="shared" si="47"/>
        <v>0</v>
      </c>
      <c r="P110" s="1090">
        <f t="shared" si="48"/>
        <v>0</v>
      </c>
      <c r="Q110" s="444"/>
      <c r="R110" s="1036"/>
      <c r="S110" s="1096">
        <v>6095.8622999999998</v>
      </c>
      <c r="T110" s="1090">
        <f t="shared" si="49"/>
        <v>0</v>
      </c>
      <c r="U110" s="1096">
        <v>13676</v>
      </c>
      <c r="V110" s="1090">
        <f t="shared" si="50"/>
        <v>0</v>
      </c>
      <c r="W110" s="1090">
        <f t="shared" si="51"/>
        <v>0</v>
      </c>
      <c r="X110" s="1198"/>
      <c r="Y110" s="526">
        <v>6095.8622999999998</v>
      </c>
      <c r="Z110" s="527">
        <f t="shared" si="52"/>
        <v>0</v>
      </c>
      <c r="AA110" s="921">
        <v>13676</v>
      </c>
      <c r="AB110" s="527">
        <f t="shared" si="53"/>
        <v>0</v>
      </c>
      <c r="AC110" s="915">
        <f t="shared" si="54"/>
        <v>0</v>
      </c>
      <c r="AD110" s="1199"/>
      <c r="AE110" s="526">
        <v>6095.8622999999998</v>
      </c>
      <c r="AF110" s="527">
        <f t="shared" si="55"/>
        <v>0</v>
      </c>
      <c r="AG110" s="921">
        <v>13676</v>
      </c>
      <c r="AH110" s="527">
        <f t="shared" si="56"/>
        <v>0</v>
      </c>
      <c r="AI110" s="915">
        <f t="shared" si="57"/>
        <v>0</v>
      </c>
      <c r="AJ110" s="1199"/>
      <c r="AK110" s="526">
        <v>6095.8622999999998</v>
      </c>
      <c r="AL110" s="527">
        <f t="shared" si="58"/>
        <v>0</v>
      </c>
      <c r="AM110" s="921">
        <v>13676</v>
      </c>
      <c r="AN110" s="527">
        <f t="shared" si="59"/>
        <v>0</v>
      </c>
      <c r="AO110" s="915">
        <f t="shared" si="60"/>
        <v>0</v>
      </c>
      <c r="AP110" s="944"/>
      <c r="AQ110" s="653">
        <f t="shared" si="64"/>
        <v>1.85</v>
      </c>
      <c r="AR110" s="1004">
        <v>6095.8622999999998</v>
      </c>
      <c r="AS110" s="527">
        <f t="shared" si="61"/>
        <v>11277.345255</v>
      </c>
      <c r="AT110" s="921">
        <v>13676</v>
      </c>
      <c r="AU110" s="989">
        <f t="shared" si="62"/>
        <v>25300.600000000002</v>
      </c>
      <c r="AV110" s="1090">
        <f t="shared" si="63"/>
        <v>36577.945254999999</v>
      </c>
      <c r="AW110" s="633"/>
    </row>
    <row r="111" spans="1:49" s="632" customFormat="1" ht="28.5" x14ac:dyDescent="0.25">
      <c r="A111" s="1035" t="s">
        <v>165</v>
      </c>
      <c r="B111" s="1031" t="s">
        <v>166</v>
      </c>
      <c r="C111" s="654" t="s">
        <v>167</v>
      </c>
      <c r="D111" s="1036">
        <v>0.93</v>
      </c>
      <c r="E111" s="1004">
        <v>453.91500000000002</v>
      </c>
      <c r="F111" s="527">
        <f t="shared" si="43"/>
        <v>422.14095000000003</v>
      </c>
      <c r="G111" s="921">
        <v>2399.3969999999999</v>
      </c>
      <c r="H111" s="989">
        <f t="shared" si="44"/>
        <v>2231.43921</v>
      </c>
      <c r="I111" s="1090">
        <f t="shared" si="45"/>
        <v>2653.58016</v>
      </c>
      <c r="J111" s="1132"/>
      <c r="K111" s="1036"/>
      <c r="L111" s="1004">
        <v>453.91500000000002</v>
      </c>
      <c r="M111" s="527">
        <f t="shared" si="46"/>
        <v>0</v>
      </c>
      <c r="N111" s="921">
        <v>2399.3969999999999</v>
      </c>
      <c r="O111" s="989">
        <f t="shared" si="47"/>
        <v>0</v>
      </c>
      <c r="P111" s="1090">
        <f t="shared" si="48"/>
        <v>0</v>
      </c>
      <c r="Q111" s="1005"/>
      <c r="R111" s="1036"/>
      <c r="S111" s="1096">
        <v>453.91500000000002</v>
      </c>
      <c r="T111" s="1090">
        <f t="shared" si="49"/>
        <v>0</v>
      </c>
      <c r="U111" s="1096">
        <v>2399.3969999999999</v>
      </c>
      <c r="V111" s="1090">
        <f t="shared" si="50"/>
        <v>0</v>
      </c>
      <c r="W111" s="1090">
        <f t="shared" si="51"/>
        <v>0</v>
      </c>
      <c r="X111" s="1200"/>
      <c r="Y111" s="526">
        <v>453.91500000000002</v>
      </c>
      <c r="Z111" s="527">
        <f t="shared" si="52"/>
        <v>0</v>
      </c>
      <c r="AA111" s="921">
        <v>2399.3969999999999</v>
      </c>
      <c r="AB111" s="527">
        <f t="shared" si="53"/>
        <v>0</v>
      </c>
      <c r="AC111" s="915">
        <f t="shared" si="54"/>
        <v>0</v>
      </c>
      <c r="AD111" s="1201"/>
      <c r="AE111" s="526">
        <v>453.91500000000002</v>
      </c>
      <c r="AF111" s="527">
        <f t="shared" si="55"/>
        <v>0</v>
      </c>
      <c r="AG111" s="921">
        <v>2399.3969999999999</v>
      </c>
      <c r="AH111" s="527">
        <f t="shared" si="56"/>
        <v>0</v>
      </c>
      <c r="AI111" s="915">
        <f t="shared" si="57"/>
        <v>0</v>
      </c>
      <c r="AJ111" s="1201"/>
      <c r="AK111" s="526">
        <v>453.91500000000002</v>
      </c>
      <c r="AL111" s="527">
        <f t="shared" si="58"/>
        <v>0</v>
      </c>
      <c r="AM111" s="921">
        <v>2399.3969999999999</v>
      </c>
      <c r="AN111" s="527">
        <f t="shared" si="59"/>
        <v>0</v>
      </c>
      <c r="AO111" s="915">
        <f t="shared" si="60"/>
        <v>0</v>
      </c>
      <c r="AP111" s="990"/>
      <c r="AQ111" s="653">
        <f t="shared" si="64"/>
        <v>0.93</v>
      </c>
      <c r="AR111" s="1004">
        <v>453.91500000000002</v>
      </c>
      <c r="AS111" s="527">
        <f t="shared" si="61"/>
        <v>422.14095000000003</v>
      </c>
      <c r="AT111" s="921">
        <v>2399.3969999999999</v>
      </c>
      <c r="AU111" s="989">
        <f t="shared" si="62"/>
        <v>2231.43921</v>
      </c>
      <c r="AV111" s="1090">
        <f t="shared" si="63"/>
        <v>2653.58016</v>
      </c>
      <c r="AW111" s="633"/>
    </row>
    <row r="112" spans="1:49" s="632" customFormat="1" x14ac:dyDescent="0.25">
      <c r="A112" s="1026" t="s">
        <v>168</v>
      </c>
      <c r="B112" s="1031" t="s">
        <v>169</v>
      </c>
      <c r="C112" s="654" t="s">
        <v>170</v>
      </c>
      <c r="D112" s="1036">
        <v>4</v>
      </c>
      <c r="E112" s="1004">
        <v>32173.600000000002</v>
      </c>
      <c r="F112" s="527">
        <f t="shared" si="43"/>
        <v>128694.40000000001</v>
      </c>
      <c r="G112" s="921">
        <v>8814</v>
      </c>
      <c r="H112" s="989">
        <f t="shared" si="44"/>
        <v>35256</v>
      </c>
      <c r="I112" s="1090">
        <f t="shared" si="45"/>
        <v>163950.40000000002</v>
      </c>
      <c r="J112" s="1132"/>
      <c r="K112" s="1036"/>
      <c r="L112" s="1004">
        <v>32173.600000000002</v>
      </c>
      <c r="M112" s="527">
        <f t="shared" si="46"/>
        <v>0</v>
      </c>
      <c r="N112" s="921">
        <v>8814</v>
      </c>
      <c r="O112" s="989">
        <f t="shared" si="47"/>
        <v>0</v>
      </c>
      <c r="P112" s="1090">
        <f t="shared" si="48"/>
        <v>0</v>
      </c>
      <c r="Q112" s="1005"/>
      <c r="R112" s="1036"/>
      <c r="S112" s="1096">
        <v>32173.600000000002</v>
      </c>
      <c r="T112" s="1090">
        <f t="shared" si="49"/>
        <v>0</v>
      </c>
      <c r="U112" s="1096">
        <v>8814</v>
      </c>
      <c r="V112" s="1090">
        <f t="shared" si="50"/>
        <v>0</v>
      </c>
      <c r="W112" s="1090">
        <f t="shared" si="51"/>
        <v>0</v>
      </c>
      <c r="X112" s="1200"/>
      <c r="Y112" s="526">
        <v>32173.600000000002</v>
      </c>
      <c r="Z112" s="527">
        <f t="shared" si="52"/>
        <v>0</v>
      </c>
      <c r="AA112" s="921">
        <v>8814</v>
      </c>
      <c r="AB112" s="527">
        <f t="shared" si="53"/>
        <v>0</v>
      </c>
      <c r="AC112" s="915">
        <f t="shared" si="54"/>
        <v>0</v>
      </c>
      <c r="AD112" s="1201"/>
      <c r="AE112" s="526">
        <v>32173.600000000002</v>
      </c>
      <c r="AF112" s="527">
        <f t="shared" si="55"/>
        <v>0</v>
      </c>
      <c r="AG112" s="921">
        <v>8814</v>
      </c>
      <c r="AH112" s="527">
        <f t="shared" si="56"/>
        <v>0</v>
      </c>
      <c r="AI112" s="915">
        <f t="shared" si="57"/>
        <v>0</v>
      </c>
      <c r="AJ112" s="1201"/>
      <c r="AK112" s="526">
        <v>32173.600000000002</v>
      </c>
      <c r="AL112" s="527">
        <f t="shared" si="58"/>
        <v>0</v>
      </c>
      <c r="AM112" s="921">
        <v>8814</v>
      </c>
      <c r="AN112" s="527">
        <f t="shared" si="59"/>
        <v>0</v>
      </c>
      <c r="AO112" s="915">
        <f t="shared" si="60"/>
        <v>0</v>
      </c>
      <c r="AP112" s="990"/>
      <c r="AQ112" s="653">
        <f t="shared" si="64"/>
        <v>4</v>
      </c>
      <c r="AR112" s="1004">
        <v>32173.600000000002</v>
      </c>
      <c r="AS112" s="527">
        <f t="shared" si="61"/>
        <v>128694.40000000001</v>
      </c>
      <c r="AT112" s="921">
        <v>8814</v>
      </c>
      <c r="AU112" s="989">
        <f t="shared" si="62"/>
        <v>35256</v>
      </c>
      <c r="AV112" s="1090">
        <f t="shared" si="63"/>
        <v>163950.40000000002</v>
      </c>
      <c r="AW112" s="633"/>
    </row>
    <row r="113" spans="1:49" s="632" customFormat="1" x14ac:dyDescent="0.25">
      <c r="A113" s="1035" t="s">
        <v>171</v>
      </c>
      <c r="B113" s="1037" t="s">
        <v>172</v>
      </c>
      <c r="C113" s="654" t="s">
        <v>93</v>
      </c>
      <c r="D113" s="1036">
        <v>5</v>
      </c>
      <c r="E113" s="924">
        <v>599.98</v>
      </c>
      <c r="F113" s="923">
        <f t="shared" si="43"/>
        <v>2999.9</v>
      </c>
      <c r="G113" s="921">
        <v>1346.28</v>
      </c>
      <c r="H113" s="989">
        <f t="shared" si="44"/>
        <v>6731.4</v>
      </c>
      <c r="I113" s="1090">
        <f t="shared" si="45"/>
        <v>9731.2999999999993</v>
      </c>
      <c r="J113" s="1138"/>
      <c r="K113" s="1036"/>
      <c r="L113" s="924">
        <v>599.98</v>
      </c>
      <c r="M113" s="923">
        <f t="shared" si="46"/>
        <v>0</v>
      </c>
      <c r="N113" s="921">
        <v>1346.28</v>
      </c>
      <c r="O113" s="989">
        <f t="shared" si="47"/>
        <v>0</v>
      </c>
      <c r="P113" s="1090">
        <f t="shared" si="48"/>
        <v>0</v>
      </c>
      <c r="Q113" s="456"/>
      <c r="R113" s="1036"/>
      <c r="S113" s="1096">
        <v>599.98</v>
      </c>
      <c r="T113" s="1090">
        <f t="shared" si="49"/>
        <v>0</v>
      </c>
      <c r="U113" s="1096">
        <v>1346.28</v>
      </c>
      <c r="V113" s="1090">
        <f t="shared" si="50"/>
        <v>0</v>
      </c>
      <c r="W113" s="1090">
        <f t="shared" si="51"/>
        <v>0</v>
      </c>
      <c r="X113" s="1202"/>
      <c r="Y113" s="922">
        <v>599.98</v>
      </c>
      <c r="Z113" s="923">
        <f t="shared" si="52"/>
        <v>0</v>
      </c>
      <c r="AA113" s="921">
        <v>1346.28</v>
      </c>
      <c r="AB113" s="527">
        <f t="shared" si="53"/>
        <v>0</v>
      </c>
      <c r="AC113" s="915">
        <f t="shared" si="54"/>
        <v>0</v>
      </c>
      <c r="AD113" s="1203"/>
      <c r="AE113" s="922">
        <v>599.98</v>
      </c>
      <c r="AF113" s="923">
        <f t="shared" si="55"/>
        <v>0</v>
      </c>
      <c r="AG113" s="921">
        <v>1346.28</v>
      </c>
      <c r="AH113" s="527">
        <f t="shared" si="56"/>
        <v>0</v>
      </c>
      <c r="AI113" s="915">
        <f t="shared" si="57"/>
        <v>0</v>
      </c>
      <c r="AJ113" s="1203"/>
      <c r="AK113" s="922">
        <v>599.98</v>
      </c>
      <c r="AL113" s="923">
        <f t="shared" si="58"/>
        <v>0</v>
      </c>
      <c r="AM113" s="921">
        <v>1346.28</v>
      </c>
      <c r="AN113" s="527">
        <f t="shared" si="59"/>
        <v>0</v>
      </c>
      <c r="AO113" s="915">
        <f t="shared" si="60"/>
        <v>0</v>
      </c>
      <c r="AP113" s="960"/>
      <c r="AQ113" s="653">
        <f t="shared" si="64"/>
        <v>5</v>
      </c>
      <c r="AR113" s="924">
        <v>599.98</v>
      </c>
      <c r="AS113" s="923">
        <f t="shared" si="61"/>
        <v>2999.9</v>
      </c>
      <c r="AT113" s="921">
        <v>1346.28</v>
      </c>
      <c r="AU113" s="989">
        <f t="shared" si="62"/>
        <v>6731.4</v>
      </c>
      <c r="AV113" s="1090">
        <f t="shared" si="63"/>
        <v>9731.2999999999993</v>
      </c>
      <c r="AW113" s="633"/>
    </row>
    <row r="114" spans="1:49" s="632" customFormat="1" x14ac:dyDescent="0.25">
      <c r="A114" s="1026" t="s">
        <v>173</v>
      </c>
      <c r="B114" s="1037" t="s">
        <v>174</v>
      </c>
      <c r="C114" s="654" t="s">
        <v>170</v>
      </c>
      <c r="D114" s="1036">
        <v>45</v>
      </c>
      <c r="E114" s="924">
        <v>450</v>
      </c>
      <c r="F114" s="923">
        <f t="shared" si="43"/>
        <v>20250</v>
      </c>
      <c r="G114" s="921">
        <v>500</v>
      </c>
      <c r="H114" s="989">
        <f t="shared" si="44"/>
        <v>22500</v>
      </c>
      <c r="I114" s="1090">
        <f t="shared" si="45"/>
        <v>42750</v>
      </c>
      <c r="J114" s="1132"/>
      <c r="K114" s="1036"/>
      <c r="L114" s="924">
        <v>450</v>
      </c>
      <c r="M114" s="923">
        <f t="shared" si="46"/>
        <v>0</v>
      </c>
      <c r="N114" s="921">
        <v>500</v>
      </c>
      <c r="O114" s="989">
        <f t="shared" si="47"/>
        <v>0</v>
      </c>
      <c r="P114" s="1090">
        <f t="shared" si="48"/>
        <v>0</v>
      </c>
      <c r="Q114" s="1005"/>
      <c r="R114" s="1036"/>
      <c r="S114" s="1096">
        <v>450</v>
      </c>
      <c r="T114" s="1090">
        <f t="shared" si="49"/>
        <v>0</v>
      </c>
      <c r="U114" s="1096">
        <v>500</v>
      </c>
      <c r="V114" s="1090">
        <f t="shared" si="50"/>
        <v>0</v>
      </c>
      <c r="W114" s="1090">
        <f t="shared" si="51"/>
        <v>0</v>
      </c>
      <c r="X114" s="1200"/>
      <c r="Y114" s="924">
        <v>450</v>
      </c>
      <c r="Z114" s="923">
        <f t="shared" si="52"/>
        <v>0</v>
      </c>
      <c r="AA114" s="921">
        <v>500</v>
      </c>
      <c r="AB114" s="527">
        <f t="shared" si="53"/>
        <v>0</v>
      </c>
      <c r="AC114" s="915">
        <f t="shared" si="54"/>
        <v>0</v>
      </c>
      <c r="AD114" s="1201"/>
      <c r="AE114" s="924">
        <v>450</v>
      </c>
      <c r="AF114" s="923">
        <f t="shared" si="55"/>
        <v>0</v>
      </c>
      <c r="AG114" s="921">
        <v>500</v>
      </c>
      <c r="AH114" s="527">
        <f t="shared" si="56"/>
        <v>0</v>
      </c>
      <c r="AI114" s="915">
        <f t="shared" si="57"/>
        <v>0</v>
      </c>
      <c r="AJ114" s="1201"/>
      <c r="AK114" s="924">
        <v>450</v>
      </c>
      <c r="AL114" s="923">
        <f t="shared" si="58"/>
        <v>0</v>
      </c>
      <c r="AM114" s="921">
        <v>500</v>
      </c>
      <c r="AN114" s="527">
        <f t="shared" si="59"/>
        <v>0</v>
      </c>
      <c r="AO114" s="915">
        <f t="shared" si="60"/>
        <v>0</v>
      </c>
      <c r="AP114" s="990"/>
      <c r="AQ114" s="653">
        <f t="shared" si="64"/>
        <v>45</v>
      </c>
      <c r="AR114" s="924">
        <v>450</v>
      </c>
      <c r="AS114" s="923">
        <f t="shared" si="61"/>
        <v>20250</v>
      </c>
      <c r="AT114" s="921">
        <v>500</v>
      </c>
      <c r="AU114" s="989">
        <f t="shared" si="62"/>
        <v>22500</v>
      </c>
      <c r="AV114" s="1090">
        <f t="shared" si="63"/>
        <v>42750</v>
      </c>
      <c r="AW114" s="633"/>
    </row>
    <row r="115" spans="1:49" s="632" customFormat="1" x14ac:dyDescent="0.25">
      <c r="A115" s="1035" t="s">
        <v>175</v>
      </c>
      <c r="B115" s="1037" t="s">
        <v>176</v>
      </c>
      <c r="C115" s="654" t="s">
        <v>19</v>
      </c>
      <c r="D115" s="1036">
        <v>378</v>
      </c>
      <c r="E115" s="1139">
        <v>240</v>
      </c>
      <c r="F115" s="901">
        <f t="shared" si="43"/>
        <v>90720</v>
      </c>
      <c r="G115" s="926">
        <v>0</v>
      </c>
      <c r="H115" s="1140">
        <f t="shared" si="44"/>
        <v>0</v>
      </c>
      <c r="I115" s="1090">
        <f t="shared" si="45"/>
        <v>90720</v>
      </c>
      <c r="J115" s="1141"/>
      <c r="K115" s="1036"/>
      <c r="L115" s="1139">
        <v>240</v>
      </c>
      <c r="M115" s="901">
        <f t="shared" si="46"/>
        <v>0</v>
      </c>
      <c r="N115" s="926">
        <v>0</v>
      </c>
      <c r="O115" s="1140">
        <f t="shared" si="47"/>
        <v>0</v>
      </c>
      <c r="P115" s="1090">
        <f t="shared" si="48"/>
        <v>0</v>
      </c>
      <c r="Q115" s="1006"/>
      <c r="R115" s="1036"/>
      <c r="S115" s="1096">
        <v>240</v>
      </c>
      <c r="T115" s="1090">
        <f t="shared" si="49"/>
        <v>0</v>
      </c>
      <c r="U115" s="1096">
        <v>0</v>
      </c>
      <c r="V115" s="1090">
        <f t="shared" si="50"/>
        <v>0</v>
      </c>
      <c r="W115" s="1090">
        <f t="shared" si="51"/>
        <v>0</v>
      </c>
      <c r="X115" s="1204"/>
      <c r="Y115" s="925">
        <v>240</v>
      </c>
      <c r="Z115" s="901">
        <f t="shared" si="52"/>
        <v>0</v>
      </c>
      <c r="AA115" s="926">
        <v>0</v>
      </c>
      <c r="AB115" s="901">
        <f t="shared" si="53"/>
        <v>0</v>
      </c>
      <c r="AC115" s="927">
        <f t="shared" si="54"/>
        <v>0</v>
      </c>
      <c r="AD115" s="1205"/>
      <c r="AE115" s="925">
        <v>240</v>
      </c>
      <c r="AF115" s="901">
        <f t="shared" si="55"/>
        <v>0</v>
      </c>
      <c r="AG115" s="926">
        <v>0</v>
      </c>
      <c r="AH115" s="901">
        <f t="shared" si="56"/>
        <v>0</v>
      </c>
      <c r="AI115" s="927">
        <f t="shared" si="57"/>
        <v>0</v>
      </c>
      <c r="AJ115" s="1205"/>
      <c r="AK115" s="925">
        <v>240</v>
      </c>
      <c r="AL115" s="901">
        <f t="shared" si="58"/>
        <v>0</v>
      </c>
      <c r="AM115" s="926">
        <v>0</v>
      </c>
      <c r="AN115" s="901">
        <f t="shared" si="59"/>
        <v>0</v>
      </c>
      <c r="AO115" s="927">
        <f t="shared" si="60"/>
        <v>0</v>
      </c>
      <c r="AP115" s="991"/>
      <c r="AQ115" s="653">
        <f t="shared" si="64"/>
        <v>378</v>
      </c>
      <c r="AR115" s="1139">
        <v>240</v>
      </c>
      <c r="AS115" s="901">
        <f t="shared" si="61"/>
        <v>90720</v>
      </c>
      <c r="AT115" s="926">
        <v>0</v>
      </c>
      <c r="AU115" s="1140">
        <f t="shared" si="62"/>
        <v>0</v>
      </c>
      <c r="AV115" s="1090">
        <f t="shared" si="63"/>
        <v>90720</v>
      </c>
      <c r="AW115" s="633"/>
    </row>
    <row r="116" spans="1:49" s="1276" customFormat="1" x14ac:dyDescent="0.25">
      <c r="A116" s="1020" t="s">
        <v>177</v>
      </c>
      <c r="B116" s="1021" t="s">
        <v>178</v>
      </c>
      <c r="C116" s="1022"/>
      <c r="D116" s="888"/>
      <c r="E116" s="928"/>
      <c r="F116" s="902">
        <f>SUM(F117:F128)</f>
        <v>8797746.2899999991</v>
      </c>
      <c r="G116" s="907"/>
      <c r="H116" s="902">
        <f>SUM(H117:H128)</f>
        <v>19081967.899999999</v>
      </c>
      <c r="I116" s="961">
        <f>SUM(I117:I128)</f>
        <v>27879714.189999998</v>
      </c>
      <c r="J116" s="945"/>
      <c r="K116" s="888"/>
      <c r="L116" s="928"/>
      <c r="M116" s="902">
        <f>SUM(M117:M128)</f>
        <v>8695584.8300000001</v>
      </c>
      <c r="N116" s="907"/>
      <c r="O116" s="902">
        <f>SUM(O117:O128)</f>
        <v>18836937.899999999</v>
      </c>
      <c r="P116" s="961">
        <f>SUM(P117:P128)</f>
        <v>27532522.729999997</v>
      </c>
      <c r="Q116" s="868"/>
      <c r="R116" s="888"/>
      <c r="S116" s="955"/>
      <c r="T116" s="961">
        <f>SUM(T117:T128)</f>
        <v>102161.46</v>
      </c>
      <c r="U116" s="961"/>
      <c r="V116" s="961">
        <f>SUM(V117:V128)</f>
        <v>245030</v>
      </c>
      <c r="W116" s="961">
        <f>SUM(W117:W128)</f>
        <v>347191.46</v>
      </c>
      <c r="X116" s="887"/>
      <c r="Y116" s="928"/>
      <c r="Z116" s="902">
        <f>SUM(Z117:Z128)</f>
        <v>0</v>
      </c>
      <c r="AA116" s="907"/>
      <c r="AB116" s="902">
        <f>SUM(AB117:AB128)</f>
        <v>0</v>
      </c>
      <c r="AC116" s="929">
        <f>SUM(AC117:AC128)</f>
        <v>0</v>
      </c>
      <c r="AD116" s="1278"/>
      <c r="AE116" s="928"/>
      <c r="AF116" s="902">
        <f>SUM(AF117:AF128)</f>
        <v>0</v>
      </c>
      <c r="AG116" s="907"/>
      <c r="AH116" s="902">
        <f>SUM(AH117:AH128)</f>
        <v>0</v>
      </c>
      <c r="AI116" s="929">
        <f>SUM(AI117:AI128)</f>
        <v>0</v>
      </c>
      <c r="AJ116" s="1278"/>
      <c r="AK116" s="928"/>
      <c r="AL116" s="902">
        <f>SUM(AL117:AL128)</f>
        <v>0</v>
      </c>
      <c r="AM116" s="907"/>
      <c r="AN116" s="902">
        <f>SUM(AN117:AN128)</f>
        <v>0</v>
      </c>
      <c r="AO116" s="929">
        <f>SUM(AO117:AO128)</f>
        <v>0</v>
      </c>
      <c r="AP116" s="945"/>
      <c r="AQ116" s="1118">
        <f t="shared" si="64"/>
        <v>0</v>
      </c>
      <c r="AR116" s="928"/>
      <c r="AS116" s="902">
        <f>SUM(AS117:AS128)</f>
        <v>-2.1200374789032139E-11</v>
      </c>
      <c r="AT116" s="907"/>
      <c r="AU116" s="902">
        <f>SUM(AU117:AU128)</f>
        <v>-5.084821452783217E-11</v>
      </c>
      <c r="AV116" s="961">
        <f>SUM(AV117:AV128)</f>
        <v>-7.2048589316864309E-11</v>
      </c>
      <c r="AW116" s="1275"/>
    </row>
    <row r="117" spans="1:49" s="632" customFormat="1" x14ac:dyDescent="0.25">
      <c r="A117" s="1023" t="s">
        <v>179</v>
      </c>
      <c r="B117" s="1038" t="s">
        <v>180</v>
      </c>
      <c r="C117" s="1039"/>
      <c r="D117" s="1029"/>
      <c r="E117" s="1142"/>
      <c r="F117" s="930"/>
      <c r="G117" s="903"/>
      <c r="H117" s="1143"/>
      <c r="I117" s="1092"/>
      <c r="J117" s="1144"/>
      <c r="K117" s="1029"/>
      <c r="L117" s="1142"/>
      <c r="M117" s="930"/>
      <c r="N117" s="903"/>
      <c r="O117" s="1143"/>
      <c r="P117" s="1092"/>
      <c r="Q117" s="1007"/>
      <c r="R117" s="1029"/>
      <c r="S117" s="1092"/>
      <c r="T117" s="1109"/>
      <c r="U117" s="1092"/>
      <c r="V117" s="1109"/>
      <c r="W117" s="1092"/>
      <c r="X117" s="1206"/>
      <c r="Y117" s="903"/>
      <c r="Z117" s="930"/>
      <c r="AA117" s="903"/>
      <c r="AB117" s="930"/>
      <c r="AC117" s="931"/>
      <c r="AD117" s="1207"/>
      <c r="AE117" s="903"/>
      <c r="AF117" s="930"/>
      <c r="AG117" s="903"/>
      <c r="AH117" s="930"/>
      <c r="AI117" s="931"/>
      <c r="AJ117" s="1207"/>
      <c r="AK117" s="903"/>
      <c r="AL117" s="930"/>
      <c r="AM117" s="903"/>
      <c r="AN117" s="930"/>
      <c r="AO117" s="931"/>
      <c r="AP117" s="992"/>
      <c r="AQ117" s="653">
        <f t="shared" si="64"/>
        <v>0</v>
      </c>
      <c r="AR117" s="1142"/>
      <c r="AS117" s="930"/>
      <c r="AT117" s="903"/>
      <c r="AU117" s="1143"/>
      <c r="AV117" s="1092"/>
      <c r="AW117" s="633"/>
    </row>
    <row r="118" spans="1:49" s="632" customFormat="1" x14ac:dyDescent="0.25">
      <c r="A118" s="1026" t="s">
        <v>181</v>
      </c>
      <c r="B118" s="1040" t="s">
        <v>182</v>
      </c>
      <c r="C118" s="1041" t="s">
        <v>183</v>
      </c>
      <c r="D118" s="653">
        <v>10.5</v>
      </c>
      <c r="E118" s="1145">
        <v>95478</v>
      </c>
      <c r="F118" s="904">
        <f>D118*E118</f>
        <v>1002519</v>
      </c>
      <c r="G118" s="526">
        <v>229000</v>
      </c>
      <c r="H118" s="1146">
        <f>D118*G118</f>
        <v>2404500</v>
      </c>
      <c r="I118" s="1093">
        <f>E118*D118+G118*D118</f>
        <v>3407019</v>
      </c>
      <c r="J118" s="1132"/>
      <c r="K118" s="653">
        <v>10.5</v>
      </c>
      <c r="L118" s="1145">
        <v>95478</v>
      </c>
      <c r="M118" s="904">
        <f>K118*L118</f>
        <v>1002519</v>
      </c>
      <c r="N118" s="526">
        <v>229000</v>
      </c>
      <c r="O118" s="1146">
        <f>K118*N118</f>
        <v>2404500</v>
      </c>
      <c r="P118" s="1093">
        <f>L118*K118+N118*K118</f>
        <v>3407019</v>
      </c>
      <c r="Q118" s="1005"/>
      <c r="R118" s="653"/>
      <c r="S118" s="1110">
        <v>95478</v>
      </c>
      <c r="T118" s="1093">
        <f>R118*S118</f>
        <v>0</v>
      </c>
      <c r="U118" s="1096">
        <v>229000</v>
      </c>
      <c r="V118" s="1093">
        <f>R118*U118</f>
        <v>0</v>
      </c>
      <c r="W118" s="1093">
        <f>S118*R118+U118*R118</f>
        <v>0</v>
      </c>
      <c r="X118" s="1208"/>
      <c r="Y118" s="932">
        <v>95478</v>
      </c>
      <c r="Z118" s="904">
        <f>X118*Y118</f>
        <v>0</v>
      </c>
      <c r="AA118" s="526">
        <v>229000</v>
      </c>
      <c r="AB118" s="904">
        <f>X118*AA118</f>
        <v>0</v>
      </c>
      <c r="AC118" s="933">
        <f>Y118*X118+AA118*X118</f>
        <v>0</v>
      </c>
      <c r="AD118" s="1209"/>
      <c r="AE118" s="932">
        <v>95478</v>
      </c>
      <c r="AF118" s="904">
        <f>AD118*AE118</f>
        <v>0</v>
      </c>
      <c r="AG118" s="526">
        <v>229000</v>
      </c>
      <c r="AH118" s="904">
        <f>AD118*AG118</f>
        <v>0</v>
      </c>
      <c r="AI118" s="933">
        <f>AE118*AD118+AG118*AD118</f>
        <v>0</v>
      </c>
      <c r="AJ118" s="1209"/>
      <c r="AK118" s="932">
        <v>95478</v>
      </c>
      <c r="AL118" s="904">
        <f>AJ118*AK118</f>
        <v>0</v>
      </c>
      <c r="AM118" s="526">
        <v>229000</v>
      </c>
      <c r="AN118" s="904">
        <f>AJ118*AM118</f>
        <v>0</v>
      </c>
      <c r="AO118" s="933">
        <f>AK118*AJ118+AM118*AJ118</f>
        <v>0</v>
      </c>
      <c r="AP118" s="990"/>
      <c r="AQ118" s="653">
        <f t="shared" si="64"/>
        <v>0</v>
      </c>
      <c r="AR118" s="1145">
        <v>95478</v>
      </c>
      <c r="AS118" s="904">
        <f>AQ118*AR118</f>
        <v>0</v>
      </c>
      <c r="AT118" s="526">
        <v>229000</v>
      </c>
      <c r="AU118" s="1146">
        <f>AQ118*AT118</f>
        <v>0</v>
      </c>
      <c r="AV118" s="1093">
        <f>AR118*AQ118+AT118*AQ118</f>
        <v>0</v>
      </c>
      <c r="AW118" s="633"/>
    </row>
    <row r="119" spans="1:49" s="632" customFormat="1" ht="28.5" x14ac:dyDescent="0.25">
      <c r="A119" s="1026" t="s">
        <v>184</v>
      </c>
      <c r="B119" s="1040" t="s">
        <v>185</v>
      </c>
      <c r="C119" s="1041" t="s">
        <v>183</v>
      </c>
      <c r="D119" s="653">
        <v>1.73</v>
      </c>
      <c r="E119" s="1145">
        <v>95478</v>
      </c>
      <c r="F119" s="904">
        <f>D119*E119</f>
        <v>165176.94</v>
      </c>
      <c r="G119" s="526">
        <v>229000</v>
      </c>
      <c r="H119" s="1146">
        <f>D119*G119</f>
        <v>396170</v>
      </c>
      <c r="I119" s="1093">
        <f>E119*D119+G119*D119</f>
        <v>561346.93999999994</v>
      </c>
      <c r="J119" s="1132"/>
      <c r="K119" s="653">
        <v>0.66</v>
      </c>
      <c r="L119" s="1145">
        <v>95478</v>
      </c>
      <c r="M119" s="904">
        <f>K119*L119</f>
        <v>63015.48</v>
      </c>
      <c r="N119" s="526">
        <v>229000</v>
      </c>
      <c r="O119" s="1146">
        <f>K119*N119</f>
        <v>151140</v>
      </c>
      <c r="P119" s="1093">
        <f>L119*K119+N119*K119</f>
        <v>214155.48</v>
      </c>
      <c r="Q119" s="1005"/>
      <c r="R119" s="653">
        <v>1.07</v>
      </c>
      <c r="S119" s="1110">
        <v>95478</v>
      </c>
      <c r="T119" s="1093">
        <f>R119*S119</f>
        <v>102161.46</v>
      </c>
      <c r="U119" s="1096">
        <v>229000</v>
      </c>
      <c r="V119" s="1093">
        <f>R119*U119</f>
        <v>245030</v>
      </c>
      <c r="W119" s="1093">
        <f>S119*R119+U119*R119</f>
        <v>347191.46</v>
      </c>
      <c r="X119" s="1208"/>
      <c r="Y119" s="932">
        <v>95478</v>
      </c>
      <c r="Z119" s="904">
        <f>X119*Y119</f>
        <v>0</v>
      </c>
      <c r="AA119" s="526">
        <v>229000</v>
      </c>
      <c r="AB119" s="904">
        <f>X119*AA119</f>
        <v>0</v>
      </c>
      <c r="AC119" s="933">
        <f>Y119*X119+AA119*X119</f>
        <v>0</v>
      </c>
      <c r="AD119" s="1209"/>
      <c r="AE119" s="932">
        <v>95478</v>
      </c>
      <c r="AF119" s="904">
        <f>AD119*AE119</f>
        <v>0</v>
      </c>
      <c r="AG119" s="526">
        <v>229000</v>
      </c>
      <c r="AH119" s="904">
        <f>AD119*AG119</f>
        <v>0</v>
      </c>
      <c r="AI119" s="933">
        <f>AE119*AD119+AG119*AD119</f>
        <v>0</v>
      </c>
      <c r="AJ119" s="1209"/>
      <c r="AK119" s="932">
        <v>95478</v>
      </c>
      <c r="AL119" s="904">
        <f>AJ119*AK119</f>
        <v>0</v>
      </c>
      <c r="AM119" s="526">
        <v>229000</v>
      </c>
      <c r="AN119" s="904">
        <f>AJ119*AM119</f>
        <v>0</v>
      </c>
      <c r="AO119" s="933">
        <f>AK119*AJ119+AM119*AJ119</f>
        <v>0</v>
      </c>
      <c r="AP119" s="990"/>
      <c r="AQ119" s="653">
        <f t="shared" si="64"/>
        <v>-2.2204460492503131E-16</v>
      </c>
      <c r="AR119" s="1145">
        <v>95478</v>
      </c>
      <c r="AS119" s="904">
        <f>AQ119*AR119</f>
        <v>-2.1200374789032139E-11</v>
      </c>
      <c r="AT119" s="526">
        <v>229000</v>
      </c>
      <c r="AU119" s="1146">
        <f>AQ119*AT119</f>
        <v>-5.084821452783217E-11</v>
      </c>
      <c r="AV119" s="1093">
        <f>AR119*AQ119+AT119*AQ119</f>
        <v>-7.2048589316864309E-11</v>
      </c>
      <c r="AW119" s="633"/>
    </row>
    <row r="120" spans="1:49" s="632" customFormat="1" x14ac:dyDescent="0.25">
      <c r="A120" s="1023" t="s">
        <v>186</v>
      </c>
      <c r="B120" s="1042" t="s">
        <v>187</v>
      </c>
      <c r="C120" s="1043"/>
      <c r="D120" s="1029"/>
      <c r="E120" s="1147"/>
      <c r="F120" s="930"/>
      <c r="G120" s="903"/>
      <c r="H120" s="1143"/>
      <c r="I120" s="1092"/>
      <c r="J120" s="1144"/>
      <c r="K120" s="1029"/>
      <c r="L120" s="1147"/>
      <c r="M120" s="930"/>
      <c r="N120" s="903"/>
      <c r="O120" s="1143"/>
      <c r="P120" s="1092"/>
      <c r="Q120" s="1007"/>
      <c r="R120" s="1029"/>
      <c r="S120" s="1111"/>
      <c r="T120" s="1109"/>
      <c r="U120" s="1092"/>
      <c r="V120" s="1109"/>
      <c r="W120" s="1092"/>
      <c r="X120" s="1206"/>
      <c r="Y120" s="934"/>
      <c r="Z120" s="930"/>
      <c r="AA120" s="903"/>
      <c r="AB120" s="930"/>
      <c r="AC120" s="931"/>
      <c r="AD120" s="1207"/>
      <c r="AE120" s="934"/>
      <c r="AF120" s="930"/>
      <c r="AG120" s="903"/>
      <c r="AH120" s="930"/>
      <c r="AI120" s="931"/>
      <c r="AJ120" s="1207"/>
      <c r="AK120" s="934"/>
      <c r="AL120" s="930"/>
      <c r="AM120" s="903"/>
      <c r="AN120" s="930"/>
      <c r="AO120" s="931"/>
      <c r="AP120" s="992"/>
      <c r="AQ120" s="653">
        <f t="shared" si="64"/>
        <v>0</v>
      </c>
      <c r="AR120" s="1147"/>
      <c r="AS120" s="930"/>
      <c r="AT120" s="903"/>
      <c r="AU120" s="1143"/>
      <c r="AV120" s="1092"/>
      <c r="AW120" s="633"/>
    </row>
    <row r="121" spans="1:49" s="632" customFormat="1" x14ac:dyDescent="0.25">
      <c r="A121" s="1026" t="s">
        <v>188</v>
      </c>
      <c r="B121" s="1040" t="s">
        <v>189</v>
      </c>
      <c r="C121" s="1041" t="s">
        <v>19</v>
      </c>
      <c r="D121" s="653">
        <v>349.59</v>
      </c>
      <c r="E121" s="1145">
        <v>4150</v>
      </c>
      <c r="F121" s="904">
        <f>D121*E121</f>
        <v>1450798.5</v>
      </c>
      <c r="G121" s="526">
        <v>665</v>
      </c>
      <c r="H121" s="1146">
        <f>D121*G121</f>
        <v>232477.34999999998</v>
      </c>
      <c r="I121" s="1093">
        <f>E121*D121+G121*D121</f>
        <v>1683275.85</v>
      </c>
      <c r="J121" s="1132"/>
      <c r="K121" s="653">
        <v>349.59</v>
      </c>
      <c r="L121" s="1145">
        <v>4150</v>
      </c>
      <c r="M121" s="904">
        <f>K121*L121</f>
        <v>1450798.5</v>
      </c>
      <c r="N121" s="526">
        <v>665</v>
      </c>
      <c r="O121" s="1146">
        <f>K121*N121</f>
        <v>232477.34999999998</v>
      </c>
      <c r="P121" s="1093">
        <f>L121*K121+N121*K121</f>
        <v>1683275.85</v>
      </c>
      <c r="Q121" s="1005"/>
      <c r="R121" s="653"/>
      <c r="S121" s="1110">
        <v>4150</v>
      </c>
      <c r="T121" s="1093">
        <f>R121*S121</f>
        <v>0</v>
      </c>
      <c r="U121" s="1096">
        <v>665</v>
      </c>
      <c r="V121" s="1093">
        <f>R121*U121</f>
        <v>0</v>
      </c>
      <c r="W121" s="1093">
        <f>S121*R121+U121*R121</f>
        <v>0</v>
      </c>
      <c r="X121" s="1208"/>
      <c r="Y121" s="932">
        <v>4150</v>
      </c>
      <c r="Z121" s="904">
        <f>X121*Y121</f>
        <v>0</v>
      </c>
      <c r="AA121" s="526">
        <v>665</v>
      </c>
      <c r="AB121" s="904">
        <f>X121*AA121</f>
        <v>0</v>
      </c>
      <c r="AC121" s="933">
        <f>Y121*X121+AA121*X121</f>
        <v>0</v>
      </c>
      <c r="AD121" s="1209"/>
      <c r="AE121" s="932">
        <v>4150</v>
      </c>
      <c r="AF121" s="904">
        <f>AD121*AE121</f>
        <v>0</v>
      </c>
      <c r="AG121" s="526">
        <v>665</v>
      </c>
      <c r="AH121" s="904">
        <f>AD121*AG121</f>
        <v>0</v>
      </c>
      <c r="AI121" s="933">
        <f>AE121*AD121+AG121*AD121</f>
        <v>0</v>
      </c>
      <c r="AJ121" s="1209"/>
      <c r="AK121" s="932">
        <v>4150</v>
      </c>
      <c r="AL121" s="904">
        <f>AJ121*AK121</f>
        <v>0</v>
      </c>
      <c r="AM121" s="526">
        <v>665</v>
      </c>
      <c r="AN121" s="904">
        <f>AJ121*AM121</f>
        <v>0</v>
      </c>
      <c r="AO121" s="933">
        <f>AK121*AJ121+AM121*AJ121</f>
        <v>0</v>
      </c>
      <c r="AP121" s="990"/>
      <c r="AQ121" s="653">
        <f t="shared" si="64"/>
        <v>0</v>
      </c>
      <c r="AR121" s="1145">
        <v>4150</v>
      </c>
      <c r="AS121" s="904">
        <f>AQ121*AR121</f>
        <v>0</v>
      </c>
      <c r="AT121" s="526">
        <v>665</v>
      </c>
      <c r="AU121" s="1146">
        <f>AQ121*AT121</f>
        <v>0</v>
      </c>
      <c r="AV121" s="1093">
        <f>AR121*AQ121+AT121*AQ121</f>
        <v>0</v>
      </c>
      <c r="AW121" s="633"/>
    </row>
    <row r="122" spans="1:49" s="632" customFormat="1" x14ac:dyDescent="0.25">
      <c r="A122" s="1023" t="s">
        <v>190</v>
      </c>
      <c r="B122" s="1042" t="s">
        <v>191</v>
      </c>
      <c r="C122" s="1039"/>
      <c r="D122" s="1029"/>
      <c r="E122" s="1147"/>
      <c r="F122" s="930"/>
      <c r="G122" s="903"/>
      <c r="H122" s="1143"/>
      <c r="I122" s="1092"/>
      <c r="J122" s="1144"/>
      <c r="K122" s="1029"/>
      <c r="L122" s="1147"/>
      <c r="M122" s="930"/>
      <c r="N122" s="903"/>
      <c r="O122" s="1143"/>
      <c r="P122" s="1092"/>
      <c r="Q122" s="1007"/>
      <c r="R122" s="1029"/>
      <c r="S122" s="1111"/>
      <c r="T122" s="1109"/>
      <c r="U122" s="1092"/>
      <c r="V122" s="1109"/>
      <c r="W122" s="1092"/>
      <c r="X122" s="1206"/>
      <c r="Y122" s="934"/>
      <c r="Z122" s="930"/>
      <c r="AA122" s="903"/>
      <c r="AB122" s="930"/>
      <c r="AC122" s="931"/>
      <c r="AD122" s="1207"/>
      <c r="AE122" s="934"/>
      <c r="AF122" s="930"/>
      <c r="AG122" s="903"/>
      <c r="AH122" s="930"/>
      <c r="AI122" s="931"/>
      <c r="AJ122" s="1207"/>
      <c r="AK122" s="934"/>
      <c r="AL122" s="930"/>
      <c r="AM122" s="903"/>
      <c r="AN122" s="930"/>
      <c r="AO122" s="931"/>
      <c r="AP122" s="992"/>
      <c r="AQ122" s="653">
        <f t="shared" si="64"/>
        <v>0</v>
      </c>
      <c r="AR122" s="1147"/>
      <c r="AS122" s="930"/>
      <c r="AT122" s="903"/>
      <c r="AU122" s="1143"/>
      <c r="AV122" s="1092"/>
      <c r="AW122" s="633"/>
    </row>
    <row r="123" spans="1:49" s="632" customFormat="1" x14ac:dyDescent="0.25">
      <c r="A123" s="1026" t="s">
        <v>192</v>
      </c>
      <c r="B123" s="656" t="s">
        <v>193</v>
      </c>
      <c r="C123" s="654" t="s">
        <v>170</v>
      </c>
      <c r="D123" s="655">
        <v>180</v>
      </c>
      <c r="E123" s="1145">
        <v>393</v>
      </c>
      <c r="F123" s="905">
        <f>D123*E123</f>
        <v>70740</v>
      </c>
      <c r="G123" s="932">
        <v>0</v>
      </c>
      <c r="H123" s="1148">
        <f>G123*D123</f>
        <v>0</v>
      </c>
      <c r="I123" s="1094">
        <f>E123*D123+G123*D123</f>
        <v>70740</v>
      </c>
      <c r="J123" s="1132"/>
      <c r="K123" s="655">
        <v>180</v>
      </c>
      <c r="L123" s="1145">
        <v>393</v>
      </c>
      <c r="M123" s="905">
        <f>K123*L123</f>
        <v>70740</v>
      </c>
      <c r="N123" s="932">
        <v>0</v>
      </c>
      <c r="O123" s="1148">
        <f>N123*K123</f>
        <v>0</v>
      </c>
      <c r="P123" s="1094">
        <f>L123*K123+N123*K123</f>
        <v>70740</v>
      </c>
      <c r="Q123" s="1005"/>
      <c r="R123" s="655"/>
      <c r="S123" s="1110">
        <v>393</v>
      </c>
      <c r="T123" s="1094">
        <f>R123*S123</f>
        <v>0</v>
      </c>
      <c r="U123" s="1110">
        <v>0</v>
      </c>
      <c r="V123" s="1094">
        <f>U123*R123</f>
        <v>0</v>
      </c>
      <c r="W123" s="1094">
        <f>S123*R123+U123*R123</f>
        <v>0</v>
      </c>
      <c r="X123" s="1210"/>
      <c r="Y123" s="932">
        <v>393</v>
      </c>
      <c r="Z123" s="905">
        <f>X123*Y123</f>
        <v>0</v>
      </c>
      <c r="AA123" s="932">
        <v>0</v>
      </c>
      <c r="AB123" s="905">
        <f>AA123*X123</f>
        <v>0</v>
      </c>
      <c r="AC123" s="935">
        <f>Y123*X123+AA123*X123</f>
        <v>0</v>
      </c>
      <c r="AD123" s="595"/>
      <c r="AE123" s="932">
        <v>393</v>
      </c>
      <c r="AF123" s="905">
        <f>AD123*AE123</f>
        <v>0</v>
      </c>
      <c r="AG123" s="932">
        <v>0</v>
      </c>
      <c r="AH123" s="905">
        <f>AG123*AD123</f>
        <v>0</v>
      </c>
      <c r="AI123" s="935">
        <f>AE123*AD123+AG123*AD123</f>
        <v>0</v>
      </c>
      <c r="AJ123" s="595"/>
      <c r="AK123" s="932">
        <v>393</v>
      </c>
      <c r="AL123" s="905">
        <f>AJ123*AK123</f>
        <v>0</v>
      </c>
      <c r="AM123" s="932">
        <v>0</v>
      </c>
      <c r="AN123" s="905">
        <f>AM123*AJ123</f>
        <v>0</v>
      </c>
      <c r="AO123" s="935">
        <f>AK123*AJ123+AM123*AJ123</f>
        <v>0</v>
      </c>
      <c r="AP123" s="990"/>
      <c r="AQ123" s="653">
        <f t="shared" si="64"/>
        <v>0</v>
      </c>
      <c r="AR123" s="1145">
        <v>393</v>
      </c>
      <c r="AS123" s="905">
        <f>AQ123*AR123</f>
        <v>0</v>
      </c>
      <c r="AT123" s="932">
        <v>0</v>
      </c>
      <c r="AU123" s="1148">
        <f>AT123*AQ123</f>
        <v>0</v>
      </c>
      <c r="AV123" s="1094">
        <f>AR123*AQ123+AT123*AQ123</f>
        <v>0</v>
      </c>
      <c r="AW123" s="633"/>
    </row>
    <row r="124" spans="1:49" s="632" customFormat="1" x14ac:dyDescent="0.25">
      <c r="A124" s="1026" t="s">
        <v>194</v>
      </c>
      <c r="B124" s="656" t="s">
        <v>195</v>
      </c>
      <c r="C124" s="654" t="s">
        <v>196</v>
      </c>
      <c r="D124" s="655">
        <v>1</v>
      </c>
      <c r="E124" s="1145">
        <v>260741</v>
      </c>
      <c r="F124" s="904">
        <f>D124*E124</f>
        <v>260741</v>
      </c>
      <c r="G124" s="526">
        <v>259614</v>
      </c>
      <c r="H124" s="1146">
        <f>D124*G124</f>
        <v>259614</v>
      </c>
      <c r="I124" s="1093">
        <f>E124*D124+G124*D124</f>
        <v>520355</v>
      </c>
      <c r="J124" s="1132"/>
      <c r="K124" s="655">
        <v>1</v>
      </c>
      <c r="L124" s="1145">
        <v>260741</v>
      </c>
      <c r="M124" s="904">
        <f>K124*L124</f>
        <v>260741</v>
      </c>
      <c r="N124" s="526">
        <v>259614</v>
      </c>
      <c r="O124" s="1146">
        <f>K124*N124</f>
        <v>259614</v>
      </c>
      <c r="P124" s="1093">
        <f>L124*K124+N124*K124</f>
        <v>520355</v>
      </c>
      <c r="Q124" s="1005"/>
      <c r="R124" s="655"/>
      <c r="S124" s="1110">
        <v>260741</v>
      </c>
      <c r="T124" s="1093">
        <f>R124*S124</f>
        <v>0</v>
      </c>
      <c r="U124" s="1096">
        <v>259614</v>
      </c>
      <c r="V124" s="1093">
        <f>R124*U124</f>
        <v>0</v>
      </c>
      <c r="W124" s="1093">
        <f>S124*R124+U124*R124</f>
        <v>0</v>
      </c>
      <c r="X124" s="1211"/>
      <c r="Y124" s="932">
        <v>260741</v>
      </c>
      <c r="Z124" s="904">
        <f>X124*Y124</f>
        <v>0</v>
      </c>
      <c r="AA124" s="526">
        <v>259614</v>
      </c>
      <c r="AB124" s="904">
        <f>X124*AA124</f>
        <v>0</v>
      </c>
      <c r="AC124" s="933">
        <f>Y124*X124+AA124*X124</f>
        <v>0</v>
      </c>
      <c r="AD124" s="1212"/>
      <c r="AE124" s="932">
        <v>260741</v>
      </c>
      <c r="AF124" s="904">
        <f>AD124*AE124</f>
        <v>0</v>
      </c>
      <c r="AG124" s="526">
        <v>259614</v>
      </c>
      <c r="AH124" s="904">
        <f>AD124*AG124</f>
        <v>0</v>
      </c>
      <c r="AI124" s="933">
        <f>AE124*AD124+AG124*AD124</f>
        <v>0</v>
      </c>
      <c r="AJ124" s="1212"/>
      <c r="AK124" s="932">
        <v>260741</v>
      </c>
      <c r="AL124" s="904">
        <f>AJ124*AK124</f>
        <v>0</v>
      </c>
      <c r="AM124" s="526">
        <v>259614</v>
      </c>
      <c r="AN124" s="904">
        <f>AJ124*AM124</f>
        <v>0</v>
      </c>
      <c r="AO124" s="933">
        <f>AK124*AJ124+AM124*AJ124</f>
        <v>0</v>
      </c>
      <c r="AP124" s="990"/>
      <c r="AQ124" s="653">
        <f t="shared" si="64"/>
        <v>0</v>
      </c>
      <c r="AR124" s="1145">
        <v>260741</v>
      </c>
      <c r="AS124" s="904">
        <f>AQ124*AR124</f>
        <v>0</v>
      </c>
      <c r="AT124" s="526">
        <v>259614</v>
      </c>
      <c r="AU124" s="1146">
        <f>AQ124*AT124</f>
        <v>0</v>
      </c>
      <c r="AV124" s="1093">
        <f>AR124*AQ124+AT124*AQ124</f>
        <v>0</v>
      </c>
      <c r="AW124" s="633"/>
    </row>
    <row r="125" spans="1:49" s="632" customFormat="1" x14ac:dyDescent="0.25">
      <c r="A125" s="1023" t="s">
        <v>197</v>
      </c>
      <c r="B125" s="1042" t="s">
        <v>198</v>
      </c>
      <c r="C125" s="1039"/>
      <c r="D125" s="1029"/>
      <c r="E125" s="1147"/>
      <c r="F125" s="904"/>
      <c r="G125" s="903"/>
      <c r="H125" s="1146"/>
      <c r="I125" s="1095"/>
      <c r="J125" s="1149"/>
      <c r="K125" s="1029"/>
      <c r="L125" s="1147"/>
      <c r="M125" s="904"/>
      <c r="N125" s="903"/>
      <c r="O125" s="1146"/>
      <c r="P125" s="1095"/>
      <c r="Q125" s="1008"/>
      <c r="R125" s="1029"/>
      <c r="S125" s="1111"/>
      <c r="T125" s="1093"/>
      <c r="U125" s="1092"/>
      <c r="V125" s="1093"/>
      <c r="W125" s="1095"/>
      <c r="X125" s="1206"/>
      <c r="Y125" s="934"/>
      <c r="Z125" s="904"/>
      <c r="AA125" s="903"/>
      <c r="AB125" s="904"/>
      <c r="AC125" s="936"/>
      <c r="AD125" s="1207"/>
      <c r="AE125" s="934"/>
      <c r="AF125" s="904"/>
      <c r="AG125" s="903"/>
      <c r="AH125" s="904"/>
      <c r="AI125" s="936"/>
      <c r="AJ125" s="1207"/>
      <c r="AK125" s="934"/>
      <c r="AL125" s="904"/>
      <c r="AM125" s="903"/>
      <c r="AN125" s="904"/>
      <c r="AO125" s="936"/>
      <c r="AP125" s="993"/>
      <c r="AQ125" s="653">
        <f t="shared" si="64"/>
        <v>0</v>
      </c>
      <c r="AR125" s="1147"/>
      <c r="AS125" s="904"/>
      <c r="AT125" s="903"/>
      <c r="AU125" s="1146"/>
      <c r="AV125" s="1095"/>
      <c r="AW125" s="633"/>
    </row>
    <row r="126" spans="1:49" s="632" customFormat="1" x14ac:dyDescent="0.25">
      <c r="A126" s="1026" t="s">
        <v>199</v>
      </c>
      <c r="B126" s="1040" t="s">
        <v>200</v>
      </c>
      <c r="C126" s="1041" t="s">
        <v>19</v>
      </c>
      <c r="D126" s="653">
        <v>2122.35</v>
      </c>
      <c r="E126" s="1145">
        <v>2711</v>
      </c>
      <c r="F126" s="904">
        <f>D126*E126</f>
        <v>5753690.8499999996</v>
      </c>
      <c r="G126" s="526">
        <v>7373</v>
      </c>
      <c r="H126" s="1146">
        <f>D126*G126</f>
        <v>15648086.549999999</v>
      </c>
      <c r="I126" s="1093">
        <f>E126*D126+G126*D126</f>
        <v>21401777.399999999</v>
      </c>
      <c r="J126" s="1132"/>
      <c r="K126" s="653">
        <v>2122.35</v>
      </c>
      <c r="L126" s="1145">
        <v>2711</v>
      </c>
      <c r="M126" s="904">
        <f>K126*L126</f>
        <v>5753690.8499999996</v>
      </c>
      <c r="N126" s="526">
        <v>7373</v>
      </c>
      <c r="O126" s="1146">
        <f>K126*N126</f>
        <v>15648086.549999999</v>
      </c>
      <c r="P126" s="1093">
        <f>L126*K126+N126*K126</f>
        <v>21401777.399999999</v>
      </c>
      <c r="Q126" s="1005"/>
      <c r="R126" s="653"/>
      <c r="S126" s="1110">
        <v>2711</v>
      </c>
      <c r="T126" s="1093">
        <f>R126*S126</f>
        <v>0</v>
      </c>
      <c r="U126" s="1096">
        <v>7373</v>
      </c>
      <c r="V126" s="1093">
        <f>R126*U126</f>
        <v>0</v>
      </c>
      <c r="W126" s="1093">
        <f>S126*R126+U126*R126</f>
        <v>0</v>
      </c>
      <c r="X126" s="1208"/>
      <c r="Y126" s="932">
        <v>2711</v>
      </c>
      <c r="Z126" s="904">
        <f>X126*Y126</f>
        <v>0</v>
      </c>
      <c r="AA126" s="526">
        <v>7373</v>
      </c>
      <c r="AB126" s="904">
        <f>X126*AA126</f>
        <v>0</v>
      </c>
      <c r="AC126" s="933">
        <f>Y126*X126+AA126*X126</f>
        <v>0</v>
      </c>
      <c r="AD126" s="1209"/>
      <c r="AE126" s="932">
        <v>2711</v>
      </c>
      <c r="AF126" s="904">
        <f>AD126*AE126</f>
        <v>0</v>
      </c>
      <c r="AG126" s="526">
        <v>7373</v>
      </c>
      <c r="AH126" s="904">
        <f>AD126*AG126</f>
        <v>0</v>
      </c>
      <c r="AI126" s="933">
        <f>AE126*AD126+AG126*AD126</f>
        <v>0</v>
      </c>
      <c r="AJ126" s="1209"/>
      <c r="AK126" s="932">
        <v>2711</v>
      </c>
      <c r="AL126" s="904">
        <f>AJ126*AK126</f>
        <v>0</v>
      </c>
      <c r="AM126" s="526">
        <v>7373</v>
      </c>
      <c r="AN126" s="904">
        <f>AJ126*AM126</f>
        <v>0</v>
      </c>
      <c r="AO126" s="933">
        <f>AK126*AJ126+AM126*AJ126</f>
        <v>0</v>
      </c>
      <c r="AP126" s="990"/>
      <c r="AQ126" s="653">
        <f t="shared" si="64"/>
        <v>0</v>
      </c>
      <c r="AR126" s="1145">
        <v>2711</v>
      </c>
      <c r="AS126" s="904">
        <f>AQ126*AR126</f>
        <v>0</v>
      </c>
      <c r="AT126" s="526">
        <v>7373</v>
      </c>
      <c r="AU126" s="1146">
        <f>AQ126*AT126</f>
        <v>0</v>
      </c>
      <c r="AV126" s="1093">
        <f>AR126*AQ126+AT126*AQ126</f>
        <v>0</v>
      </c>
      <c r="AW126" s="633"/>
    </row>
    <row r="127" spans="1:49" s="632" customFormat="1" x14ac:dyDescent="0.25">
      <c r="A127" s="1023" t="s">
        <v>201</v>
      </c>
      <c r="B127" s="1038" t="s">
        <v>202</v>
      </c>
      <c r="C127" s="1039"/>
      <c r="D127" s="1029"/>
      <c r="E127" s="1147"/>
      <c r="F127" s="930"/>
      <c r="G127" s="903"/>
      <c r="H127" s="1143"/>
      <c r="I127" s="1092"/>
      <c r="J127" s="1144"/>
      <c r="K127" s="1029"/>
      <c r="L127" s="1147"/>
      <c r="M127" s="930"/>
      <c r="N127" s="903"/>
      <c r="O127" s="1143"/>
      <c r="P127" s="1092"/>
      <c r="Q127" s="1007"/>
      <c r="R127" s="1029"/>
      <c r="S127" s="1111"/>
      <c r="T127" s="1109"/>
      <c r="U127" s="1092"/>
      <c r="V127" s="1109"/>
      <c r="W127" s="1092"/>
      <c r="X127" s="1206"/>
      <c r="Y127" s="934"/>
      <c r="Z127" s="930"/>
      <c r="AA127" s="903"/>
      <c r="AB127" s="930"/>
      <c r="AC127" s="931"/>
      <c r="AD127" s="1207"/>
      <c r="AE127" s="934"/>
      <c r="AF127" s="930"/>
      <c r="AG127" s="903"/>
      <c r="AH127" s="930"/>
      <c r="AI127" s="931"/>
      <c r="AJ127" s="1207"/>
      <c r="AK127" s="934"/>
      <c r="AL127" s="930"/>
      <c r="AM127" s="903"/>
      <c r="AN127" s="930"/>
      <c r="AO127" s="931"/>
      <c r="AP127" s="992"/>
      <c r="AQ127" s="653">
        <f t="shared" si="64"/>
        <v>0</v>
      </c>
      <c r="AR127" s="1147"/>
      <c r="AS127" s="930"/>
      <c r="AT127" s="903"/>
      <c r="AU127" s="1143"/>
      <c r="AV127" s="1092"/>
      <c r="AW127" s="633"/>
    </row>
    <row r="128" spans="1:49" s="632" customFormat="1" x14ac:dyDescent="0.25">
      <c r="A128" s="1026" t="s">
        <v>203</v>
      </c>
      <c r="B128" s="1040" t="s">
        <v>204</v>
      </c>
      <c r="C128" s="1041" t="s">
        <v>205</v>
      </c>
      <c r="D128" s="653">
        <v>336</v>
      </c>
      <c r="E128" s="1145">
        <v>280</v>
      </c>
      <c r="F128" s="904">
        <f>D128*E128</f>
        <v>94080</v>
      </c>
      <c r="G128" s="937">
        <v>420</v>
      </c>
      <c r="H128" s="1146">
        <f>D128*G128</f>
        <v>141120</v>
      </c>
      <c r="I128" s="1093">
        <f>E128*D128+G128*D128</f>
        <v>235200</v>
      </c>
      <c r="J128" s="1132"/>
      <c r="K128" s="653">
        <v>336</v>
      </c>
      <c r="L128" s="1145">
        <v>280</v>
      </c>
      <c r="M128" s="904">
        <f>K128*L128</f>
        <v>94080</v>
      </c>
      <c r="N128" s="937">
        <v>420</v>
      </c>
      <c r="O128" s="1146">
        <f>K128*N128</f>
        <v>141120</v>
      </c>
      <c r="P128" s="1093">
        <f>L128*K128+N128*K128</f>
        <v>235200</v>
      </c>
      <c r="Q128" s="1005"/>
      <c r="R128" s="653"/>
      <c r="S128" s="1110">
        <v>280</v>
      </c>
      <c r="T128" s="1093">
        <f>R128*S128</f>
        <v>0</v>
      </c>
      <c r="U128" s="1112">
        <v>420</v>
      </c>
      <c r="V128" s="1093">
        <f>R128*U128</f>
        <v>0</v>
      </c>
      <c r="W128" s="1093">
        <f>S128*R128+U128*R128</f>
        <v>0</v>
      </c>
      <c r="X128" s="1208"/>
      <c r="Y128" s="932">
        <v>280</v>
      </c>
      <c r="Z128" s="904">
        <f>X128*Y128</f>
        <v>0</v>
      </c>
      <c r="AA128" s="937">
        <v>420</v>
      </c>
      <c r="AB128" s="904">
        <f>X128*AA128</f>
        <v>0</v>
      </c>
      <c r="AC128" s="933">
        <f>Y128*X128+AA128*X128</f>
        <v>0</v>
      </c>
      <c r="AD128" s="1209"/>
      <c r="AE128" s="932">
        <v>280</v>
      </c>
      <c r="AF128" s="904">
        <f>AD128*AE128</f>
        <v>0</v>
      </c>
      <c r="AG128" s="937">
        <v>420</v>
      </c>
      <c r="AH128" s="904">
        <f>AD128*AG128</f>
        <v>0</v>
      </c>
      <c r="AI128" s="933">
        <f>AE128*AD128+AG128*AD128</f>
        <v>0</v>
      </c>
      <c r="AJ128" s="1209"/>
      <c r="AK128" s="932">
        <v>280</v>
      </c>
      <c r="AL128" s="904">
        <f>AJ128*AK128</f>
        <v>0</v>
      </c>
      <c r="AM128" s="937">
        <v>420</v>
      </c>
      <c r="AN128" s="904">
        <f>AJ128*AM128</f>
        <v>0</v>
      </c>
      <c r="AO128" s="933">
        <f>AK128*AJ128+AM128*AJ128</f>
        <v>0</v>
      </c>
      <c r="AP128" s="990"/>
      <c r="AQ128" s="653">
        <f t="shared" si="64"/>
        <v>0</v>
      </c>
      <c r="AR128" s="1145">
        <v>280</v>
      </c>
      <c r="AS128" s="904">
        <f>AQ128*AR128</f>
        <v>0</v>
      </c>
      <c r="AT128" s="937">
        <v>420</v>
      </c>
      <c r="AU128" s="1146">
        <f>AQ128*AT128</f>
        <v>0</v>
      </c>
      <c r="AV128" s="1093">
        <f>AR128*AQ128+AT128*AQ128</f>
        <v>0</v>
      </c>
      <c r="AW128" s="633"/>
    </row>
    <row r="129" spans="1:49" s="1276" customFormat="1" x14ac:dyDescent="0.25">
      <c r="A129" s="1020" t="s">
        <v>206</v>
      </c>
      <c r="B129" s="1021" t="s">
        <v>207</v>
      </c>
      <c r="C129" s="1022"/>
      <c r="D129" s="888"/>
      <c r="E129" s="938"/>
      <c r="F129" s="906">
        <f>SUM(F130:F133)</f>
        <v>3943362</v>
      </c>
      <c r="G129" s="938"/>
      <c r="H129" s="1279">
        <f>SUM(H130:H133)</f>
        <v>7445174</v>
      </c>
      <c r="I129" s="961">
        <f>SUM(I130:I133)</f>
        <v>11388536</v>
      </c>
      <c r="J129" s="940"/>
      <c r="K129" s="888"/>
      <c r="L129" s="938"/>
      <c r="M129" s="906">
        <f>SUM(M130:M133)</f>
        <v>3549025.8000000007</v>
      </c>
      <c r="N129" s="938"/>
      <c r="O129" s="1279">
        <f>SUM(O130:O133)</f>
        <v>6700656.5999999996</v>
      </c>
      <c r="P129" s="961">
        <f>SUM(P130:P133)</f>
        <v>10249682.4</v>
      </c>
      <c r="Q129" s="870"/>
      <c r="R129" s="888"/>
      <c r="S129" s="955"/>
      <c r="T129" s="961">
        <f>SUM(T130:T133)</f>
        <v>189543.90000000002</v>
      </c>
      <c r="U129" s="955"/>
      <c r="V129" s="961">
        <f>SUM(V130:V133)</f>
        <v>485763.2</v>
      </c>
      <c r="W129" s="961">
        <f>SUM(W130:W133)</f>
        <v>675307.1</v>
      </c>
      <c r="X129" s="871"/>
      <c r="Y129" s="938"/>
      <c r="Z129" s="906">
        <f>SUM(Z130:Z133)</f>
        <v>0</v>
      </c>
      <c r="AA129" s="938"/>
      <c r="AB129" s="906">
        <f>SUM(AB130:AB133)</f>
        <v>0</v>
      </c>
      <c r="AC129" s="939">
        <f>SUM(AC130:AC133)</f>
        <v>0</v>
      </c>
      <c r="AD129" s="889"/>
      <c r="AE129" s="938"/>
      <c r="AF129" s="906">
        <f>SUM(AF130:AF133)</f>
        <v>0</v>
      </c>
      <c r="AG129" s="938"/>
      <c r="AH129" s="906">
        <f>SUM(AH130:AH133)</f>
        <v>0</v>
      </c>
      <c r="AI129" s="939">
        <f>SUM(AI130:AI133)</f>
        <v>0</v>
      </c>
      <c r="AJ129" s="889"/>
      <c r="AK129" s="938"/>
      <c r="AL129" s="906">
        <f>SUM(AL130:AL133)</f>
        <v>0</v>
      </c>
      <c r="AM129" s="938"/>
      <c r="AN129" s="906">
        <f>SUM(AN130:AN133)</f>
        <v>0</v>
      </c>
      <c r="AO129" s="939">
        <f>SUM(AO130:AO133)</f>
        <v>0</v>
      </c>
      <c r="AP129" s="940"/>
      <c r="AQ129" s="1118">
        <f t="shared" si="64"/>
        <v>0</v>
      </c>
      <c r="AR129" s="938"/>
      <c r="AS129" s="906">
        <f>SUM(AS130:AS133)</f>
        <v>204792.2999999999</v>
      </c>
      <c r="AT129" s="938"/>
      <c r="AU129" s="1279">
        <f>SUM(AU130:AU133)</f>
        <v>258754.19999999981</v>
      </c>
      <c r="AV129" s="961">
        <f>SUM(AV130:AV133)</f>
        <v>463546.49999999965</v>
      </c>
      <c r="AW129" s="1275"/>
    </row>
    <row r="130" spans="1:49" s="632" customFormat="1" x14ac:dyDescent="0.25">
      <c r="A130" s="1023" t="s">
        <v>208</v>
      </c>
      <c r="B130" s="634" t="s">
        <v>209</v>
      </c>
      <c r="C130" s="635" t="s">
        <v>210</v>
      </c>
      <c r="D130" s="621">
        <v>1</v>
      </c>
      <c r="E130" s="1145">
        <v>910581</v>
      </c>
      <c r="F130" s="905">
        <f>D130*E130</f>
        <v>910581</v>
      </c>
      <c r="G130" s="932">
        <v>979867</v>
      </c>
      <c r="H130" s="1148">
        <f>D130*G130</f>
        <v>979867</v>
      </c>
      <c r="I130" s="1094">
        <f>E130*D130+G130*D130</f>
        <v>1890448</v>
      </c>
      <c r="J130" s="1132"/>
      <c r="K130" s="621">
        <v>0.9</v>
      </c>
      <c r="L130" s="1145">
        <v>910581</v>
      </c>
      <c r="M130" s="905">
        <f>K130*L130</f>
        <v>819522.9</v>
      </c>
      <c r="N130" s="932">
        <v>979867</v>
      </c>
      <c r="O130" s="1148">
        <f>K130*N130</f>
        <v>881880.3</v>
      </c>
      <c r="P130" s="1094">
        <f>L130*K130+N130*K130</f>
        <v>1701403.2000000002</v>
      </c>
      <c r="Q130" s="1005"/>
      <c r="R130" s="621"/>
      <c r="S130" s="1110">
        <v>910581</v>
      </c>
      <c r="T130" s="1094">
        <f>R130*S130</f>
        <v>0</v>
      </c>
      <c r="U130" s="1110">
        <v>979867</v>
      </c>
      <c r="V130" s="1094">
        <f>R130*U130</f>
        <v>0</v>
      </c>
      <c r="W130" s="1094">
        <f>S130*R130+U130*R130</f>
        <v>0</v>
      </c>
      <c r="X130" s="1213"/>
      <c r="Y130" s="932">
        <v>910581</v>
      </c>
      <c r="Z130" s="905">
        <f>X130*Y130</f>
        <v>0</v>
      </c>
      <c r="AA130" s="932">
        <v>979867</v>
      </c>
      <c r="AB130" s="905">
        <f>X130*AA130</f>
        <v>0</v>
      </c>
      <c r="AC130" s="935">
        <f>Y130*X130+AA130*X130</f>
        <v>0</v>
      </c>
      <c r="AD130" s="1214"/>
      <c r="AE130" s="932">
        <v>910581</v>
      </c>
      <c r="AF130" s="905">
        <f>AD130*AE130</f>
        <v>0</v>
      </c>
      <c r="AG130" s="932">
        <v>979867</v>
      </c>
      <c r="AH130" s="905">
        <f>AD130*AG130</f>
        <v>0</v>
      </c>
      <c r="AI130" s="935">
        <f>AE130*AD130+AG130*AD130</f>
        <v>0</v>
      </c>
      <c r="AJ130" s="1214"/>
      <c r="AK130" s="932">
        <v>910581</v>
      </c>
      <c r="AL130" s="905">
        <f>AJ130*AK130</f>
        <v>0</v>
      </c>
      <c r="AM130" s="932">
        <v>979867</v>
      </c>
      <c r="AN130" s="905">
        <f>AJ130*AM130</f>
        <v>0</v>
      </c>
      <c r="AO130" s="935">
        <f>AK130*AJ130+AM130*AJ130</f>
        <v>0</v>
      </c>
      <c r="AP130" s="990"/>
      <c r="AQ130" s="653">
        <f t="shared" si="64"/>
        <v>9.9999999999999978E-2</v>
      </c>
      <c r="AR130" s="1145">
        <v>910581</v>
      </c>
      <c r="AS130" s="905">
        <f>AQ130*AR130</f>
        <v>91058.099999999977</v>
      </c>
      <c r="AT130" s="932">
        <v>979867</v>
      </c>
      <c r="AU130" s="1148">
        <f>AQ130*AT130</f>
        <v>97986.699999999983</v>
      </c>
      <c r="AV130" s="1094">
        <f>AR130*AQ130+AT130*AQ130</f>
        <v>189044.79999999996</v>
      </c>
      <c r="AW130" s="633"/>
    </row>
    <row r="131" spans="1:49" s="632" customFormat="1" x14ac:dyDescent="0.25">
      <c r="A131" s="1023" t="s">
        <v>211</v>
      </c>
      <c r="B131" s="1044" t="s">
        <v>212</v>
      </c>
      <c r="C131" s="635" t="s">
        <v>210</v>
      </c>
      <c r="D131" s="621">
        <v>1</v>
      </c>
      <c r="E131" s="1145">
        <v>1137342</v>
      </c>
      <c r="F131" s="905">
        <f>D131*E131</f>
        <v>1137342</v>
      </c>
      <c r="G131" s="932">
        <v>1607675</v>
      </c>
      <c r="H131" s="1148">
        <f>D131*G131</f>
        <v>1607675</v>
      </c>
      <c r="I131" s="1094">
        <f>E131*D131+G131*D131</f>
        <v>2745017</v>
      </c>
      <c r="J131" s="1132"/>
      <c r="K131" s="621">
        <v>0.9</v>
      </c>
      <c r="L131" s="1145">
        <v>1137342</v>
      </c>
      <c r="M131" s="905">
        <f>K131*L131</f>
        <v>1023607.8</v>
      </c>
      <c r="N131" s="932">
        <v>1607675</v>
      </c>
      <c r="O131" s="1148">
        <f>K131*N131</f>
        <v>1446907.5</v>
      </c>
      <c r="P131" s="1094">
        <f>L131*K131+N131*K131</f>
        <v>2470515.2999999998</v>
      </c>
      <c r="Q131" s="1005"/>
      <c r="R131" s="621"/>
      <c r="S131" s="1110">
        <v>1137342</v>
      </c>
      <c r="T131" s="1094">
        <f>R131*S131</f>
        <v>0</v>
      </c>
      <c r="U131" s="1110">
        <v>1607675</v>
      </c>
      <c r="V131" s="1094">
        <f>R131*U131</f>
        <v>0</v>
      </c>
      <c r="W131" s="1094">
        <f>S131*R131+U131*R131</f>
        <v>0</v>
      </c>
      <c r="X131" s="1213"/>
      <c r="Y131" s="932">
        <v>1137342</v>
      </c>
      <c r="Z131" s="905">
        <f>X131*Y131</f>
        <v>0</v>
      </c>
      <c r="AA131" s="932">
        <v>1607675</v>
      </c>
      <c r="AB131" s="905">
        <f>X131*AA131</f>
        <v>0</v>
      </c>
      <c r="AC131" s="935">
        <f>Y131*X131+AA131*X131</f>
        <v>0</v>
      </c>
      <c r="AD131" s="1214"/>
      <c r="AE131" s="932">
        <v>1137342</v>
      </c>
      <c r="AF131" s="905">
        <f>AD131*AE131</f>
        <v>0</v>
      </c>
      <c r="AG131" s="932">
        <v>1607675</v>
      </c>
      <c r="AH131" s="905">
        <f>AD131*AG131</f>
        <v>0</v>
      </c>
      <c r="AI131" s="935">
        <f>AE131*AD131+AG131*AD131</f>
        <v>0</v>
      </c>
      <c r="AJ131" s="1214"/>
      <c r="AK131" s="932">
        <v>1137342</v>
      </c>
      <c r="AL131" s="905">
        <f>AJ131*AK131</f>
        <v>0</v>
      </c>
      <c r="AM131" s="932">
        <v>1607675</v>
      </c>
      <c r="AN131" s="905">
        <f>AJ131*AM131</f>
        <v>0</v>
      </c>
      <c r="AO131" s="935">
        <f>AK131*AJ131+AM131*AJ131</f>
        <v>0</v>
      </c>
      <c r="AP131" s="990"/>
      <c r="AQ131" s="653">
        <f t="shared" si="64"/>
        <v>9.9999999999999978E-2</v>
      </c>
      <c r="AR131" s="1145">
        <v>1137342</v>
      </c>
      <c r="AS131" s="905">
        <f>AQ131*AR131</f>
        <v>113734.19999999997</v>
      </c>
      <c r="AT131" s="932">
        <v>1607675</v>
      </c>
      <c r="AU131" s="1148">
        <f>AQ131*AT131</f>
        <v>160767.49999999997</v>
      </c>
      <c r="AV131" s="1094">
        <f>AR131*AQ131+AT131*AQ131</f>
        <v>274501.69999999995</v>
      </c>
      <c r="AW131" s="633"/>
    </row>
    <row r="132" spans="1:49" s="632" customFormat="1" x14ac:dyDescent="0.25">
      <c r="A132" s="1023" t="s">
        <v>213</v>
      </c>
      <c r="B132" s="1044" t="s">
        <v>214</v>
      </c>
      <c r="C132" s="635" t="s">
        <v>210</v>
      </c>
      <c r="D132" s="621">
        <v>1</v>
      </c>
      <c r="E132" s="1145">
        <v>1545276</v>
      </c>
      <c r="F132" s="905">
        <f>D132*E132</f>
        <v>1545276</v>
      </c>
      <c r="G132" s="932">
        <v>4118435</v>
      </c>
      <c r="H132" s="1148">
        <f>D132*G132</f>
        <v>4118435</v>
      </c>
      <c r="I132" s="1094">
        <f>E132*D132+G132*D132</f>
        <v>5663711</v>
      </c>
      <c r="J132" s="1132"/>
      <c r="K132" s="621">
        <v>0.9</v>
      </c>
      <c r="L132" s="1145">
        <v>1545276</v>
      </c>
      <c r="M132" s="905">
        <f>K132*L132</f>
        <v>1390748.4000000001</v>
      </c>
      <c r="N132" s="932">
        <v>4118435</v>
      </c>
      <c r="O132" s="1148">
        <f>K132*N132</f>
        <v>3706591.5</v>
      </c>
      <c r="P132" s="1094">
        <f>L132*K132+N132*K132</f>
        <v>5097339.9000000004</v>
      </c>
      <c r="Q132" s="1005"/>
      <c r="R132" s="621">
        <v>0.1</v>
      </c>
      <c r="S132" s="1110">
        <v>1545276</v>
      </c>
      <c r="T132" s="1094">
        <f>R132*S132</f>
        <v>154527.6</v>
      </c>
      <c r="U132" s="1110">
        <v>4118435</v>
      </c>
      <c r="V132" s="1094">
        <f>R132*U132</f>
        <v>411843.5</v>
      </c>
      <c r="W132" s="1094">
        <f>S132*R132+U132*R132</f>
        <v>566371.1</v>
      </c>
      <c r="X132" s="1213"/>
      <c r="Y132" s="932">
        <v>1545276</v>
      </c>
      <c r="Z132" s="905">
        <f>X132*Y132</f>
        <v>0</v>
      </c>
      <c r="AA132" s="932">
        <v>4118435</v>
      </c>
      <c r="AB132" s="905">
        <f>X132*AA132</f>
        <v>0</v>
      </c>
      <c r="AC132" s="935">
        <f>Y132*X132+AA132*X132</f>
        <v>0</v>
      </c>
      <c r="AD132" s="1214"/>
      <c r="AE132" s="932">
        <v>1545276</v>
      </c>
      <c r="AF132" s="905">
        <f>AD132*AE132</f>
        <v>0</v>
      </c>
      <c r="AG132" s="932">
        <v>4118435</v>
      </c>
      <c r="AH132" s="905">
        <f>AD132*AG132</f>
        <v>0</v>
      </c>
      <c r="AI132" s="935">
        <f>AE132*AD132+AG132*AD132</f>
        <v>0</v>
      </c>
      <c r="AJ132" s="1214"/>
      <c r="AK132" s="932">
        <v>1545276</v>
      </c>
      <c r="AL132" s="905">
        <f>AJ132*AK132</f>
        <v>0</v>
      </c>
      <c r="AM132" s="932">
        <v>4118435</v>
      </c>
      <c r="AN132" s="905">
        <f>AJ132*AM132</f>
        <v>0</v>
      </c>
      <c r="AO132" s="935">
        <f>AK132*AJ132+AM132*AJ132</f>
        <v>0</v>
      </c>
      <c r="AP132" s="990"/>
      <c r="AQ132" s="653">
        <f t="shared" si="64"/>
        <v>-2.7755575615628914E-17</v>
      </c>
      <c r="AR132" s="1145">
        <v>1545276</v>
      </c>
      <c r="AS132" s="905">
        <f>AQ132*AR132</f>
        <v>-4.2890024865016585E-11</v>
      </c>
      <c r="AT132" s="932">
        <v>4118435</v>
      </c>
      <c r="AU132" s="1148">
        <f>AQ132*AT132</f>
        <v>-1.1430953406055266E-10</v>
      </c>
      <c r="AV132" s="1094">
        <f>AR132*AQ132+AT132*AQ132</f>
        <v>-1.5719955892556925E-10</v>
      </c>
      <c r="AW132" s="633"/>
    </row>
    <row r="133" spans="1:49" s="632" customFormat="1" x14ac:dyDescent="0.25">
      <c r="A133" s="1023" t="s">
        <v>215</v>
      </c>
      <c r="B133" s="1044" t="s">
        <v>216</v>
      </c>
      <c r="C133" s="635" t="s">
        <v>210</v>
      </c>
      <c r="D133" s="621">
        <v>1</v>
      </c>
      <c r="E133" s="1145">
        <v>350163</v>
      </c>
      <c r="F133" s="905">
        <f>D133*E133</f>
        <v>350163</v>
      </c>
      <c r="G133" s="932">
        <v>739197</v>
      </c>
      <c r="H133" s="1148">
        <f>D133*G133</f>
        <v>739197</v>
      </c>
      <c r="I133" s="1094">
        <f>E133*D133+G133*D133</f>
        <v>1089360</v>
      </c>
      <c r="J133" s="1132"/>
      <c r="K133" s="621">
        <v>0.9</v>
      </c>
      <c r="L133" s="1145">
        <v>350163</v>
      </c>
      <c r="M133" s="905">
        <f>K133*L133</f>
        <v>315146.7</v>
      </c>
      <c r="N133" s="932">
        <v>739197</v>
      </c>
      <c r="O133" s="1148">
        <f>K133*N133</f>
        <v>665277.30000000005</v>
      </c>
      <c r="P133" s="1094">
        <f>L133*K133+N133*K133</f>
        <v>980424</v>
      </c>
      <c r="Q133" s="1005"/>
      <c r="R133" s="621">
        <v>0.1</v>
      </c>
      <c r="S133" s="1110">
        <v>350163</v>
      </c>
      <c r="T133" s="1094">
        <f>R133*S133</f>
        <v>35016.300000000003</v>
      </c>
      <c r="U133" s="1110">
        <v>739197</v>
      </c>
      <c r="V133" s="1094">
        <f>R133*U133</f>
        <v>73919.7</v>
      </c>
      <c r="W133" s="1094">
        <f>S133*R133+U133*R133</f>
        <v>108936</v>
      </c>
      <c r="X133" s="1213"/>
      <c r="Y133" s="932">
        <v>350163</v>
      </c>
      <c r="Z133" s="905">
        <f>X133*Y133</f>
        <v>0</v>
      </c>
      <c r="AA133" s="932">
        <v>739197</v>
      </c>
      <c r="AB133" s="905">
        <f>X133*AA133</f>
        <v>0</v>
      </c>
      <c r="AC133" s="935">
        <f>Y133*X133+AA133*X133</f>
        <v>0</v>
      </c>
      <c r="AD133" s="1214"/>
      <c r="AE133" s="932">
        <v>350163</v>
      </c>
      <c r="AF133" s="905">
        <f>AD133*AE133</f>
        <v>0</v>
      </c>
      <c r="AG133" s="932">
        <v>739197</v>
      </c>
      <c r="AH133" s="905">
        <f>AD133*AG133</f>
        <v>0</v>
      </c>
      <c r="AI133" s="935">
        <f>AE133*AD133+AG133*AD133</f>
        <v>0</v>
      </c>
      <c r="AJ133" s="1214"/>
      <c r="AK133" s="932">
        <v>350163</v>
      </c>
      <c r="AL133" s="905">
        <f>AJ133*AK133</f>
        <v>0</v>
      </c>
      <c r="AM133" s="932">
        <v>739197</v>
      </c>
      <c r="AN133" s="905">
        <f>AJ133*AM133</f>
        <v>0</v>
      </c>
      <c r="AO133" s="935">
        <f>AK133*AJ133+AM133*AJ133</f>
        <v>0</v>
      </c>
      <c r="AP133" s="990"/>
      <c r="AQ133" s="653">
        <f t="shared" si="64"/>
        <v>-2.7755575615628914E-17</v>
      </c>
      <c r="AR133" s="1145">
        <v>350163</v>
      </c>
      <c r="AS133" s="905">
        <f>AQ133*AR133</f>
        <v>-9.7189756242954672E-12</v>
      </c>
      <c r="AT133" s="932">
        <v>739197</v>
      </c>
      <c r="AU133" s="1148">
        <f>AQ133*AT133</f>
        <v>-2.0516838228346046E-11</v>
      </c>
      <c r="AV133" s="1094">
        <f>AR133*AQ133+AT133*AQ133</f>
        <v>-3.0235813852641513E-11</v>
      </c>
      <c r="AW133" s="633"/>
    </row>
    <row r="134" spans="1:49" s="1276" customFormat="1" x14ac:dyDescent="0.25">
      <c r="A134" s="1020" t="s">
        <v>217</v>
      </c>
      <c r="B134" s="1021" t="s">
        <v>218</v>
      </c>
      <c r="C134" s="1022"/>
      <c r="D134" s="888"/>
      <c r="E134" s="938"/>
      <c r="F134" s="906">
        <f>SUM(F135:F218)</f>
        <v>5616180.5999999996</v>
      </c>
      <c r="G134" s="940"/>
      <c r="H134" s="1279">
        <f>SUM(H135:H218)</f>
        <v>6748516.6519999988</v>
      </c>
      <c r="I134" s="961">
        <f>SUM(I135:I218)</f>
        <v>12364697.252000006</v>
      </c>
      <c r="J134" s="940"/>
      <c r="K134" s="888"/>
      <c r="L134" s="938"/>
      <c r="M134" s="906">
        <f>SUM(M135:M218)</f>
        <v>3134783.2</v>
      </c>
      <c r="N134" s="940"/>
      <c r="O134" s="1279">
        <f>SUM(O135:O218)</f>
        <v>4057917.0799999987</v>
      </c>
      <c r="P134" s="961">
        <f>SUM(P135:P218)</f>
        <v>7192700.2799999984</v>
      </c>
      <c r="Q134" s="870"/>
      <c r="R134" s="888"/>
      <c r="S134" s="955"/>
      <c r="T134" s="961">
        <f>SUM(T135:T218)</f>
        <v>0</v>
      </c>
      <c r="U134" s="961"/>
      <c r="V134" s="961">
        <f>SUM(V135:V218)</f>
        <v>0</v>
      </c>
      <c r="W134" s="961">
        <f>SUM(W135:W218)</f>
        <v>0</v>
      </c>
      <c r="X134" s="871"/>
      <c r="Y134" s="938"/>
      <c r="Z134" s="906">
        <f>SUM(Z135:Z218)</f>
        <v>0</v>
      </c>
      <c r="AA134" s="940"/>
      <c r="AB134" s="906">
        <f>SUM(AB135:AB218)</f>
        <v>0</v>
      </c>
      <c r="AC134" s="939">
        <f>SUM(AC135:AC218)</f>
        <v>0</v>
      </c>
      <c r="AD134" s="889"/>
      <c r="AE134" s="938"/>
      <c r="AF134" s="906">
        <f>SUM(AF135:AF218)</f>
        <v>0</v>
      </c>
      <c r="AG134" s="940"/>
      <c r="AH134" s="906">
        <f>SUM(AH135:AH218)</f>
        <v>0</v>
      </c>
      <c r="AI134" s="939">
        <f>SUM(AI135:AI218)</f>
        <v>0</v>
      </c>
      <c r="AJ134" s="889"/>
      <c r="AK134" s="938"/>
      <c r="AL134" s="906">
        <f>SUM(AL135:AL218)</f>
        <v>0</v>
      </c>
      <c r="AM134" s="940"/>
      <c r="AN134" s="906">
        <f>SUM(AN135:AN218)</f>
        <v>0</v>
      </c>
      <c r="AO134" s="939">
        <f>SUM(AO135:AO218)</f>
        <v>0</v>
      </c>
      <c r="AP134" s="940"/>
      <c r="AQ134" s="1118">
        <f t="shared" si="64"/>
        <v>0</v>
      </c>
      <c r="AR134" s="938"/>
      <c r="AS134" s="906">
        <f>SUM(AS135:AS218)</f>
        <v>2481397.4</v>
      </c>
      <c r="AT134" s="940"/>
      <c r="AU134" s="1279">
        <f>SUM(AU135:AU218)</f>
        <v>2690599.5720000006</v>
      </c>
      <c r="AV134" s="961">
        <f>SUM(AV135:AV218)</f>
        <v>5171996.9719999991</v>
      </c>
      <c r="AW134" s="1275"/>
    </row>
    <row r="135" spans="1:49" s="632" customFormat="1" x14ac:dyDescent="0.25">
      <c r="A135" s="1026" t="s">
        <v>219</v>
      </c>
      <c r="B135" s="657" t="s">
        <v>220</v>
      </c>
      <c r="C135" s="635" t="s">
        <v>196</v>
      </c>
      <c r="D135" s="621">
        <v>1</v>
      </c>
      <c r="E135" s="1004">
        <v>50304</v>
      </c>
      <c r="F135" s="527">
        <f t="shared" ref="F135:F198" si="65">D135*E135</f>
        <v>50304</v>
      </c>
      <c r="G135" s="526">
        <v>0</v>
      </c>
      <c r="H135" s="989">
        <f>G135*D135</f>
        <v>0</v>
      </c>
      <c r="I135" s="1090">
        <f t="shared" ref="I135:I144" si="66">E135*D135+G135*D135</f>
        <v>50304</v>
      </c>
      <c r="J135" s="1132"/>
      <c r="K135" s="621"/>
      <c r="L135" s="1004">
        <v>50304</v>
      </c>
      <c r="M135" s="527">
        <f t="shared" ref="M135:M198" si="67">K135*L135</f>
        <v>0</v>
      </c>
      <c r="N135" s="526">
        <v>0</v>
      </c>
      <c r="O135" s="989">
        <f>N135*K135</f>
        <v>0</v>
      </c>
      <c r="P135" s="1090">
        <f t="shared" ref="P135:P144" si="68">L135*K135+N135*K135</f>
        <v>0</v>
      </c>
      <c r="Q135" s="1005"/>
      <c r="R135" s="621"/>
      <c r="S135" s="1096">
        <v>50304</v>
      </c>
      <c r="T135" s="1090">
        <f t="shared" ref="T135:T198" si="69">R135*S135</f>
        <v>0</v>
      </c>
      <c r="U135" s="1096">
        <v>0</v>
      </c>
      <c r="V135" s="1090">
        <f>U135*R135</f>
        <v>0</v>
      </c>
      <c r="W135" s="1090">
        <f t="shared" ref="W135:W144" si="70">S135*R135+U135*R135</f>
        <v>0</v>
      </c>
      <c r="X135" s="1215"/>
      <c r="Y135" s="526">
        <v>50304</v>
      </c>
      <c r="Z135" s="527">
        <f t="shared" ref="Z135:Z198" si="71">X135*Y135</f>
        <v>0</v>
      </c>
      <c r="AA135" s="526">
        <v>0</v>
      </c>
      <c r="AB135" s="527">
        <f>AA135*X135</f>
        <v>0</v>
      </c>
      <c r="AC135" s="915">
        <f t="shared" ref="AC135:AC144" si="72">Y135*X135+AA135*X135</f>
        <v>0</v>
      </c>
      <c r="AD135" s="1216"/>
      <c r="AE135" s="526">
        <v>50304</v>
      </c>
      <c r="AF135" s="527">
        <f t="shared" ref="AF135:AF198" si="73">AD135*AE135</f>
        <v>0</v>
      </c>
      <c r="AG135" s="526">
        <v>0</v>
      </c>
      <c r="AH135" s="527">
        <f>AG135*AD135</f>
        <v>0</v>
      </c>
      <c r="AI135" s="915">
        <f t="shared" ref="AI135:AI144" si="74">AE135*AD135+AG135*AD135</f>
        <v>0</v>
      </c>
      <c r="AJ135" s="1216"/>
      <c r="AK135" s="526">
        <v>50304</v>
      </c>
      <c r="AL135" s="527">
        <f t="shared" ref="AL135:AL198" si="75">AJ135*AK135</f>
        <v>0</v>
      </c>
      <c r="AM135" s="526">
        <v>0</v>
      </c>
      <c r="AN135" s="527">
        <f>AM135*AJ135</f>
        <v>0</v>
      </c>
      <c r="AO135" s="915">
        <f t="shared" ref="AO135:AO144" si="76">AK135*AJ135+AM135*AJ135</f>
        <v>0</v>
      </c>
      <c r="AP135" s="990"/>
      <c r="AQ135" s="653">
        <f t="shared" si="64"/>
        <v>1</v>
      </c>
      <c r="AR135" s="1004">
        <v>50304</v>
      </c>
      <c r="AS135" s="527">
        <f t="shared" ref="AS135:AS198" si="77">AQ135*AR135</f>
        <v>50304</v>
      </c>
      <c r="AT135" s="526">
        <v>0</v>
      </c>
      <c r="AU135" s="989">
        <f>AT135*AQ135</f>
        <v>0</v>
      </c>
      <c r="AV135" s="1090">
        <f t="shared" ref="AV135:AV144" si="78">AR135*AQ135+AT135*AQ135</f>
        <v>50304</v>
      </c>
      <c r="AW135" s="633"/>
    </row>
    <row r="136" spans="1:49" s="632" customFormat="1" x14ac:dyDescent="0.25">
      <c r="A136" s="1026" t="s">
        <v>221</v>
      </c>
      <c r="B136" s="657" t="s">
        <v>222</v>
      </c>
      <c r="C136" s="635" t="s">
        <v>170</v>
      </c>
      <c r="D136" s="621">
        <v>4</v>
      </c>
      <c r="E136" s="1004">
        <v>5502</v>
      </c>
      <c r="F136" s="527">
        <f t="shared" si="65"/>
        <v>22008</v>
      </c>
      <c r="G136" s="526">
        <v>36625.68</v>
      </c>
      <c r="H136" s="989">
        <f t="shared" ref="H136:H199" si="79">D136*G136</f>
        <v>146502.72</v>
      </c>
      <c r="I136" s="1090">
        <f t="shared" si="66"/>
        <v>168510.72</v>
      </c>
      <c r="J136" s="1132"/>
      <c r="K136" s="621">
        <v>3</v>
      </c>
      <c r="L136" s="1004">
        <v>5502</v>
      </c>
      <c r="M136" s="527">
        <f t="shared" si="67"/>
        <v>16506</v>
      </c>
      <c r="N136" s="526">
        <v>36625.68</v>
      </c>
      <c r="O136" s="989">
        <f t="shared" ref="O136:O199" si="80">K136*N136</f>
        <v>109877.04000000001</v>
      </c>
      <c r="P136" s="1090">
        <f t="shared" si="68"/>
        <v>126383.04000000001</v>
      </c>
      <c r="Q136" s="1005"/>
      <c r="R136" s="621"/>
      <c r="S136" s="1096">
        <v>5502</v>
      </c>
      <c r="T136" s="1090">
        <f t="shared" si="69"/>
        <v>0</v>
      </c>
      <c r="U136" s="1096">
        <v>36625.68</v>
      </c>
      <c r="V136" s="1090">
        <f t="shared" ref="V136:V199" si="81">R136*U136</f>
        <v>0</v>
      </c>
      <c r="W136" s="1090">
        <f t="shared" si="70"/>
        <v>0</v>
      </c>
      <c r="X136" s="1215"/>
      <c r="Y136" s="526">
        <v>5502</v>
      </c>
      <c r="Z136" s="527">
        <f t="shared" si="71"/>
        <v>0</v>
      </c>
      <c r="AA136" s="526">
        <v>36625.68</v>
      </c>
      <c r="AB136" s="527">
        <f t="shared" ref="AB136:AB199" si="82">X136*AA136</f>
        <v>0</v>
      </c>
      <c r="AC136" s="915">
        <f t="shared" si="72"/>
        <v>0</v>
      </c>
      <c r="AD136" s="1216"/>
      <c r="AE136" s="526">
        <v>5502</v>
      </c>
      <c r="AF136" s="527">
        <f t="shared" si="73"/>
        <v>0</v>
      </c>
      <c r="AG136" s="526">
        <v>36625.68</v>
      </c>
      <c r="AH136" s="527">
        <f t="shared" ref="AH136:AH199" si="83">AD136*AG136</f>
        <v>0</v>
      </c>
      <c r="AI136" s="915">
        <f t="shared" si="74"/>
        <v>0</v>
      </c>
      <c r="AJ136" s="1216"/>
      <c r="AK136" s="526">
        <v>5502</v>
      </c>
      <c r="AL136" s="527">
        <f t="shared" si="75"/>
        <v>0</v>
      </c>
      <c r="AM136" s="526">
        <v>36625.68</v>
      </c>
      <c r="AN136" s="527">
        <f t="shared" ref="AN136:AN199" si="84">AJ136*AM136</f>
        <v>0</v>
      </c>
      <c r="AO136" s="915">
        <f t="shared" si="76"/>
        <v>0</v>
      </c>
      <c r="AP136" s="990"/>
      <c r="AQ136" s="653">
        <f t="shared" si="64"/>
        <v>1</v>
      </c>
      <c r="AR136" s="1004">
        <v>5502</v>
      </c>
      <c r="AS136" s="527">
        <f t="shared" si="77"/>
        <v>5502</v>
      </c>
      <c r="AT136" s="526">
        <v>36625.68</v>
      </c>
      <c r="AU136" s="989">
        <f t="shared" ref="AU136:AU199" si="85">AQ136*AT136</f>
        <v>36625.68</v>
      </c>
      <c r="AV136" s="1090">
        <f t="shared" si="78"/>
        <v>42127.68</v>
      </c>
      <c r="AW136" s="633"/>
    </row>
    <row r="137" spans="1:49" s="632" customFormat="1" x14ac:dyDescent="0.25">
      <c r="A137" s="1026" t="s">
        <v>223</v>
      </c>
      <c r="B137" s="657" t="s">
        <v>224</v>
      </c>
      <c r="C137" s="635" t="s">
        <v>170</v>
      </c>
      <c r="D137" s="621">
        <v>4</v>
      </c>
      <c r="E137" s="1004">
        <v>2358</v>
      </c>
      <c r="F137" s="527">
        <f t="shared" si="65"/>
        <v>9432</v>
      </c>
      <c r="G137" s="526">
        <v>1456</v>
      </c>
      <c r="H137" s="989">
        <f t="shared" si="79"/>
        <v>5824</v>
      </c>
      <c r="I137" s="1090">
        <f t="shared" si="66"/>
        <v>15256</v>
      </c>
      <c r="J137" s="1132"/>
      <c r="K137" s="621">
        <v>3</v>
      </c>
      <c r="L137" s="1004">
        <v>2358</v>
      </c>
      <c r="M137" s="527">
        <f t="shared" si="67"/>
        <v>7074</v>
      </c>
      <c r="N137" s="526">
        <v>1456</v>
      </c>
      <c r="O137" s="989">
        <f t="shared" si="80"/>
        <v>4368</v>
      </c>
      <c r="P137" s="1090">
        <f t="shared" si="68"/>
        <v>11442</v>
      </c>
      <c r="Q137" s="1005"/>
      <c r="R137" s="621"/>
      <c r="S137" s="1096">
        <v>2358</v>
      </c>
      <c r="T137" s="1090">
        <f t="shared" si="69"/>
        <v>0</v>
      </c>
      <c r="U137" s="1096">
        <v>1456</v>
      </c>
      <c r="V137" s="1090">
        <f t="shared" si="81"/>
        <v>0</v>
      </c>
      <c r="W137" s="1090">
        <f t="shared" si="70"/>
        <v>0</v>
      </c>
      <c r="X137" s="1215"/>
      <c r="Y137" s="526">
        <v>2358</v>
      </c>
      <c r="Z137" s="527">
        <f t="shared" si="71"/>
        <v>0</v>
      </c>
      <c r="AA137" s="526">
        <v>1456</v>
      </c>
      <c r="AB137" s="527">
        <f t="shared" si="82"/>
        <v>0</v>
      </c>
      <c r="AC137" s="915">
        <f t="shared" si="72"/>
        <v>0</v>
      </c>
      <c r="AD137" s="1216"/>
      <c r="AE137" s="526">
        <v>2358</v>
      </c>
      <c r="AF137" s="527">
        <f t="shared" si="73"/>
        <v>0</v>
      </c>
      <c r="AG137" s="526">
        <v>1456</v>
      </c>
      <c r="AH137" s="527">
        <f t="shared" si="83"/>
        <v>0</v>
      </c>
      <c r="AI137" s="915">
        <f t="shared" si="74"/>
        <v>0</v>
      </c>
      <c r="AJ137" s="1216"/>
      <c r="AK137" s="526">
        <v>2358</v>
      </c>
      <c r="AL137" s="527">
        <f t="shared" si="75"/>
        <v>0</v>
      </c>
      <c r="AM137" s="526">
        <v>1456</v>
      </c>
      <c r="AN137" s="527">
        <f t="shared" si="84"/>
        <v>0</v>
      </c>
      <c r="AO137" s="915">
        <f t="shared" si="76"/>
        <v>0</v>
      </c>
      <c r="AP137" s="990"/>
      <c r="AQ137" s="653">
        <f t="shared" si="64"/>
        <v>1</v>
      </c>
      <c r="AR137" s="1004">
        <v>2358</v>
      </c>
      <c r="AS137" s="527">
        <f t="shared" si="77"/>
        <v>2358</v>
      </c>
      <c r="AT137" s="526">
        <v>1456</v>
      </c>
      <c r="AU137" s="989">
        <f t="shared" si="85"/>
        <v>1456</v>
      </c>
      <c r="AV137" s="1090">
        <f t="shared" si="78"/>
        <v>3814</v>
      </c>
      <c r="AW137" s="633"/>
    </row>
    <row r="138" spans="1:49" s="632" customFormat="1" x14ac:dyDescent="0.25">
      <c r="A138" s="1026" t="s">
        <v>225</v>
      </c>
      <c r="B138" s="657" t="s">
        <v>226</v>
      </c>
      <c r="C138" s="635" t="s">
        <v>170</v>
      </c>
      <c r="D138" s="621">
        <v>1</v>
      </c>
      <c r="E138" s="1004">
        <v>5502</v>
      </c>
      <c r="F138" s="527">
        <f t="shared" si="65"/>
        <v>5502</v>
      </c>
      <c r="G138" s="526">
        <v>42033.68</v>
      </c>
      <c r="H138" s="989">
        <f t="shared" si="79"/>
        <v>42033.68</v>
      </c>
      <c r="I138" s="1090">
        <f t="shared" si="66"/>
        <v>47535.68</v>
      </c>
      <c r="J138" s="1132"/>
      <c r="K138" s="621"/>
      <c r="L138" s="1004">
        <v>5502</v>
      </c>
      <c r="M138" s="527">
        <f t="shared" si="67"/>
        <v>0</v>
      </c>
      <c r="N138" s="526">
        <v>42033.68</v>
      </c>
      <c r="O138" s="989">
        <f t="shared" si="80"/>
        <v>0</v>
      </c>
      <c r="P138" s="1090">
        <f t="shared" si="68"/>
        <v>0</v>
      </c>
      <c r="Q138" s="1005"/>
      <c r="R138" s="621"/>
      <c r="S138" s="1096">
        <v>5502</v>
      </c>
      <c r="T138" s="1090">
        <f t="shared" si="69"/>
        <v>0</v>
      </c>
      <c r="U138" s="1096">
        <v>42033.68</v>
      </c>
      <c r="V138" s="1090">
        <f t="shared" si="81"/>
        <v>0</v>
      </c>
      <c r="W138" s="1090">
        <f t="shared" si="70"/>
        <v>0</v>
      </c>
      <c r="X138" s="1215"/>
      <c r="Y138" s="526">
        <v>5502</v>
      </c>
      <c r="Z138" s="527">
        <f t="shared" si="71"/>
        <v>0</v>
      </c>
      <c r="AA138" s="526">
        <v>42033.68</v>
      </c>
      <c r="AB138" s="527">
        <f t="shared" si="82"/>
        <v>0</v>
      </c>
      <c r="AC138" s="915">
        <f t="shared" si="72"/>
        <v>0</v>
      </c>
      <c r="AD138" s="1216"/>
      <c r="AE138" s="526">
        <v>5502</v>
      </c>
      <c r="AF138" s="527">
        <f t="shared" si="73"/>
        <v>0</v>
      </c>
      <c r="AG138" s="526">
        <v>42033.68</v>
      </c>
      <c r="AH138" s="527">
        <f t="shared" si="83"/>
        <v>0</v>
      </c>
      <c r="AI138" s="915">
        <f t="shared" si="74"/>
        <v>0</v>
      </c>
      <c r="AJ138" s="1216"/>
      <c r="AK138" s="526">
        <v>5502</v>
      </c>
      <c r="AL138" s="527">
        <f t="shared" si="75"/>
        <v>0</v>
      </c>
      <c r="AM138" s="526">
        <v>42033.68</v>
      </c>
      <c r="AN138" s="527">
        <f t="shared" si="84"/>
        <v>0</v>
      </c>
      <c r="AO138" s="915">
        <f t="shared" si="76"/>
        <v>0</v>
      </c>
      <c r="AP138" s="990"/>
      <c r="AQ138" s="653">
        <f t="shared" si="64"/>
        <v>1</v>
      </c>
      <c r="AR138" s="1004">
        <v>5502</v>
      </c>
      <c r="AS138" s="527">
        <f t="shared" si="77"/>
        <v>5502</v>
      </c>
      <c r="AT138" s="526">
        <v>42033.68</v>
      </c>
      <c r="AU138" s="989">
        <f t="shared" si="85"/>
        <v>42033.68</v>
      </c>
      <c r="AV138" s="1090">
        <f t="shared" si="78"/>
        <v>47535.68</v>
      </c>
      <c r="AW138" s="633"/>
    </row>
    <row r="139" spans="1:49" s="632" customFormat="1" x14ac:dyDescent="0.25">
      <c r="A139" s="1026" t="s">
        <v>227</v>
      </c>
      <c r="B139" s="657" t="s">
        <v>228</v>
      </c>
      <c r="C139" s="635" t="s">
        <v>170</v>
      </c>
      <c r="D139" s="621">
        <v>10</v>
      </c>
      <c r="E139" s="1004">
        <v>524</v>
      </c>
      <c r="F139" s="527">
        <f t="shared" si="65"/>
        <v>5240</v>
      </c>
      <c r="G139" s="526">
        <v>7368.4</v>
      </c>
      <c r="H139" s="989">
        <f t="shared" si="79"/>
        <v>73684</v>
      </c>
      <c r="I139" s="1090">
        <f t="shared" si="66"/>
        <v>78924</v>
      </c>
      <c r="J139" s="1132"/>
      <c r="K139" s="621"/>
      <c r="L139" s="1004">
        <v>524</v>
      </c>
      <c r="M139" s="527">
        <f t="shared" si="67"/>
        <v>0</v>
      </c>
      <c r="N139" s="526">
        <v>7368.4</v>
      </c>
      <c r="O139" s="989">
        <f t="shared" si="80"/>
        <v>0</v>
      </c>
      <c r="P139" s="1090">
        <f t="shared" si="68"/>
        <v>0</v>
      </c>
      <c r="Q139" s="1005"/>
      <c r="R139" s="621"/>
      <c r="S139" s="1096">
        <v>524</v>
      </c>
      <c r="T139" s="1090">
        <f t="shared" si="69"/>
        <v>0</v>
      </c>
      <c r="U139" s="1096">
        <v>7368.4</v>
      </c>
      <c r="V139" s="1090">
        <f t="shared" si="81"/>
        <v>0</v>
      </c>
      <c r="W139" s="1090">
        <f t="shared" si="70"/>
        <v>0</v>
      </c>
      <c r="X139" s="1215"/>
      <c r="Y139" s="526">
        <v>524</v>
      </c>
      <c r="Z139" s="527">
        <f t="shared" si="71"/>
        <v>0</v>
      </c>
      <c r="AA139" s="526">
        <v>7368.4</v>
      </c>
      <c r="AB139" s="527">
        <f t="shared" si="82"/>
        <v>0</v>
      </c>
      <c r="AC139" s="915">
        <f t="shared" si="72"/>
        <v>0</v>
      </c>
      <c r="AD139" s="1216"/>
      <c r="AE139" s="526">
        <v>524</v>
      </c>
      <c r="AF139" s="527">
        <f t="shared" si="73"/>
        <v>0</v>
      </c>
      <c r="AG139" s="526">
        <v>7368.4</v>
      </c>
      <c r="AH139" s="527">
        <f t="shared" si="83"/>
        <v>0</v>
      </c>
      <c r="AI139" s="915">
        <f t="shared" si="74"/>
        <v>0</v>
      </c>
      <c r="AJ139" s="1216"/>
      <c r="AK139" s="526">
        <v>524</v>
      </c>
      <c r="AL139" s="527">
        <f t="shared" si="75"/>
        <v>0</v>
      </c>
      <c r="AM139" s="526">
        <v>7368.4</v>
      </c>
      <c r="AN139" s="527">
        <f t="shared" si="84"/>
        <v>0</v>
      </c>
      <c r="AO139" s="915">
        <f t="shared" si="76"/>
        <v>0</v>
      </c>
      <c r="AP139" s="990"/>
      <c r="AQ139" s="653">
        <f t="shared" si="64"/>
        <v>10</v>
      </c>
      <c r="AR139" s="1004">
        <v>524</v>
      </c>
      <c r="AS139" s="527">
        <f t="shared" si="77"/>
        <v>5240</v>
      </c>
      <c r="AT139" s="526">
        <v>7368.4</v>
      </c>
      <c r="AU139" s="989">
        <f t="shared" si="85"/>
        <v>73684</v>
      </c>
      <c r="AV139" s="1090">
        <f t="shared" si="78"/>
        <v>78924</v>
      </c>
      <c r="AW139" s="633"/>
    </row>
    <row r="140" spans="1:49" s="632" customFormat="1" x14ac:dyDescent="0.25">
      <c r="A140" s="1026" t="s">
        <v>229</v>
      </c>
      <c r="B140" s="657" t="s">
        <v>230</v>
      </c>
      <c r="C140" s="635" t="s">
        <v>170</v>
      </c>
      <c r="D140" s="621">
        <v>1</v>
      </c>
      <c r="E140" s="1004">
        <v>3406</v>
      </c>
      <c r="F140" s="527">
        <f t="shared" si="65"/>
        <v>3406</v>
      </c>
      <c r="G140" s="526">
        <v>14788.18</v>
      </c>
      <c r="H140" s="989">
        <f t="shared" si="79"/>
        <v>14788.18</v>
      </c>
      <c r="I140" s="1090">
        <f t="shared" si="66"/>
        <v>18194.18</v>
      </c>
      <c r="J140" s="1132"/>
      <c r="K140" s="621"/>
      <c r="L140" s="1004">
        <v>3406</v>
      </c>
      <c r="M140" s="527">
        <f t="shared" si="67"/>
        <v>0</v>
      </c>
      <c r="N140" s="526">
        <v>14788.18</v>
      </c>
      <c r="O140" s="989">
        <f t="shared" si="80"/>
        <v>0</v>
      </c>
      <c r="P140" s="1090">
        <f t="shared" si="68"/>
        <v>0</v>
      </c>
      <c r="Q140" s="1005"/>
      <c r="R140" s="621"/>
      <c r="S140" s="1096">
        <v>3406</v>
      </c>
      <c r="T140" s="1090">
        <f t="shared" si="69"/>
        <v>0</v>
      </c>
      <c r="U140" s="1096">
        <v>14788.18</v>
      </c>
      <c r="V140" s="1090">
        <f t="shared" si="81"/>
        <v>0</v>
      </c>
      <c r="W140" s="1090">
        <f t="shared" si="70"/>
        <v>0</v>
      </c>
      <c r="X140" s="1215"/>
      <c r="Y140" s="526">
        <v>3406</v>
      </c>
      <c r="Z140" s="527">
        <f t="shared" si="71"/>
        <v>0</v>
      </c>
      <c r="AA140" s="526">
        <v>14788.18</v>
      </c>
      <c r="AB140" s="527">
        <f t="shared" si="82"/>
        <v>0</v>
      </c>
      <c r="AC140" s="915">
        <f t="shared" si="72"/>
        <v>0</v>
      </c>
      <c r="AD140" s="1216"/>
      <c r="AE140" s="526">
        <v>3406</v>
      </c>
      <c r="AF140" s="527">
        <f t="shared" si="73"/>
        <v>0</v>
      </c>
      <c r="AG140" s="526">
        <v>14788.18</v>
      </c>
      <c r="AH140" s="527">
        <f t="shared" si="83"/>
        <v>0</v>
      </c>
      <c r="AI140" s="915">
        <f t="shared" si="74"/>
        <v>0</v>
      </c>
      <c r="AJ140" s="1216"/>
      <c r="AK140" s="526">
        <v>3406</v>
      </c>
      <c r="AL140" s="527">
        <f t="shared" si="75"/>
        <v>0</v>
      </c>
      <c r="AM140" s="526">
        <v>14788.18</v>
      </c>
      <c r="AN140" s="527">
        <f t="shared" si="84"/>
        <v>0</v>
      </c>
      <c r="AO140" s="915">
        <f t="shared" si="76"/>
        <v>0</v>
      </c>
      <c r="AP140" s="990"/>
      <c r="AQ140" s="653">
        <f t="shared" si="64"/>
        <v>1</v>
      </c>
      <c r="AR140" s="1004">
        <v>3406</v>
      </c>
      <c r="AS140" s="527">
        <f t="shared" si="77"/>
        <v>3406</v>
      </c>
      <c r="AT140" s="526">
        <v>14788.18</v>
      </c>
      <c r="AU140" s="989">
        <f t="shared" si="85"/>
        <v>14788.18</v>
      </c>
      <c r="AV140" s="1090">
        <f t="shared" si="78"/>
        <v>18194.18</v>
      </c>
      <c r="AW140" s="633"/>
    </row>
    <row r="141" spans="1:49" s="632" customFormat="1" x14ac:dyDescent="0.25">
      <c r="A141" s="1026" t="s">
        <v>231</v>
      </c>
      <c r="B141" s="657" t="s">
        <v>232</v>
      </c>
      <c r="C141" s="635" t="s">
        <v>170</v>
      </c>
      <c r="D141" s="621">
        <v>11</v>
      </c>
      <c r="E141" s="1004">
        <v>3406</v>
      </c>
      <c r="F141" s="527">
        <f t="shared" si="65"/>
        <v>37466</v>
      </c>
      <c r="G141" s="526">
        <v>6507.85</v>
      </c>
      <c r="H141" s="989">
        <f t="shared" si="79"/>
        <v>71586.350000000006</v>
      </c>
      <c r="I141" s="1090">
        <f t="shared" si="66"/>
        <v>109052.35</v>
      </c>
      <c r="J141" s="1132"/>
      <c r="K141" s="621">
        <v>11</v>
      </c>
      <c r="L141" s="1004">
        <v>3406</v>
      </c>
      <c r="M141" s="527">
        <f t="shared" si="67"/>
        <v>37466</v>
      </c>
      <c r="N141" s="526">
        <v>6507.85</v>
      </c>
      <c r="O141" s="989">
        <f t="shared" si="80"/>
        <v>71586.350000000006</v>
      </c>
      <c r="P141" s="1090">
        <f t="shared" si="68"/>
        <v>109052.35</v>
      </c>
      <c r="Q141" s="1005"/>
      <c r="R141" s="621"/>
      <c r="S141" s="1096">
        <v>3406</v>
      </c>
      <c r="T141" s="1090">
        <f t="shared" si="69"/>
        <v>0</v>
      </c>
      <c r="U141" s="1096">
        <v>6507.85</v>
      </c>
      <c r="V141" s="1090">
        <f t="shared" si="81"/>
        <v>0</v>
      </c>
      <c r="W141" s="1090">
        <f t="shared" si="70"/>
        <v>0</v>
      </c>
      <c r="X141" s="1215"/>
      <c r="Y141" s="526">
        <v>3406</v>
      </c>
      <c r="Z141" s="527">
        <f t="shared" si="71"/>
        <v>0</v>
      </c>
      <c r="AA141" s="526">
        <v>6507.85</v>
      </c>
      <c r="AB141" s="527">
        <f t="shared" si="82"/>
        <v>0</v>
      </c>
      <c r="AC141" s="915">
        <f t="shared" si="72"/>
        <v>0</v>
      </c>
      <c r="AD141" s="1216"/>
      <c r="AE141" s="526">
        <v>3406</v>
      </c>
      <c r="AF141" s="527">
        <f t="shared" si="73"/>
        <v>0</v>
      </c>
      <c r="AG141" s="526">
        <v>6507.85</v>
      </c>
      <c r="AH141" s="527">
        <f t="shared" si="83"/>
        <v>0</v>
      </c>
      <c r="AI141" s="915">
        <f t="shared" si="74"/>
        <v>0</v>
      </c>
      <c r="AJ141" s="1216"/>
      <c r="AK141" s="526">
        <v>3406</v>
      </c>
      <c r="AL141" s="527">
        <f t="shared" si="75"/>
        <v>0</v>
      </c>
      <c r="AM141" s="526">
        <v>6507.85</v>
      </c>
      <c r="AN141" s="527">
        <f t="shared" si="84"/>
        <v>0</v>
      </c>
      <c r="AO141" s="915">
        <f t="shared" si="76"/>
        <v>0</v>
      </c>
      <c r="AP141" s="990"/>
      <c r="AQ141" s="653">
        <f t="shared" si="64"/>
        <v>0</v>
      </c>
      <c r="AR141" s="1004">
        <v>3406</v>
      </c>
      <c r="AS141" s="527">
        <f t="shared" si="77"/>
        <v>0</v>
      </c>
      <c r="AT141" s="526">
        <v>6507.85</v>
      </c>
      <c r="AU141" s="989">
        <f t="shared" si="85"/>
        <v>0</v>
      </c>
      <c r="AV141" s="1090">
        <f t="shared" si="78"/>
        <v>0</v>
      </c>
      <c r="AW141" s="633"/>
    </row>
    <row r="142" spans="1:49" s="632" customFormat="1" x14ac:dyDescent="0.25">
      <c r="A142" s="1026" t="s">
        <v>233</v>
      </c>
      <c r="B142" s="657" t="s">
        <v>234</v>
      </c>
      <c r="C142" s="635" t="s">
        <v>170</v>
      </c>
      <c r="D142" s="621">
        <v>4</v>
      </c>
      <c r="E142" s="1004">
        <v>3406</v>
      </c>
      <c r="F142" s="527">
        <f t="shared" si="65"/>
        <v>13624</v>
      </c>
      <c r="G142" s="526">
        <v>5933.93</v>
      </c>
      <c r="H142" s="989">
        <f t="shared" si="79"/>
        <v>23735.72</v>
      </c>
      <c r="I142" s="1090">
        <f t="shared" si="66"/>
        <v>37359.72</v>
      </c>
      <c r="J142" s="1132"/>
      <c r="K142" s="621">
        <v>4</v>
      </c>
      <c r="L142" s="1004">
        <v>3406</v>
      </c>
      <c r="M142" s="527">
        <f t="shared" si="67"/>
        <v>13624</v>
      </c>
      <c r="N142" s="526">
        <v>5933.93</v>
      </c>
      <c r="O142" s="989">
        <f t="shared" si="80"/>
        <v>23735.72</v>
      </c>
      <c r="P142" s="1090">
        <f t="shared" si="68"/>
        <v>37359.72</v>
      </c>
      <c r="Q142" s="1005"/>
      <c r="R142" s="621"/>
      <c r="S142" s="1096">
        <v>3406</v>
      </c>
      <c r="T142" s="1090">
        <f t="shared" si="69"/>
        <v>0</v>
      </c>
      <c r="U142" s="1096">
        <v>5933.93</v>
      </c>
      <c r="V142" s="1090">
        <f t="shared" si="81"/>
        <v>0</v>
      </c>
      <c r="W142" s="1090">
        <f t="shared" si="70"/>
        <v>0</v>
      </c>
      <c r="X142" s="1215"/>
      <c r="Y142" s="526">
        <v>3406</v>
      </c>
      <c r="Z142" s="527">
        <f t="shared" si="71"/>
        <v>0</v>
      </c>
      <c r="AA142" s="526">
        <v>5933.93</v>
      </c>
      <c r="AB142" s="527">
        <f t="shared" si="82"/>
        <v>0</v>
      </c>
      <c r="AC142" s="915">
        <f t="shared" si="72"/>
        <v>0</v>
      </c>
      <c r="AD142" s="1216"/>
      <c r="AE142" s="526">
        <v>3406</v>
      </c>
      <c r="AF142" s="527">
        <f t="shared" si="73"/>
        <v>0</v>
      </c>
      <c r="AG142" s="526">
        <v>5933.93</v>
      </c>
      <c r="AH142" s="527">
        <f t="shared" si="83"/>
        <v>0</v>
      </c>
      <c r="AI142" s="915">
        <f t="shared" si="74"/>
        <v>0</v>
      </c>
      <c r="AJ142" s="1216"/>
      <c r="AK142" s="526">
        <v>3406</v>
      </c>
      <c r="AL142" s="527">
        <f t="shared" si="75"/>
        <v>0</v>
      </c>
      <c r="AM142" s="526">
        <v>5933.93</v>
      </c>
      <c r="AN142" s="527">
        <f t="shared" si="84"/>
        <v>0</v>
      </c>
      <c r="AO142" s="915">
        <f t="shared" si="76"/>
        <v>0</v>
      </c>
      <c r="AP142" s="990"/>
      <c r="AQ142" s="653">
        <f t="shared" si="64"/>
        <v>0</v>
      </c>
      <c r="AR142" s="1004">
        <v>3406</v>
      </c>
      <c r="AS142" s="527">
        <f t="shared" si="77"/>
        <v>0</v>
      </c>
      <c r="AT142" s="526">
        <v>5933.93</v>
      </c>
      <c r="AU142" s="989">
        <f t="shared" si="85"/>
        <v>0</v>
      </c>
      <c r="AV142" s="1090">
        <f t="shared" si="78"/>
        <v>0</v>
      </c>
      <c r="AW142" s="633"/>
    </row>
    <row r="143" spans="1:49" s="632" customFormat="1" ht="28.5" x14ac:dyDescent="0.25">
      <c r="A143" s="1026" t="s">
        <v>235</v>
      </c>
      <c r="B143" s="657" t="s">
        <v>236</v>
      </c>
      <c r="C143" s="635" t="s">
        <v>170</v>
      </c>
      <c r="D143" s="621">
        <v>139</v>
      </c>
      <c r="E143" s="1004">
        <v>1572</v>
      </c>
      <c r="F143" s="527">
        <f t="shared" si="65"/>
        <v>218508</v>
      </c>
      <c r="G143" s="526">
        <v>2472.34</v>
      </c>
      <c r="H143" s="989">
        <f t="shared" si="79"/>
        <v>343655.26</v>
      </c>
      <c r="I143" s="1090">
        <f t="shared" si="66"/>
        <v>562163.26</v>
      </c>
      <c r="J143" s="1132"/>
      <c r="K143" s="621">
        <v>50</v>
      </c>
      <c r="L143" s="1004">
        <v>1572</v>
      </c>
      <c r="M143" s="527">
        <f t="shared" si="67"/>
        <v>78600</v>
      </c>
      <c r="N143" s="526">
        <v>2472.34</v>
      </c>
      <c r="O143" s="989">
        <f t="shared" si="80"/>
        <v>123617</v>
      </c>
      <c r="P143" s="1090">
        <f t="shared" si="68"/>
        <v>202217</v>
      </c>
      <c r="Q143" s="1005"/>
      <c r="R143" s="621"/>
      <c r="S143" s="1096">
        <v>1572</v>
      </c>
      <c r="T143" s="1090">
        <f t="shared" si="69"/>
        <v>0</v>
      </c>
      <c r="U143" s="1096">
        <v>2472.34</v>
      </c>
      <c r="V143" s="1090">
        <f t="shared" si="81"/>
        <v>0</v>
      </c>
      <c r="W143" s="1090">
        <f t="shared" si="70"/>
        <v>0</v>
      </c>
      <c r="X143" s="1215"/>
      <c r="Y143" s="526">
        <v>1572</v>
      </c>
      <c r="Z143" s="527">
        <f t="shared" si="71"/>
        <v>0</v>
      </c>
      <c r="AA143" s="526">
        <v>2472.34</v>
      </c>
      <c r="AB143" s="527">
        <f t="shared" si="82"/>
        <v>0</v>
      </c>
      <c r="AC143" s="915">
        <f t="shared" si="72"/>
        <v>0</v>
      </c>
      <c r="AD143" s="1216"/>
      <c r="AE143" s="526">
        <v>1572</v>
      </c>
      <c r="AF143" s="527">
        <f t="shared" si="73"/>
        <v>0</v>
      </c>
      <c r="AG143" s="526">
        <v>2472.34</v>
      </c>
      <c r="AH143" s="527">
        <f t="shared" si="83"/>
        <v>0</v>
      </c>
      <c r="AI143" s="915">
        <f t="shared" si="74"/>
        <v>0</v>
      </c>
      <c r="AJ143" s="1216"/>
      <c r="AK143" s="526">
        <v>1572</v>
      </c>
      <c r="AL143" s="527">
        <f t="shared" si="75"/>
        <v>0</v>
      </c>
      <c r="AM143" s="526">
        <v>2472.34</v>
      </c>
      <c r="AN143" s="527">
        <f t="shared" si="84"/>
        <v>0</v>
      </c>
      <c r="AO143" s="915">
        <f t="shared" si="76"/>
        <v>0</v>
      </c>
      <c r="AP143" s="990"/>
      <c r="AQ143" s="653">
        <f t="shared" si="64"/>
        <v>89</v>
      </c>
      <c r="AR143" s="1004">
        <v>1572</v>
      </c>
      <c r="AS143" s="527">
        <f t="shared" si="77"/>
        <v>139908</v>
      </c>
      <c r="AT143" s="526">
        <v>2472.34</v>
      </c>
      <c r="AU143" s="989">
        <f t="shared" si="85"/>
        <v>220038.26</v>
      </c>
      <c r="AV143" s="1090">
        <f t="shared" si="78"/>
        <v>359946.26</v>
      </c>
      <c r="AW143" s="633"/>
    </row>
    <row r="144" spans="1:49" s="632" customFormat="1" x14ac:dyDescent="0.25">
      <c r="A144" s="1026" t="s">
        <v>237</v>
      </c>
      <c r="B144" s="657" t="s">
        <v>238</v>
      </c>
      <c r="C144" s="635" t="s">
        <v>170</v>
      </c>
      <c r="D144" s="621">
        <v>42</v>
      </c>
      <c r="E144" s="1004">
        <v>4454</v>
      </c>
      <c r="F144" s="527">
        <f t="shared" si="65"/>
        <v>187068</v>
      </c>
      <c r="G144" s="526">
        <v>37518</v>
      </c>
      <c r="H144" s="989">
        <f t="shared" si="79"/>
        <v>1575756</v>
      </c>
      <c r="I144" s="1090">
        <f t="shared" si="66"/>
        <v>1762824</v>
      </c>
      <c r="J144" s="1132"/>
      <c r="K144" s="621">
        <v>22</v>
      </c>
      <c r="L144" s="1004">
        <v>4454</v>
      </c>
      <c r="M144" s="527">
        <f t="shared" si="67"/>
        <v>97988</v>
      </c>
      <c r="N144" s="526">
        <v>37518</v>
      </c>
      <c r="O144" s="989">
        <f t="shared" si="80"/>
        <v>825396</v>
      </c>
      <c r="P144" s="1090">
        <f t="shared" si="68"/>
        <v>923384</v>
      </c>
      <c r="Q144" s="1005"/>
      <c r="R144" s="621"/>
      <c r="S144" s="1096">
        <v>4454</v>
      </c>
      <c r="T144" s="1090">
        <f t="shared" si="69"/>
        <v>0</v>
      </c>
      <c r="U144" s="1096">
        <v>37518</v>
      </c>
      <c r="V144" s="1090">
        <f t="shared" si="81"/>
        <v>0</v>
      </c>
      <c r="W144" s="1090">
        <f t="shared" si="70"/>
        <v>0</v>
      </c>
      <c r="X144" s="1215"/>
      <c r="Y144" s="526">
        <v>4454</v>
      </c>
      <c r="Z144" s="527">
        <f t="shared" si="71"/>
        <v>0</v>
      </c>
      <c r="AA144" s="526">
        <v>37518</v>
      </c>
      <c r="AB144" s="527">
        <f t="shared" si="82"/>
        <v>0</v>
      </c>
      <c r="AC144" s="915">
        <f t="shared" si="72"/>
        <v>0</v>
      </c>
      <c r="AD144" s="1216"/>
      <c r="AE144" s="526">
        <v>4454</v>
      </c>
      <c r="AF144" s="527">
        <f t="shared" si="73"/>
        <v>0</v>
      </c>
      <c r="AG144" s="526">
        <v>37518</v>
      </c>
      <c r="AH144" s="527">
        <f t="shared" si="83"/>
        <v>0</v>
      </c>
      <c r="AI144" s="915">
        <f t="shared" si="74"/>
        <v>0</v>
      </c>
      <c r="AJ144" s="1216"/>
      <c r="AK144" s="526">
        <v>4454</v>
      </c>
      <c r="AL144" s="527">
        <f t="shared" si="75"/>
        <v>0</v>
      </c>
      <c r="AM144" s="526">
        <v>37518</v>
      </c>
      <c r="AN144" s="527">
        <f t="shared" si="84"/>
        <v>0</v>
      </c>
      <c r="AO144" s="915">
        <f t="shared" si="76"/>
        <v>0</v>
      </c>
      <c r="AP144" s="990"/>
      <c r="AQ144" s="653">
        <f t="shared" si="64"/>
        <v>20</v>
      </c>
      <c r="AR144" s="1004">
        <v>4454</v>
      </c>
      <c r="AS144" s="527">
        <f t="shared" si="77"/>
        <v>89080</v>
      </c>
      <c r="AT144" s="526">
        <v>37518</v>
      </c>
      <c r="AU144" s="989">
        <f t="shared" si="85"/>
        <v>750360</v>
      </c>
      <c r="AV144" s="1090">
        <f t="shared" si="78"/>
        <v>839440</v>
      </c>
      <c r="AW144" s="633"/>
    </row>
    <row r="145" spans="1:49" s="632" customFormat="1" ht="28.5" x14ac:dyDescent="0.25">
      <c r="A145" s="1026" t="s">
        <v>239</v>
      </c>
      <c r="B145" s="657" t="s">
        <v>240</v>
      </c>
      <c r="C145" s="635" t="s">
        <v>28</v>
      </c>
      <c r="D145" s="621">
        <v>16</v>
      </c>
      <c r="E145" s="941">
        <v>6550</v>
      </c>
      <c r="F145" s="527">
        <f t="shared" si="65"/>
        <v>104800</v>
      </c>
      <c r="G145" s="941">
        <v>0</v>
      </c>
      <c r="H145" s="989">
        <f t="shared" si="79"/>
        <v>0</v>
      </c>
      <c r="I145" s="1090">
        <f>F145+H145</f>
        <v>104800</v>
      </c>
      <c r="J145" s="1132"/>
      <c r="K145" s="621"/>
      <c r="L145" s="941">
        <v>6550</v>
      </c>
      <c r="M145" s="527">
        <f t="shared" si="67"/>
        <v>0</v>
      </c>
      <c r="N145" s="941">
        <v>0</v>
      </c>
      <c r="O145" s="989">
        <f t="shared" si="80"/>
        <v>0</v>
      </c>
      <c r="P145" s="1090">
        <f>M145+O145</f>
        <v>0</v>
      </c>
      <c r="Q145" s="1005"/>
      <c r="R145" s="621"/>
      <c r="S145" s="1090">
        <v>6550</v>
      </c>
      <c r="T145" s="1090">
        <f t="shared" si="69"/>
        <v>0</v>
      </c>
      <c r="U145" s="1090">
        <v>0</v>
      </c>
      <c r="V145" s="1090">
        <f t="shared" si="81"/>
        <v>0</v>
      </c>
      <c r="W145" s="1090">
        <f>T145+V145</f>
        <v>0</v>
      </c>
      <c r="X145" s="1215"/>
      <c r="Y145" s="941">
        <v>6550</v>
      </c>
      <c r="Z145" s="527">
        <f t="shared" si="71"/>
        <v>0</v>
      </c>
      <c r="AA145" s="941">
        <v>0</v>
      </c>
      <c r="AB145" s="527">
        <f t="shared" si="82"/>
        <v>0</v>
      </c>
      <c r="AC145" s="915">
        <f>Z145+AB145</f>
        <v>0</v>
      </c>
      <c r="AD145" s="1216"/>
      <c r="AE145" s="941">
        <v>6550</v>
      </c>
      <c r="AF145" s="527">
        <f t="shared" si="73"/>
        <v>0</v>
      </c>
      <c r="AG145" s="941">
        <v>0</v>
      </c>
      <c r="AH145" s="527">
        <f t="shared" si="83"/>
        <v>0</v>
      </c>
      <c r="AI145" s="915">
        <f>AF145+AH145</f>
        <v>0</v>
      </c>
      <c r="AJ145" s="1216"/>
      <c r="AK145" s="941">
        <v>6550</v>
      </c>
      <c r="AL145" s="527">
        <f t="shared" si="75"/>
        <v>0</v>
      </c>
      <c r="AM145" s="941">
        <v>0</v>
      </c>
      <c r="AN145" s="527">
        <f t="shared" si="84"/>
        <v>0</v>
      </c>
      <c r="AO145" s="915">
        <f>AL145+AN145</f>
        <v>0</v>
      </c>
      <c r="AP145" s="990"/>
      <c r="AQ145" s="653">
        <f t="shared" si="64"/>
        <v>16</v>
      </c>
      <c r="AR145" s="941">
        <v>6550</v>
      </c>
      <c r="AS145" s="527">
        <f t="shared" si="77"/>
        <v>104800</v>
      </c>
      <c r="AT145" s="941">
        <v>0</v>
      </c>
      <c r="AU145" s="989">
        <f t="shared" si="85"/>
        <v>0</v>
      </c>
      <c r="AV145" s="1090">
        <f>AS145+AU145</f>
        <v>104800</v>
      </c>
      <c r="AW145" s="633"/>
    </row>
    <row r="146" spans="1:49" s="632" customFormat="1" x14ac:dyDescent="0.25">
      <c r="A146" s="1035" t="s">
        <v>241</v>
      </c>
      <c r="B146" s="657" t="s">
        <v>242</v>
      </c>
      <c r="C146" s="635" t="s">
        <v>243</v>
      </c>
      <c r="D146" s="621">
        <v>10</v>
      </c>
      <c r="E146" s="941">
        <v>262</v>
      </c>
      <c r="F146" s="527">
        <f t="shared" si="65"/>
        <v>2620</v>
      </c>
      <c r="G146" s="941">
        <v>165.23</v>
      </c>
      <c r="H146" s="989">
        <f t="shared" si="79"/>
        <v>1652.3</v>
      </c>
      <c r="I146" s="1090">
        <f>F146+H146</f>
        <v>4272.3</v>
      </c>
      <c r="J146" s="1132"/>
      <c r="K146" s="621"/>
      <c r="L146" s="941">
        <v>262</v>
      </c>
      <c r="M146" s="527">
        <f t="shared" si="67"/>
        <v>0</v>
      </c>
      <c r="N146" s="941">
        <v>165.23</v>
      </c>
      <c r="O146" s="989">
        <f t="shared" si="80"/>
        <v>0</v>
      </c>
      <c r="P146" s="1090">
        <f>M146+O146</f>
        <v>0</v>
      </c>
      <c r="Q146" s="1005"/>
      <c r="R146" s="621"/>
      <c r="S146" s="1090">
        <v>262</v>
      </c>
      <c r="T146" s="1090">
        <f t="shared" si="69"/>
        <v>0</v>
      </c>
      <c r="U146" s="1090">
        <v>165.23</v>
      </c>
      <c r="V146" s="1090">
        <f t="shared" si="81"/>
        <v>0</v>
      </c>
      <c r="W146" s="1090">
        <f>T146+V146</f>
        <v>0</v>
      </c>
      <c r="X146" s="1215"/>
      <c r="Y146" s="941">
        <v>262</v>
      </c>
      <c r="Z146" s="527">
        <f t="shared" si="71"/>
        <v>0</v>
      </c>
      <c r="AA146" s="941">
        <v>165.23</v>
      </c>
      <c r="AB146" s="527">
        <f t="shared" si="82"/>
        <v>0</v>
      </c>
      <c r="AC146" s="915">
        <f>Z146+AB146</f>
        <v>0</v>
      </c>
      <c r="AD146" s="1216"/>
      <c r="AE146" s="941">
        <v>262</v>
      </c>
      <c r="AF146" s="527">
        <f t="shared" si="73"/>
        <v>0</v>
      </c>
      <c r="AG146" s="941">
        <v>165.23</v>
      </c>
      <c r="AH146" s="527">
        <f t="shared" si="83"/>
        <v>0</v>
      </c>
      <c r="AI146" s="915">
        <f>AF146+AH146</f>
        <v>0</v>
      </c>
      <c r="AJ146" s="1216"/>
      <c r="AK146" s="941">
        <v>262</v>
      </c>
      <c r="AL146" s="527">
        <f t="shared" si="75"/>
        <v>0</v>
      </c>
      <c r="AM146" s="941">
        <v>165.23</v>
      </c>
      <c r="AN146" s="527">
        <f t="shared" si="84"/>
        <v>0</v>
      </c>
      <c r="AO146" s="915">
        <f>AL146+AN146</f>
        <v>0</v>
      </c>
      <c r="AP146" s="990"/>
      <c r="AQ146" s="653">
        <f t="shared" si="64"/>
        <v>10</v>
      </c>
      <c r="AR146" s="941">
        <v>262</v>
      </c>
      <c r="AS146" s="527">
        <f t="shared" si="77"/>
        <v>2620</v>
      </c>
      <c r="AT146" s="941">
        <v>165.23</v>
      </c>
      <c r="AU146" s="989">
        <f t="shared" si="85"/>
        <v>1652.3</v>
      </c>
      <c r="AV146" s="1090">
        <f>AS146+AU146</f>
        <v>4272.3</v>
      </c>
      <c r="AW146" s="633"/>
    </row>
    <row r="147" spans="1:49" s="632" customFormat="1" x14ac:dyDescent="0.25">
      <c r="A147" s="1026" t="s">
        <v>244</v>
      </c>
      <c r="B147" s="657" t="s">
        <v>245</v>
      </c>
      <c r="C147" s="635" t="s">
        <v>170</v>
      </c>
      <c r="D147" s="621">
        <v>18</v>
      </c>
      <c r="E147" s="1004">
        <v>1572</v>
      </c>
      <c r="F147" s="527">
        <f t="shared" si="65"/>
        <v>28296</v>
      </c>
      <c r="G147" s="526">
        <v>1458.34</v>
      </c>
      <c r="H147" s="989">
        <f t="shared" si="79"/>
        <v>26250.12</v>
      </c>
      <c r="I147" s="1090">
        <f t="shared" ref="I147:I168" si="86">E147*D147+G147*D147</f>
        <v>54546.119999999995</v>
      </c>
      <c r="J147" s="1132"/>
      <c r="K147" s="621">
        <v>5</v>
      </c>
      <c r="L147" s="1004">
        <v>1572</v>
      </c>
      <c r="M147" s="527">
        <f t="shared" si="67"/>
        <v>7860</v>
      </c>
      <c r="N147" s="526">
        <v>1458.34</v>
      </c>
      <c r="O147" s="989">
        <f t="shared" si="80"/>
        <v>7291.7</v>
      </c>
      <c r="P147" s="1090">
        <f t="shared" ref="P147:P168" si="87">L147*K147+N147*K147</f>
        <v>15151.7</v>
      </c>
      <c r="Q147" s="1005"/>
      <c r="R147" s="621"/>
      <c r="S147" s="1096">
        <v>1572</v>
      </c>
      <c r="T147" s="1090">
        <f t="shared" si="69"/>
        <v>0</v>
      </c>
      <c r="U147" s="1096">
        <v>1458.34</v>
      </c>
      <c r="V147" s="1090">
        <f t="shared" si="81"/>
        <v>0</v>
      </c>
      <c r="W147" s="1090">
        <f t="shared" ref="W147:W168" si="88">S147*R147+U147*R147</f>
        <v>0</v>
      </c>
      <c r="X147" s="1215"/>
      <c r="Y147" s="526">
        <v>1572</v>
      </c>
      <c r="Z147" s="527">
        <f t="shared" si="71"/>
        <v>0</v>
      </c>
      <c r="AA147" s="526">
        <v>1458.34</v>
      </c>
      <c r="AB147" s="527">
        <f t="shared" si="82"/>
        <v>0</v>
      </c>
      <c r="AC147" s="915">
        <f t="shared" ref="AC147:AC168" si="89">Y147*X147+AA147*X147</f>
        <v>0</v>
      </c>
      <c r="AD147" s="1216"/>
      <c r="AE147" s="526">
        <v>1572</v>
      </c>
      <c r="AF147" s="527">
        <f t="shared" si="73"/>
        <v>0</v>
      </c>
      <c r="AG147" s="526">
        <v>1458.34</v>
      </c>
      <c r="AH147" s="527">
        <f t="shared" si="83"/>
        <v>0</v>
      </c>
      <c r="AI147" s="915">
        <f t="shared" ref="AI147:AI168" si="90">AE147*AD147+AG147*AD147</f>
        <v>0</v>
      </c>
      <c r="AJ147" s="1216"/>
      <c r="AK147" s="526">
        <v>1572</v>
      </c>
      <c r="AL147" s="527">
        <f t="shared" si="75"/>
        <v>0</v>
      </c>
      <c r="AM147" s="526">
        <v>1458.34</v>
      </c>
      <c r="AN147" s="527">
        <f t="shared" si="84"/>
        <v>0</v>
      </c>
      <c r="AO147" s="915">
        <f t="shared" ref="AO147:AO168" si="91">AK147*AJ147+AM147*AJ147</f>
        <v>0</v>
      </c>
      <c r="AP147" s="990"/>
      <c r="AQ147" s="653">
        <f t="shared" si="64"/>
        <v>13</v>
      </c>
      <c r="AR147" s="1004">
        <v>1572</v>
      </c>
      <c r="AS147" s="527">
        <f t="shared" si="77"/>
        <v>20436</v>
      </c>
      <c r="AT147" s="526">
        <v>1458.34</v>
      </c>
      <c r="AU147" s="989">
        <f t="shared" si="85"/>
        <v>18958.419999999998</v>
      </c>
      <c r="AV147" s="1090">
        <f t="shared" ref="AV147:AV168" si="92">AR147*AQ147+AT147*AQ147</f>
        <v>39394.42</v>
      </c>
      <c r="AW147" s="633"/>
    </row>
    <row r="148" spans="1:49" s="632" customFormat="1" x14ac:dyDescent="0.25">
      <c r="A148" s="1026" t="s">
        <v>246</v>
      </c>
      <c r="B148" s="656" t="s">
        <v>247</v>
      </c>
      <c r="C148" s="635" t="s">
        <v>170</v>
      </c>
      <c r="D148" s="621">
        <v>8</v>
      </c>
      <c r="E148" s="1004">
        <v>524</v>
      </c>
      <c r="F148" s="527">
        <f t="shared" si="65"/>
        <v>4192</v>
      </c>
      <c r="G148" s="526">
        <v>8196.4</v>
      </c>
      <c r="H148" s="989">
        <f t="shared" si="79"/>
        <v>65571.199999999997</v>
      </c>
      <c r="I148" s="1090">
        <f t="shared" si="86"/>
        <v>69763.199999999997</v>
      </c>
      <c r="J148" s="1132"/>
      <c r="K148" s="621">
        <v>2</v>
      </c>
      <c r="L148" s="1004">
        <v>524</v>
      </c>
      <c r="M148" s="527">
        <f t="shared" si="67"/>
        <v>1048</v>
      </c>
      <c r="N148" s="526">
        <v>8196.4</v>
      </c>
      <c r="O148" s="989">
        <f t="shared" si="80"/>
        <v>16392.8</v>
      </c>
      <c r="P148" s="1090">
        <f t="shared" si="87"/>
        <v>17440.8</v>
      </c>
      <c r="Q148" s="1005"/>
      <c r="R148" s="621"/>
      <c r="S148" s="1096">
        <v>524</v>
      </c>
      <c r="T148" s="1090">
        <f t="shared" si="69"/>
        <v>0</v>
      </c>
      <c r="U148" s="1096">
        <v>8196.4</v>
      </c>
      <c r="V148" s="1090">
        <f t="shared" si="81"/>
        <v>0</v>
      </c>
      <c r="W148" s="1090">
        <f t="shared" si="88"/>
        <v>0</v>
      </c>
      <c r="X148" s="1215"/>
      <c r="Y148" s="526">
        <v>524</v>
      </c>
      <c r="Z148" s="527">
        <f t="shared" si="71"/>
        <v>0</v>
      </c>
      <c r="AA148" s="526">
        <v>8196.4</v>
      </c>
      <c r="AB148" s="527">
        <f t="shared" si="82"/>
        <v>0</v>
      </c>
      <c r="AC148" s="915">
        <f t="shared" si="89"/>
        <v>0</v>
      </c>
      <c r="AD148" s="1216"/>
      <c r="AE148" s="526">
        <v>524</v>
      </c>
      <c r="AF148" s="527">
        <f t="shared" si="73"/>
        <v>0</v>
      </c>
      <c r="AG148" s="526">
        <v>8196.4</v>
      </c>
      <c r="AH148" s="527">
        <f t="shared" si="83"/>
        <v>0</v>
      </c>
      <c r="AI148" s="915">
        <f t="shared" si="90"/>
        <v>0</v>
      </c>
      <c r="AJ148" s="1216"/>
      <c r="AK148" s="526">
        <v>524</v>
      </c>
      <c r="AL148" s="527">
        <f t="shared" si="75"/>
        <v>0</v>
      </c>
      <c r="AM148" s="526">
        <v>8196.4</v>
      </c>
      <c r="AN148" s="527">
        <f t="shared" si="84"/>
        <v>0</v>
      </c>
      <c r="AO148" s="915">
        <f t="shared" si="91"/>
        <v>0</v>
      </c>
      <c r="AP148" s="990"/>
      <c r="AQ148" s="653">
        <f t="shared" si="64"/>
        <v>6</v>
      </c>
      <c r="AR148" s="1004">
        <v>524</v>
      </c>
      <c r="AS148" s="527">
        <f t="shared" si="77"/>
        <v>3144</v>
      </c>
      <c r="AT148" s="526">
        <v>8196.4</v>
      </c>
      <c r="AU148" s="989">
        <f t="shared" si="85"/>
        <v>49178.399999999994</v>
      </c>
      <c r="AV148" s="1090">
        <f t="shared" si="92"/>
        <v>52322.399999999994</v>
      </c>
      <c r="AW148" s="633"/>
    </row>
    <row r="149" spans="1:49" s="632" customFormat="1" x14ac:dyDescent="0.25">
      <c r="A149" s="1026" t="s">
        <v>248</v>
      </c>
      <c r="B149" s="656" t="s">
        <v>249</v>
      </c>
      <c r="C149" s="635" t="s">
        <v>170</v>
      </c>
      <c r="D149" s="621">
        <v>4</v>
      </c>
      <c r="E149" s="1004">
        <v>3930</v>
      </c>
      <c r="F149" s="527">
        <f t="shared" si="65"/>
        <v>15720</v>
      </c>
      <c r="G149" s="526">
        <v>16396.07</v>
      </c>
      <c r="H149" s="989">
        <f t="shared" si="79"/>
        <v>65584.28</v>
      </c>
      <c r="I149" s="1090">
        <f t="shared" si="86"/>
        <v>81304.28</v>
      </c>
      <c r="J149" s="1132"/>
      <c r="K149" s="621">
        <v>2</v>
      </c>
      <c r="L149" s="1004">
        <v>3930</v>
      </c>
      <c r="M149" s="527">
        <f t="shared" si="67"/>
        <v>7860</v>
      </c>
      <c r="N149" s="526">
        <v>16396.07</v>
      </c>
      <c r="O149" s="989">
        <f t="shared" si="80"/>
        <v>32792.14</v>
      </c>
      <c r="P149" s="1090">
        <f t="shared" si="87"/>
        <v>40652.14</v>
      </c>
      <c r="Q149" s="1005"/>
      <c r="R149" s="621"/>
      <c r="S149" s="1096">
        <v>3930</v>
      </c>
      <c r="T149" s="1090">
        <f t="shared" si="69"/>
        <v>0</v>
      </c>
      <c r="U149" s="1096">
        <v>16396.07</v>
      </c>
      <c r="V149" s="1090">
        <f t="shared" si="81"/>
        <v>0</v>
      </c>
      <c r="W149" s="1090">
        <f t="shared" si="88"/>
        <v>0</v>
      </c>
      <c r="X149" s="1215"/>
      <c r="Y149" s="526">
        <v>3930</v>
      </c>
      <c r="Z149" s="527">
        <f t="shared" si="71"/>
        <v>0</v>
      </c>
      <c r="AA149" s="526">
        <v>16396.07</v>
      </c>
      <c r="AB149" s="527">
        <f t="shared" si="82"/>
        <v>0</v>
      </c>
      <c r="AC149" s="915">
        <f t="shared" si="89"/>
        <v>0</v>
      </c>
      <c r="AD149" s="1216"/>
      <c r="AE149" s="526">
        <v>3930</v>
      </c>
      <c r="AF149" s="527">
        <f t="shared" si="73"/>
        <v>0</v>
      </c>
      <c r="AG149" s="526">
        <v>16396.07</v>
      </c>
      <c r="AH149" s="527">
        <f t="shared" si="83"/>
        <v>0</v>
      </c>
      <c r="AI149" s="915">
        <f t="shared" si="90"/>
        <v>0</v>
      </c>
      <c r="AJ149" s="1216"/>
      <c r="AK149" s="526">
        <v>3930</v>
      </c>
      <c r="AL149" s="527">
        <f t="shared" si="75"/>
        <v>0</v>
      </c>
      <c r="AM149" s="526">
        <v>16396.07</v>
      </c>
      <c r="AN149" s="527">
        <f t="shared" si="84"/>
        <v>0</v>
      </c>
      <c r="AO149" s="915">
        <f t="shared" si="91"/>
        <v>0</v>
      </c>
      <c r="AP149" s="990"/>
      <c r="AQ149" s="653">
        <f t="shared" si="64"/>
        <v>2</v>
      </c>
      <c r="AR149" s="1004">
        <v>3930</v>
      </c>
      <c r="AS149" s="527">
        <f t="shared" si="77"/>
        <v>7860</v>
      </c>
      <c r="AT149" s="526">
        <v>16396.07</v>
      </c>
      <c r="AU149" s="989">
        <f t="shared" si="85"/>
        <v>32792.14</v>
      </c>
      <c r="AV149" s="1090">
        <f t="shared" si="92"/>
        <v>40652.14</v>
      </c>
      <c r="AW149" s="633"/>
    </row>
    <row r="150" spans="1:49" s="632" customFormat="1" x14ac:dyDescent="0.25">
      <c r="A150" s="1026" t="s">
        <v>250</v>
      </c>
      <c r="B150" s="656" t="s">
        <v>251</v>
      </c>
      <c r="C150" s="635" t="s">
        <v>170</v>
      </c>
      <c r="D150" s="621">
        <v>4</v>
      </c>
      <c r="E150" s="1004">
        <v>524</v>
      </c>
      <c r="F150" s="527">
        <f t="shared" si="65"/>
        <v>2096</v>
      </c>
      <c r="G150" s="526">
        <v>3129.1</v>
      </c>
      <c r="H150" s="989">
        <f t="shared" si="79"/>
        <v>12516.4</v>
      </c>
      <c r="I150" s="1090">
        <f t="shared" si="86"/>
        <v>14612.4</v>
      </c>
      <c r="J150" s="1132"/>
      <c r="K150" s="621"/>
      <c r="L150" s="1004">
        <v>524</v>
      </c>
      <c r="M150" s="527">
        <f t="shared" si="67"/>
        <v>0</v>
      </c>
      <c r="N150" s="526">
        <v>3129.1</v>
      </c>
      <c r="O150" s="989">
        <f t="shared" si="80"/>
        <v>0</v>
      </c>
      <c r="P150" s="1090">
        <f t="shared" si="87"/>
        <v>0</v>
      </c>
      <c r="Q150" s="1005"/>
      <c r="R150" s="621"/>
      <c r="S150" s="1096">
        <v>524</v>
      </c>
      <c r="T150" s="1090">
        <f t="shared" si="69"/>
        <v>0</v>
      </c>
      <c r="U150" s="1096">
        <v>3129.1</v>
      </c>
      <c r="V150" s="1090">
        <f t="shared" si="81"/>
        <v>0</v>
      </c>
      <c r="W150" s="1090">
        <f t="shared" si="88"/>
        <v>0</v>
      </c>
      <c r="X150" s="1215"/>
      <c r="Y150" s="526">
        <v>524</v>
      </c>
      <c r="Z150" s="527">
        <f t="shared" si="71"/>
        <v>0</v>
      </c>
      <c r="AA150" s="526">
        <v>3129.1</v>
      </c>
      <c r="AB150" s="527">
        <f t="shared" si="82"/>
        <v>0</v>
      </c>
      <c r="AC150" s="915">
        <f t="shared" si="89"/>
        <v>0</v>
      </c>
      <c r="AD150" s="1216"/>
      <c r="AE150" s="526">
        <v>524</v>
      </c>
      <c r="AF150" s="527">
        <f t="shared" si="73"/>
        <v>0</v>
      </c>
      <c r="AG150" s="526">
        <v>3129.1</v>
      </c>
      <c r="AH150" s="527">
        <f t="shared" si="83"/>
        <v>0</v>
      </c>
      <c r="AI150" s="915">
        <f t="shared" si="90"/>
        <v>0</v>
      </c>
      <c r="AJ150" s="1216"/>
      <c r="AK150" s="526">
        <v>524</v>
      </c>
      <c r="AL150" s="527">
        <f t="shared" si="75"/>
        <v>0</v>
      </c>
      <c r="AM150" s="526">
        <v>3129.1</v>
      </c>
      <c r="AN150" s="527">
        <f t="shared" si="84"/>
        <v>0</v>
      </c>
      <c r="AO150" s="915">
        <f t="shared" si="91"/>
        <v>0</v>
      </c>
      <c r="AP150" s="990"/>
      <c r="AQ150" s="653">
        <f t="shared" si="64"/>
        <v>4</v>
      </c>
      <c r="AR150" s="1004">
        <v>524</v>
      </c>
      <c r="AS150" s="527">
        <f t="shared" si="77"/>
        <v>2096</v>
      </c>
      <c r="AT150" s="526">
        <v>3129.1</v>
      </c>
      <c r="AU150" s="989">
        <f t="shared" si="85"/>
        <v>12516.4</v>
      </c>
      <c r="AV150" s="1090">
        <f t="shared" si="92"/>
        <v>14612.4</v>
      </c>
      <c r="AW150" s="633"/>
    </row>
    <row r="151" spans="1:49" s="632" customFormat="1" x14ac:dyDescent="0.25">
      <c r="A151" s="1026" t="s">
        <v>252</v>
      </c>
      <c r="B151" s="656" t="s">
        <v>253</v>
      </c>
      <c r="C151" s="635" t="s">
        <v>170</v>
      </c>
      <c r="D151" s="621">
        <v>2</v>
      </c>
      <c r="E151" s="1004">
        <v>3930</v>
      </c>
      <c r="F151" s="527">
        <f t="shared" si="65"/>
        <v>7860</v>
      </c>
      <c r="G151" s="526">
        <v>11731.38</v>
      </c>
      <c r="H151" s="989">
        <f t="shared" si="79"/>
        <v>23462.76</v>
      </c>
      <c r="I151" s="1090">
        <f t="shared" si="86"/>
        <v>31322.76</v>
      </c>
      <c r="J151" s="1132"/>
      <c r="K151" s="621"/>
      <c r="L151" s="1004">
        <v>3930</v>
      </c>
      <c r="M151" s="527">
        <f t="shared" si="67"/>
        <v>0</v>
      </c>
      <c r="N151" s="526">
        <v>11731.38</v>
      </c>
      <c r="O151" s="989">
        <f t="shared" si="80"/>
        <v>0</v>
      </c>
      <c r="P151" s="1090">
        <f t="shared" si="87"/>
        <v>0</v>
      </c>
      <c r="Q151" s="1005"/>
      <c r="R151" s="621"/>
      <c r="S151" s="1096">
        <v>3930</v>
      </c>
      <c r="T151" s="1090">
        <f t="shared" si="69"/>
        <v>0</v>
      </c>
      <c r="U151" s="1096">
        <v>11731.38</v>
      </c>
      <c r="V151" s="1090">
        <f t="shared" si="81"/>
        <v>0</v>
      </c>
      <c r="W151" s="1090">
        <f t="shared" si="88"/>
        <v>0</v>
      </c>
      <c r="X151" s="1215"/>
      <c r="Y151" s="526">
        <v>3930</v>
      </c>
      <c r="Z151" s="527">
        <f t="shared" si="71"/>
        <v>0</v>
      </c>
      <c r="AA151" s="526">
        <v>11731.38</v>
      </c>
      <c r="AB151" s="527">
        <f t="shared" si="82"/>
        <v>0</v>
      </c>
      <c r="AC151" s="915">
        <f t="shared" si="89"/>
        <v>0</v>
      </c>
      <c r="AD151" s="1216"/>
      <c r="AE151" s="526">
        <v>3930</v>
      </c>
      <c r="AF151" s="527">
        <f t="shared" si="73"/>
        <v>0</v>
      </c>
      <c r="AG151" s="526">
        <v>11731.38</v>
      </c>
      <c r="AH151" s="527">
        <f t="shared" si="83"/>
        <v>0</v>
      </c>
      <c r="AI151" s="915">
        <f t="shared" si="90"/>
        <v>0</v>
      </c>
      <c r="AJ151" s="1216"/>
      <c r="AK151" s="526">
        <v>3930</v>
      </c>
      <c r="AL151" s="527">
        <f t="shared" si="75"/>
        <v>0</v>
      </c>
      <c r="AM151" s="526">
        <v>11731.38</v>
      </c>
      <c r="AN151" s="527">
        <f t="shared" si="84"/>
        <v>0</v>
      </c>
      <c r="AO151" s="915">
        <f t="shared" si="91"/>
        <v>0</v>
      </c>
      <c r="AP151" s="990"/>
      <c r="AQ151" s="653">
        <f t="shared" si="64"/>
        <v>2</v>
      </c>
      <c r="AR151" s="1004">
        <v>3930</v>
      </c>
      <c r="AS151" s="527">
        <f t="shared" si="77"/>
        <v>7860</v>
      </c>
      <c r="AT151" s="526">
        <v>11731.38</v>
      </c>
      <c r="AU151" s="989">
        <f t="shared" si="85"/>
        <v>23462.76</v>
      </c>
      <c r="AV151" s="1090">
        <f t="shared" si="92"/>
        <v>31322.76</v>
      </c>
      <c r="AW151" s="633"/>
    </row>
    <row r="152" spans="1:49" s="632" customFormat="1" x14ac:dyDescent="0.25">
      <c r="A152" s="1026" t="s">
        <v>254</v>
      </c>
      <c r="B152" s="657" t="s">
        <v>255</v>
      </c>
      <c r="C152" s="635" t="s">
        <v>170</v>
      </c>
      <c r="D152" s="621">
        <v>4</v>
      </c>
      <c r="E152" s="1004">
        <v>1310</v>
      </c>
      <c r="F152" s="527">
        <f t="shared" si="65"/>
        <v>5240</v>
      </c>
      <c r="G152" s="526">
        <v>833.51</v>
      </c>
      <c r="H152" s="989">
        <f t="shared" si="79"/>
        <v>3334.04</v>
      </c>
      <c r="I152" s="1090">
        <f t="shared" si="86"/>
        <v>8574.0400000000009</v>
      </c>
      <c r="J152" s="1132"/>
      <c r="K152" s="621">
        <v>4</v>
      </c>
      <c r="L152" s="1004">
        <v>1310</v>
      </c>
      <c r="M152" s="527">
        <f t="shared" si="67"/>
        <v>5240</v>
      </c>
      <c r="N152" s="526">
        <v>833.51</v>
      </c>
      <c r="O152" s="989">
        <f t="shared" si="80"/>
        <v>3334.04</v>
      </c>
      <c r="P152" s="1090">
        <f t="shared" si="87"/>
        <v>8574.0400000000009</v>
      </c>
      <c r="Q152" s="1005"/>
      <c r="R152" s="621"/>
      <c r="S152" s="1096">
        <v>1310</v>
      </c>
      <c r="T152" s="1090">
        <f t="shared" si="69"/>
        <v>0</v>
      </c>
      <c r="U152" s="1096">
        <v>833.51</v>
      </c>
      <c r="V152" s="1090">
        <f t="shared" si="81"/>
        <v>0</v>
      </c>
      <c r="W152" s="1090">
        <f t="shared" si="88"/>
        <v>0</v>
      </c>
      <c r="X152" s="1215"/>
      <c r="Y152" s="526">
        <v>1310</v>
      </c>
      <c r="Z152" s="527">
        <f t="shared" si="71"/>
        <v>0</v>
      </c>
      <c r="AA152" s="526">
        <v>833.51</v>
      </c>
      <c r="AB152" s="527">
        <f t="shared" si="82"/>
        <v>0</v>
      </c>
      <c r="AC152" s="915">
        <f t="shared" si="89"/>
        <v>0</v>
      </c>
      <c r="AD152" s="1216"/>
      <c r="AE152" s="526">
        <v>1310</v>
      </c>
      <c r="AF152" s="527">
        <f t="shared" si="73"/>
        <v>0</v>
      </c>
      <c r="AG152" s="526">
        <v>833.51</v>
      </c>
      <c r="AH152" s="527">
        <f t="shared" si="83"/>
        <v>0</v>
      </c>
      <c r="AI152" s="915">
        <f t="shared" si="90"/>
        <v>0</v>
      </c>
      <c r="AJ152" s="1216"/>
      <c r="AK152" s="526">
        <v>1310</v>
      </c>
      <c r="AL152" s="527">
        <f t="shared" si="75"/>
        <v>0</v>
      </c>
      <c r="AM152" s="526">
        <v>833.51</v>
      </c>
      <c r="AN152" s="527">
        <f t="shared" si="84"/>
        <v>0</v>
      </c>
      <c r="AO152" s="915">
        <f t="shared" si="91"/>
        <v>0</v>
      </c>
      <c r="AP152" s="990"/>
      <c r="AQ152" s="653">
        <f t="shared" si="64"/>
        <v>0</v>
      </c>
      <c r="AR152" s="1004">
        <v>1310</v>
      </c>
      <c r="AS152" s="527">
        <f t="shared" si="77"/>
        <v>0</v>
      </c>
      <c r="AT152" s="526">
        <v>833.51</v>
      </c>
      <c r="AU152" s="989">
        <f t="shared" si="85"/>
        <v>0</v>
      </c>
      <c r="AV152" s="1090">
        <f t="shared" si="92"/>
        <v>0</v>
      </c>
      <c r="AW152" s="633"/>
    </row>
    <row r="153" spans="1:49" s="632" customFormat="1" x14ac:dyDescent="0.25">
      <c r="A153" s="1026" t="s">
        <v>256</v>
      </c>
      <c r="B153" s="657" t="s">
        <v>257</v>
      </c>
      <c r="C153" s="635" t="s">
        <v>170</v>
      </c>
      <c r="D153" s="621">
        <v>4</v>
      </c>
      <c r="E153" s="1004">
        <v>4192</v>
      </c>
      <c r="F153" s="527">
        <f t="shared" si="65"/>
        <v>16768</v>
      </c>
      <c r="G153" s="526">
        <v>15047.76</v>
      </c>
      <c r="H153" s="989">
        <f t="shared" si="79"/>
        <v>60191.040000000001</v>
      </c>
      <c r="I153" s="1090">
        <f t="shared" si="86"/>
        <v>76959.040000000008</v>
      </c>
      <c r="J153" s="1132"/>
      <c r="K153" s="621">
        <v>4</v>
      </c>
      <c r="L153" s="1004">
        <v>4192</v>
      </c>
      <c r="M153" s="527">
        <f t="shared" si="67"/>
        <v>16768</v>
      </c>
      <c r="N153" s="526">
        <v>15047.76</v>
      </c>
      <c r="O153" s="989">
        <f t="shared" si="80"/>
        <v>60191.040000000001</v>
      </c>
      <c r="P153" s="1090">
        <f t="shared" si="87"/>
        <v>76959.040000000008</v>
      </c>
      <c r="Q153" s="1005"/>
      <c r="R153" s="621"/>
      <c r="S153" s="1096">
        <v>4192</v>
      </c>
      <c r="T153" s="1090">
        <f t="shared" si="69"/>
        <v>0</v>
      </c>
      <c r="U153" s="1096">
        <v>15047.76</v>
      </c>
      <c r="V153" s="1090">
        <f t="shared" si="81"/>
        <v>0</v>
      </c>
      <c r="W153" s="1090">
        <f t="shared" si="88"/>
        <v>0</v>
      </c>
      <c r="X153" s="1215"/>
      <c r="Y153" s="526">
        <v>4192</v>
      </c>
      <c r="Z153" s="527">
        <f t="shared" si="71"/>
        <v>0</v>
      </c>
      <c r="AA153" s="526">
        <v>15047.76</v>
      </c>
      <c r="AB153" s="527">
        <f t="shared" si="82"/>
        <v>0</v>
      </c>
      <c r="AC153" s="915">
        <f t="shared" si="89"/>
        <v>0</v>
      </c>
      <c r="AD153" s="1216"/>
      <c r="AE153" s="526">
        <v>4192</v>
      </c>
      <c r="AF153" s="527">
        <f t="shared" si="73"/>
        <v>0</v>
      </c>
      <c r="AG153" s="526">
        <v>15047.76</v>
      </c>
      <c r="AH153" s="527">
        <f t="shared" si="83"/>
        <v>0</v>
      </c>
      <c r="AI153" s="915">
        <f t="shared" si="90"/>
        <v>0</v>
      </c>
      <c r="AJ153" s="1216"/>
      <c r="AK153" s="526">
        <v>4192</v>
      </c>
      <c r="AL153" s="527">
        <f t="shared" si="75"/>
        <v>0</v>
      </c>
      <c r="AM153" s="526">
        <v>15047.76</v>
      </c>
      <c r="AN153" s="527">
        <f t="shared" si="84"/>
        <v>0</v>
      </c>
      <c r="AO153" s="915">
        <f t="shared" si="91"/>
        <v>0</v>
      </c>
      <c r="AP153" s="990"/>
      <c r="AQ153" s="653">
        <f t="shared" si="64"/>
        <v>0</v>
      </c>
      <c r="AR153" s="1004">
        <v>4192</v>
      </c>
      <c r="AS153" s="527">
        <f t="shared" si="77"/>
        <v>0</v>
      </c>
      <c r="AT153" s="526">
        <v>15047.76</v>
      </c>
      <c r="AU153" s="989">
        <f t="shared" si="85"/>
        <v>0</v>
      </c>
      <c r="AV153" s="1090">
        <f t="shared" si="92"/>
        <v>0</v>
      </c>
      <c r="AW153" s="633"/>
    </row>
    <row r="154" spans="1:49" s="632" customFormat="1" x14ac:dyDescent="0.25">
      <c r="A154" s="1026" t="s">
        <v>258</v>
      </c>
      <c r="B154" s="657" t="s">
        <v>259</v>
      </c>
      <c r="C154" s="635" t="s">
        <v>170</v>
      </c>
      <c r="D154" s="621">
        <v>4</v>
      </c>
      <c r="E154" s="1004">
        <v>393</v>
      </c>
      <c r="F154" s="527">
        <f t="shared" si="65"/>
        <v>1572</v>
      </c>
      <c r="G154" s="526">
        <v>3672.55</v>
      </c>
      <c r="H154" s="989">
        <f t="shared" si="79"/>
        <v>14690.2</v>
      </c>
      <c r="I154" s="1090">
        <f t="shared" si="86"/>
        <v>16262.2</v>
      </c>
      <c r="J154" s="1132"/>
      <c r="K154" s="621"/>
      <c r="L154" s="1004">
        <v>393</v>
      </c>
      <c r="M154" s="527">
        <f t="shared" si="67"/>
        <v>0</v>
      </c>
      <c r="N154" s="526">
        <v>3672.55</v>
      </c>
      <c r="O154" s="989">
        <f t="shared" si="80"/>
        <v>0</v>
      </c>
      <c r="P154" s="1090">
        <f t="shared" si="87"/>
        <v>0</v>
      </c>
      <c r="Q154" s="1005"/>
      <c r="R154" s="621"/>
      <c r="S154" s="1096">
        <v>393</v>
      </c>
      <c r="T154" s="1090">
        <f t="shared" si="69"/>
        <v>0</v>
      </c>
      <c r="U154" s="1096">
        <v>3672.55</v>
      </c>
      <c r="V154" s="1090">
        <f t="shared" si="81"/>
        <v>0</v>
      </c>
      <c r="W154" s="1090">
        <f t="shared" si="88"/>
        <v>0</v>
      </c>
      <c r="X154" s="1215"/>
      <c r="Y154" s="526">
        <v>393</v>
      </c>
      <c r="Z154" s="527">
        <f t="shared" si="71"/>
        <v>0</v>
      </c>
      <c r="AA154" s="526">
        <v>3672.55</v>
      </c>
      <c r="AB154" s="527">
        <f t="shared" si="82"/>
        <v>0</v>
      </c>
      <c r="AC154" s="915">
        <f t="shared" si="89"/>
        <v>0</v>
      </c>
      <c r="AD154" s="1216"/>
      <c r="AE154" s="526">
        <v>393</v>
      </c>
      <c r="AF154" s="527">
        <f t="shared" si="73"/>
        <v>0</v>
      </c>
      <c r="AG154" s="526">
        <v>3672.55</v>
      </c>
      <c r="AH154" s="527">
        <f t="shared" si="83"/>
        <v>0</v>
      </c>
      <c r="AI154" s="915">
        <f t="shared" si="90"/>
        <v>0</v>
      </c>
      <c r="AJ154" s="1216"/>
      <c r="AK154" s="526">
        <v>393</v>
      </c>
      <c r="AL154" s="527">
        <f t="shared" si="75"/>
        <v>0</v>
      </c>
      <c r="AM154" s="526">
        <v>3672.55</v>
      </c>
      <c r="AN154" s="527">
        <f t="shared" si="84"/>
        <v>0</v>
      </c>
      <c r="AO154" s="915">
        <f t="shared" si="91"/>
        <v>0</v>
      </c>
      <c r="AP154" s="990"/>
      <c r="AQ154" s="653">
        <f t="shared" si="64"/>
        <v>4</v>
      </c>
      <c r="AR154" s="1004">
        <v>393</v>
      </c>
      <c r="AS154" s="527">
        <f t="shared" si="77"/>
        <v>1572</v>
      </c>
      <c r="AT154" s="526">
        <v>3672.55</v>
      </c>
      <c r="AU154" s="989">
        <f t="shared" si="85"/>
        <v>14690.2</v>
      </c>
      <c r="AV154" s="1090">
        <f t="shared" si="92"/>
        <v>16262.2</v>
      </c>
      <c r="AW154" s="633"/>
    </row>
    <row r="155" spans="1:49" s="632" customFormat="1" x14ac:dyDescent="0.25">
      <c r="A155" s="1026" t="s">
        <v>260</v>
      </c>
      <c r="B155" s="657" t="s">
        <v>261</v>
      </c>
      <c r="C155" s="635" t="s">
        <v>170</v>
      </c>
      <c r="D155" s="621">
        <v>4</v>
      </c>
      <c r="E155" s="1004">
        <v>393</v>
      </c>
      <c r="F155" s="527">
        <f t="shared" si="65"/>
        <v>1572</v>
      </c>
      <c r="G155" s="526">
        <v>1027</v>
      </c>
      <c r="H155" s="989">
        <f t="shared" si="79"/>
        <v>4108</v>
      </c>
      <c r="I155" s="1090">
        <f t="shared" si="86"/>
        <v>5680</v>
      </c>
      <c r="J155" s="1132"/>
      <c r="K155" s="621">
        <v>4</v>
      </c>
      <c r="L155" s="1004">
        <v>393</v>
      </c>
      <c r="M155" s="527">
        <f t="shared" si="67"/>
        <v>1572</v>
      </c>
      <c r="N155" s="526">
        <v>1027</v>
      </c>
      <c r="O155" s="989">
        <f t="shared" si="80"/>
        <v>4108</v>
      </c>
      <c r="P155" s="1090">
        <f t="shared" si="87"/>
        <v>5680</v>
      </c>
      <c r="Q155" s="1005"/>
      <c r="R155" s="621"/>
      <c r="S155" s="1096">
        <v>393</v>
      </c>
      <c r="T155" s="1090">
        <f t="shared" si="69"/>
        <v>0</v>
      </c>
      <c r="U155" s="1096">
        <v>1027</v>
      </c>
      <c r="V155" s="1090">
        <f t="shared" si="81"/>
        <v>0</v>
      </c>
      <c r="W155" s="1090">
        <f t="shared" si="88"/>
        <v>0</v>
      </c>
      <c r="X155" s="1215"/>
      <c r="Y155" s="526">
        <v>393</v>
      </c>
      <c r="Z155" s="527">
        <f t="shared" si="71"/>
        <v>0</v>
      </c>
      <c r="AA155" s="526">
        <v>1027</v>
      </c>
      <c r="AB155" s="527">
        <f t="shared" si="82"/>
        <v>0</v>
      </c>
      <c r="AC155" s="915">
        <f t="shared" si="89"/>
        <v>0</v>
      </c>
      <c r="AD155" s="1216"/>
      <c r="AE155" s="526">
        <v>393</v>
      </c>
      <c r="AF155" s="527">
        <f t="shared" si="73"/>
        <v>0</v>
      </c>
      <c r="AG155" s="526">
        <v>1027</v>
      </c>
      <c r="AH155" s="527">
        <f t="shared" si="83"/>
        <v>0</v>
      </c>
      <c r="AI155" s="915">
        <f t="shared" si="90"/>
        <v>0</v>
      </c>
      <c r="AJ155" s="1216"/>
      <c r="AK155" s="526">
        <v>393</v>
      </c>
      <c r="AL155" s="527">
        <f t="shared" si="75"/>
        <v>0</v>
      </c>
      <c r="AM155" s="526">
        <v>1027</v>
      </c>
      <c r="AN155" s="527">
        <f t="shared" si="84"/>
        <v>0</v>
      </c>
      <c r="AO155" s="915">
        <f t="shared" si="91"/>
        <v>0</v>
      </c>
      <c r="AP155" s="990"/>
      <c r="AQ155" s="653">
        <f t="shared" si="64"/>
        <v>0</v>
      </c>
      <c r="AR155" s="1004">
        <v>393</v>
      </c>
      <c r="AS155" s="527">
        <f t="shared" si="77"/>
        <v>0</v>
      </c>
      <c r="AT155" s="526">
        <v>1027</v>
      </c>
      <c r="AU155" s="989">
        <f t="shared" si="85"/>
        <v>0</v>
      </c>
      <c r="AV155" s="1090">
        <f t="shared" si="92"/>
        <v>0</v>
      </c>
      <c r="AW155" s="633"/>
    </row>
    <row r="156" spans="1:49" s="632" customFormat="1" x14ac:dyDescent="0.25">
      <c r="A156" s="1026" t="s">
        <v>262</v>
      </c>
      <c r="B156" s="657" t="s">
        <v>263</v>
      </c>
      <c r="C156" s="635" t="s">
        <v>170</v>
      </c>
      <c r="D156" s="621">
        <v>22</v>
      </c>
      <c r="E156" s="1004">
        <v>3406</v>
      </c>
      <c r="F156" s="527">
        <f t="shared" si="65"/>
        <v>74932</v>
      </c>
      <c r="G156" s="526">
        <v>1774.5</v>
      </c>
      <c r="H156" s="989">
        <f t="shared" si="79"/>
        <v>39039</v>
      </c>
      <c r="I156" s="1090">
        <f t="shared" si="86"/>
        <v>113971</v>
      </c>
      <c r="J156" s="1132"/>
      <c r="K156" s="621">
        <v>20</v>
      </c>
      <c r="L156" s="1004">
        <v>3406</v>
      </c>
      <c r="M156" s="527">
        <f t="shared" si="67"/>
        <v>68120</v>
      </c>
      <c r="N156" s="526">
        <v>1774.5</v>
      </c>
      <c r="O156" s="989">
        <f t="shared" si="80"/>
        <v>35490</v>
      </c>
      <c r="P156" s="1090">
        <f t="shared" si="87"/>
        <v>103610</v>
      </c>
      <c r="Q156" s="1005"/>
      <c r="R156" s="621"/>
      <c r="S156" s="1096">
        <v>3406</v>
      </c>
      <c r="T156" s="1090">
        <f t="shared" si="69"/>
        <v>0</v>
      </c>
      <c r="U156" s="1096">
        <v>1774.5</v>
      </c>
      <c r="V156" s="1090">
        <f t="shared" si="81"/>
        <v>0</v>
      </c>
      <c r="W156" s="1090">
        <f t="shared" si="88"/>
        <v>0</v>
      </c>
      <c r="X156" s="1215"/>
      <c r="Y156" s="526">
        <v>3406</v>
      </c>
      <c r="Z156" s="527">
        <f t="shared" si="71"/>
        <v>0</v>
      </c>
      <c r="AA156" s="526">
        <v>1774.5</v>
      </c>
      <c r="AB156" s="527">
        <f t="shared" si="82"/>
        <v>0</v>
      </c>
      <c r="AC156" s="915">
        <f t="shared" si="89"/>
        <v>0</v>
      </c>
      <c r="AD156" s="1216"/>
      <c r="AE156" s="526">
        <v>3406</v>
      </c>
      <c r="AF156" s="527">
        <f t="shared" si="73"/>
        <v>0</v>
      </c>
      <c r="AG156" s="526">
        <v>1774.5</v>
      </c>
      <c r="AH156" s="527">
        <f t="shared" si="83"/>
        <v>0</v>
      </c>
      <c r="AI156" s="915">
        <f t="shared" si="90"/>
        <v>0</v>
      </c>
      <c r="AJ156" s="1216"/>
      <c r="AK156" s="526">
        <v>3406</v>
      </c>
      <c r="AL156" s="527">
        <f t="shared" si="75"/>
        <v>0</v>
      </c>
      <c r="AM156" s="526">
        <v>1774.5</v>
      </c>
      <c r="AN156" s="527">
        <f t="shared" si="84"/>
        <v>0</v>
      </c>
      <c r="AO156" s="915">
        <f t="shared" si="91"/>
        <v>0</v>
      </c>
      <c r="AP156" s="990"/>
      <c r="AQ156" s="653">
        <f t="shared" si="64"/>
        <v>2</v>
      </c>
      <c r="AR156" s="1004">
        <v>3406</v>
      </c>
      <c r="AS156" s="527">
        <f t="shared" si="77"/>
        <v>6812</v>
      </c>
      <c r="AT156" s="526">
        <v>1774.5</v>
      </c>
      <c r="AU156" s="989">
        <f t="shared" si="85"/>
        <v>3549</v>
      </c>
      <c r="AV156" s="1090">
        <f t="shared" si="92"/>
        <v>10361</v>
      </c>
      <c r="AW156" s="633"/>
    </row>
    <row r="157" spans="1:49" s="632" customFormat="1" ht="28.5" x14ac:dyDescent="0.25">
      <c r="A157" s="1026" t="s">
        <v>264</v>
      </c>
      <c r="B157" s="657" t="s">
        <v>265</v>
      </c>
      <c r="C157" s="635" t="s">
        <v>170</v>
      </c>
      <c r="D157" s="621">
        <v>10</v>
      </c>
      <c r="E157" s="1004">
        <v>1572</v>
      </c>
      <c r="F157" s="527">
        <f t="shared" si="65"/>
        <v>15720</v>
      </c>
      <c r="G157" s="526">
        <v>478.4</v>
      </c>
      <c r="H157" s="989">
        <f t="shared" si="79"/>
        <v>4784</v>
      </c>
      <c r="I157" s="1090">
        <f t="shared" si="86"/>
        <v>20504</v>
      </c>
      <c r="J157" s="1132"/>
      <c r="K157" s="621">
        <v>1</v>
      </c>
      <c r="L157" s="1004">
        <v>1572</v>
      </c>
      <c r="M157" s="527">
        <f t="shared" si="67"/>
        <v>1572</v>
      </c>
      <c r="N157" s="526">
        <v>478.4</v>
      </c>
      <c r="O157" s="989">
        <f t="shared" si="80"/>
        <v>478.4</v>
      </c>
      <c r="P157" s="1090">
        <f t="shared" si="87"/>
        <v>2050.4</v>
      </c>
      <c r="Q157" s="1005"/>
      <c r="R157" s="621"/>
      <c r="S157" s="1096">
        <v>1572</v>
      </c>
      <c r="T157" s="1090">
        <f t="shared" si="69"/>
        <v>0</v>
      </c>
      <c r="U157" s="1096">
        <v>478.4</v>
      </c>
      <c r="V157" s="1090">
        <f t="shared" si="81"/>
        <v>0</v>
      </c>
      <c r="W157" s="1090">
        <f t="shared" si="88"/>
        <v>0</v>
      </c>
      <c r="X157" s="1215"/>
      <c r="Y157" s="526">
        <v>1572</v>
      </c>
      <c r="Z157" s="527">
        <f t="shared" si="71"/>
        <v>0</v>
      </c>
      <c r="AA157" s="526">
        <v>478.4</v>
      </c>
      <c r="AB157" s="527">
        <f t="shared" si="82"/>
        <v>0</v>
      </c>
      <c r="AC157" s="915">
        <f t="shared" si="89"/>
        <v>0</v>
      </c>
      <c r="AD157" s="1216"/>
      <c r="AE157" s="526">
        <v>1572</v>
      </c>
      <c r="AF157" s="527">
        <f t="shared" si="73"/>
        <v>0</v>
      </c>
      <c r="AG157" s="526">
        <v>478.4</v>
      </c>
      <c r="AH157" s="527">
        <f t="shared" si="83"/>
        <v>0</v>
      </c>
      <c r="AI157" s="915">
        <f t="shared" si="90"/>
        <v>0</v>
      </c>
      <c r="AJ157" s="1216"/>
      <c r="AK157" s="526">
        <v>1572</v>
      </c>
      <c r="AL157" s="527">
        <f t="shared" si="75"/>
        <v>0</v>
      </c>
      <c r="AM157" s="526">
        <v>478.4</v>
      </c>
      <c r="AN157" s="527">
        <f t="shared" si="84"/>
        <v>0</v>
      </c>
      <c r="AO157" s="915">
        <f t="shared" si="91"/>
        <v>0</v>
      </c>
      <c r="AP157" s="990"/>
      <c r="AQ157" s="653">
        <f t="shared" si="64"/>
        <v>9</v>
      </c>
      <c r="AR157" s="1004">
        <v>1572</v>
      </c>
      <c r="AS157" s="527">
        <f t="shared" si="77"/>
        <v>14148</v>
      </c>
      <c r="AT157" s="526">
        <v>478.4</v>
      </c>
      <c r="AU157" s="989">
        <f t="shared" si="85"/>
        <v>4305.5999999999995</v>
      </c>
      <c r="AV157" s="1090">
        <f t="shared" si="92"/>
        <v>18453.599999999999</v>
      </c>
      <c r="AW157" s="633"/>
    </row>
    <row r="158" spans="1:49" s="632" customFormat="1" ht="28.5" x14ac:dyDescent="0.25">
      <c r="A158" s="1026" t="s">
        <v>266</v>
      </c>
      <c r="B158" s="657" t="s">
        <v>267</v>
      </c>
      <c r="C158" s="635" t="s">
        <v>170</v>
      </c>
      <c r="D158" s="621">
        <v>9</v>
      </c>
      <c r="E158" s="1004">
        <v>1572</v>
      </c>
      <c r="F158" s="527">
        <f t="shared" si="65"/>
        <v>14148</v>
      </c>
      <c r="G158" s="526">
        <v>478.4</v>
      </c>
      <c r="H158" s="989">
        <f t="shared" si="79"/>
        <v>4305.5999999999995</v>
      </c>
      <c r="I158" s="1090">
        <f t="shared" si="86"/>
        <v>18453.599999999999</v>
      </c>
      <c r="J158" s="1132"/>
      <c r="K158" s="621">
        <v>5</v>
      </c>
      <c r="L158" s="1004">
        <v>1572</v>
      </c>
      <c r="M158" s="527">
        <f t="shared" si="67"/>
        <v>7860</v>
      </c>
      <c r="N158" s="526">
        <v>478.4</v>
      </c>
      <c r="O158" s="989">
        <f t="shared" si="80"/>
        <v>2392</v>
      </c>
      <c r="P158" s="1090">
        <f t="shared" si="87"/>
        <v>10252</v>
      </c>
      <c r="Q158" s="1005"/>
      <c r="R158" s="621"/>
      <c r="S158" s="1096">
        <v>1572</v>
      </c>
      <c r="T158" s="1090">
        <f t="shared" si="69"/>
        <v>0</v>
      </c>
      <c r="U158" s="1096">
        <v>478.4</v>
      </c>
      <c r="V158" s="1090">
        <f t="shared" si="81"/>
        <v>0</v>
      </c>
      <c r="W158" s="1090">
        <f t="shared" si="88"/>
        <v>0</v>
      </c>
      <c r="X158" s="1215"/>
      <c r="Y158" s="526">
        <v>1572</v>
      </c>
      <c r="Z158" s="527">
        <f t="shared" si="71"/>
        <v>0</v>
      </c>
      <c r="AA158" s="526">
        <v>478.4</v>
      </c>
      <c r="AB158" s="527">
        <f t="shared" si="82"/>
        <v>0</v>
      </c>
      <c r="AC158" s="915">
        <f t="shared" si="89"/>
        <v>0</v>
      </c>
      <c r="AD158" s="1216"/>
      <c r="AE158" s="526">
        <v>1572</v>
      </c>
      <c r="AF158" s="527">
        <f t="shared" si="73"/>
        <v>0</v>
      </c>
      <c r="AG158" s="526">
        <v>478.4</v>
      </c>
      <c r="AH158" s="527">
        <f t="shared" si="83"/>
        <v>0</v>
      </c>
      <c r="AI158" s="915">
        <f t="shared" si="90"/>
        <v>0</v>
      </c>
      <c r="AJ158" s="1216"/>
      <c r="AK158" s="526">
        <v>1572</v>
      </c>
      <c r="AL158" s="527">
        <f t="shared" si="75"/>
        <v>0</v>
      </c>
      <c r="AM158" s="526">
        <v>478.4</v>
      </c>
      <c r="AN158" s="527">
        <f t="shared" si="84"/>
        <v>0</v>
      </c>
      <c r="AO158" s="915">
        <f t="shared" si="91"/>
        <v>0</v>
      </c>
      <c r="AP158" s="990"/>
      <c r="AQ158" s="653">
        <f t="shared" si="64"/>
        <v>4</v>
      </c>
      <c r="AR158" s="1004">
        <v>1572</v>
      </c>
      <c r="AS158" s="527">
        <f t="shared" si="77"/>
        <v>6288</v>
      </c>
      <c r="AT158" s="526">
        <v>478.4</v>
      </c>
      <c r="AU158" s="989">
        <f t="shared" si="85"/>
        <v>1913.6</v>
      </c>
      <c r="AV158" s="1090">
        <f t="shared" si="92"/>
        <v>8201.6</v>
      </c>
      <c r="AW158" s="633"/>
    </row>
    <row r="159" spans="1:49" s="632" customFormat="1" ht="28.5" x14ac:dyDescent="0.25">
      <c r="A159" s="1026" t="s">
        <v>268</v>
      </c>
      <c r="B159" s="657" t="s">
        <v>269</v>
      </c>
      <c r="C159" s="635" t="s">
        <v>170</v>
      </c>
      <c r="D159" s="621">
        <v>9</v>
      </c>
      <c r="E159" s="1004">
        <v>1572</v>
      </c>
      <c r="F159" s="527">
        <f t="shared" si="65"/>
        <v>14148</v>
      </c>
      <c r="G159" s="526">
        <v>478.4</v>
      </c>
      <c r="H159" s="989">
        <f t="shared" si="79"/>
        <v>4305.5999999999995</v>
      </c>
      <c r="I159" s="1090">
        <f t="shared" si="86"/>
        <v>18453.599999999999</v>
      </c>
      <c r="J159" s="1132"/>
      <c r="K159" s="621">
        <v>5</v>
      </c>
      <c r="L159" s="1004">
        <v>1572</v>
      </c>
      <c r="M159" s="527">
        <f t="shared" si="67"/>
        <v>7860</v>
      </c>
      <c r="N159" s="526">
        <v>478.4</v>
      </c>
      <c r="O159" s="989">
        <f t="shared" si="80"/>
        <v>2392</v>
      </c>
      <c r="P159" s="1090">
        <f t="shared" si="87"/>
        <v>10252</v>
      </c>
      <c r="Q159" s="1005"/>
      <c r="R159" s="621"/>
      <c r="S159" s="1096">
        <v>1572</v>
      </c>
      <c r="T159" s="1090">
        <f t="shared" si="69"/>
        <v>0</v>
      </c>
      <c r="U159" s="1096">
        <v>478.4</v>
      </c>
      <c r="V159" s="1090">
        <f t="shared" si="81"/>
        <v>0</v>
      </c>
      <c r="W159" s="1090">
        <f t="shared" si="88"/>
        <v>0</v>
      </c>
      <c r="X159" s="1215"/>
      <c r="Y159" s="526">
        <v>1572</v>
      </c>
      <c r="Z159" s="527">
        <f t="shared" si="71"/>
        <v>0</v>
      </c>
      <c r="AA159" s="526">
        <v>478.4</v>
      </c>
      <c r="AB159" s="527">
        <f t="shared" si="82"/>
        <v>0</v>
      </c>
      <c r="AC159" s="915">
        <f t="shared" si="89"/>
        <v>0</v>
      </c>
      <c r="AD159" s="1216"/>
      <c r="AE159" s="526">
        <v>1572</v>
      </c>
      <c r="AF159" s="527">
        <f t="shared" si="73"/>
        <v>0</v>
      </c>
      <c r="AG159" s="526">
        <v>478.4</v>
      </c>
      <c r="AH159" s="527">
        <f t="shared" si="83"/>
        <v>0</v>
      </c>
      <c r="AI159" s="915">
        <f t="shared" si="90"/>
        <v>0</v>
      </c>
      <c r="AJ159" s="1216"/>
      <c r="AK159" s="526">
        <v>1572</v>
      </c>
      <c r="AL159" s="527">
        <f t="shared" si="75"/>
        <v>0</v>
      </c>
      <c r="AM159" s="526">
        <v>478.4</v>
      </c>
      <c r="AN159" s="527">
        <f t="shared" si="84"/>
        <v>0</v>
      </c>
      <c r="AO159" s="915">
        <f t="shared" si="91"/>
        <v>0</v>
      </c>
      <c r="AP159" s="990"/>
      <c r="AQ159" s="653">
        <f t="shared" si="64"/>
        <v>4</v>
      </c>
      <c r="AR159" s="1004">
        <v>1572</v>
      </c>
      <c r="AS159" s="527">
        <f t="shared" si="77"/>
        <v>6288</v>
      </c>
      <c r="AT159" s="526">
        <v>478.4</v>
      </c>
      <c r="AU159" s="989">
        <f t="shared" si="85"/>
        <v>1913.6</v>
      </c>
      <c r="AV159" s="1090">
        <f t="shared" si="92"/>
        <v>8201.6</v>
      </c>
      <c r="AW159" s="633"/>
    </row>
    <row r="160" spans="1:49" s="632" customFormat="1" x14ac:dyDescent="0.25">
      <c r="A160" s="1026" t="s">
        <v>270</v>
      </c>
      <c r="B160" s="657" t="s">
        <v>271</v>
      </c>
      <c r="C160" s="635" t="s">
        <v>170</v>
      </c>
      <c r="D160" s="621">
        <v>54</v>
      </c>
      <c r="E160" s="1004">
        <v>1572</v>
      </c>
      <c r="F160" s="527">
        <f t="shared" si="65"/>
        <v>84888</v>
      </c>
      <c r="G160" s="526">
        <v>351</v>
      </c>
      <c r="H160" s="989">
        <f t="shared" si="79"/>
        <v>18954</v>
      </c>
      <c r="I160" s="1090">
        <f t="shared" si="86"/>
        <v>103842</v>
      </c>
      <c r="J160" s="1132"/>
      <c r="K160" s="621">
        <v>30</v>
      </c>
      <c r="L160" s="1004">
        <v>1572</v>
      </c>
      <c r="M160" s="527">
        <f t="shared" si="67"/>
        <v>47160</v>
      </c>
      <c r="N160" s="526">
        <v>351</v>
      </c>
      <c r="O160" s="989">
        <f t="shared" si="80"/>
        <v>10530</v>
      </c>
      <c r="P160" s="1090">
        <f t="shared" si="87"/>
        <v>57690</v>
      </c>
      <c r="Q160" s="1005"/>
      <c r="R160" s="621"/>
      <c r="S160" s="1096">
        <v>1572</v>
      </c>
      <c r="T160" s="1090">
        <f t="shared" si="69"/>
        <v>0</v>
      </c>
      <c r="U160" s="1096">
        <v>351</v>
      </c>
      <c r="V160" s="1090">
        <f t="shared" si="81"/>
        <v>0</v>
      </c>
      <c r="W160" s="1090">
        <f t="shared" si="88"/>
        <v>0</v>
      </c>
      <c r="X160" s="1215"/>
      <c r="Y160" s="526">
        <v>1572</v>
      </c>
      <c r="Z160" s="527">
        <f t="shared" si="71"/>
        <v>0</v>
      </c>
      <c r="AA160" s="526">
        <v>351</v>
      </c>
      <c r="AB160" s="527">
        <f t="shared" si="82"/>
        <v>0</v>
      </c>
      <c r="AC160" s="915">
        <f t="shared" si="89"/>
        <v>0</v>
      </c>
      <c r="AD160" s="1216"/>
      <c r="AE160" s="526">
        <v>1572</v>
      </c>
      <c r="AF160" s="527">
        <f t="shared" si="73"/>
        <v>0</v>
      </c>
      <c r="AG160" s="526">
        <v>351</v>
      </c>
      <c r="AH160" s="527">
        <f t="shared" si="83"/>
        <v>0</v>
      </c>
      <c r="AI160" s="915">
        <f t="shared" si="90"/>
        <v>0</v>
      </c>
      <c r="AJ160" s="1216"/>
      <c r="AK160" s="526">
        <v>1572</v>
      </c>
      <c r="AL160" s="527">
        <f t="shared" si="75"/>
        <v>0</v>
      </c>
      <c r="AM160" s="526">
        <v>351</v>
      </c>
      <c r="AN160" s="527">
        <f t="shared" si="84"/>
        <v>0</v>
      </c>
      <c r="AO160" s="915">
        <f t="shared" si="91"/>
        <v>0</v>
      </c>
      <c r="AP160" s="990"/>
      <c r="AQ160" s="653">
        <f t="shared" si="64"/>
        <v>24</v>
      </c>
      <c r="AR160" s="1004">
        <v>1572</v>
      </c>
      <c r="AS160" s="527">
        <f t="shared" si="77"/>
        <v>37728</v>
      </c>
      <c r="AT160" s="526">
        <v>351</v>
      </c>
      <c r="AU160" s="989">
        <f t="shared" si="85"/>
        <v>8424</v>
      </c>
      <c r="AV160" s="1090">
        <f t="shared" si="92"/>
        <v>46152</v>
      </c>
      <c r="AW160" s="633"/>
    </row>
    <row r="161" spans="1:49" s="632" customFormat="1" x14ac:dyDescent="0.25">
      <c r="A161" s="1026" t="s">
        <v>272</v>
      </c>
      <c r="B161" s="657" t="s">
        <v>273</v>
      </c>
      <c r="C161" s="635" t="s">
        <v>170</v>
      </c>
      <c r="D161" s="621">
        <v>30</v>
      </c>
      <c r="E161" s="1004">
        <v>1572</v>
      </c>
      <c r="F161" s="527">
        <f t="shared" si="65"/>
        <v>47160</v>
      </c>
      <c r="G161" s="526">
        <v>708.55</v>
      </c>
      <c r="H161" s="989">
        <f t="shared" si="79"/>
        <v>21256.5</v>
      </c>
      <c r="I161" s="1090">
        <f t="shared" si="86"/>
        <v>68416.5</v>
      </c>
      <c r="J161" s="1132"/>
      <c r="K161" s="621">
        <v>30</v>
      </c>
      <c r="L161" s="1004">
        <v>1572</v>
      </c>
      <c r="M161" s="527">
        <f t="shared" si="67"/>
        <v>47160</v>
      </c>
      <c r="N161" s="526">
        <v>708.55</v>
      </c>
      <c r="O161" s="989">
        <f t="shared" si="80"/>
        <v>21256.5</v>
      </c>
      <c r="P161" s="1090">
        <f t="shared" si="87"/>
        <v>68416.5</v>
      </c>
      <c r="Q161" s="1005"/>
      <c r="R161" s="621"/>
      <c r="S161" s="1096">
        <v>1572</v>
      </c>
      <c r="T161" s="1090">
        <f t="shared" si="69"/>
        <v>0</v>
      </c>
      <c r="U161" s="1096">
        <v>708.55</v>
      </c>
      <c r="V161" s="1090">
        <f t="shared" si="81"/>
        <v>0</v>
      </c>
      <c r="W161" s="1090">
        <f t="shared" si="88"/>
        <v>0</v>
      </c>
      <c r="X161" s="1215"/>
      <c r="Y161" s="526">
        <v>1572</v>
      </c>
      <c r="Z161" s="527">
        <f t="shared" si="71"/>
        <v>0</v>
      </c>
      <c r="AA161" s="526">
        <v>708.55</v>
      </c>
      <c r="AB161" s="527">
        <f t="shared" si="82"/>
        <v>0</v>
      </c>
      <c r="AC161" s="915">
        <f t="shared" si="89"/>
        <v>0</v>
      </c>
      <c r="AD161" s="1216"/>
      <c r="AE161" s="526">
        <v>1572</v>
      </c>
      <c r="AF161" s="527">
        <f t="shared" si="73"/>
        <v>0</v>
      </c>
      <c r="AG161" s="526">
        <v>708.55</v>
      </c>
      <c r="AH161" s="527">
        <f t="shared" si="83"/>
        <v>0</v>
      </c>
      <c r="AI161" s="915">
        <f t="shared" si="90"/>
        <v>0</v>
      </c>
      <c r="AJ161" s="1216"/>
      <c r="AK161" s="526">
        <v>1572</v>
      </c>
      <c r="AL161" s="527">
        <f t="shared" si="75"/>
        <v>0</v>
      </c>
      <c r="AM161" s="526">
        <v>708.55</v>
      </c>
      <c r="AN161" s="527">
        <f t="shared" si="84"/>
        <v>0</v>
      </c>
      <c r="AO161" s="915">
        <f t="shared" si="91"/>
        <v>0</v>
      </c>
      <c r="AP161" s="990"/>
      <c r="AQ161" s="653">
        <f t="shared" si="64"/>
        <v>0</v>
      </c>
      <c r="AR161" s="1004">
        <v>1572</v>
      </c>
      <c r="AS161" s="527">
        <f t="shared" si="77"/>
        <v>0</v>
      </c>
      <c r="AT161" s="526">
        <v>708.55</v>
      </c>
      <c r="AU161" s="989">
        <f t="shared" si="85"/>
        <v>0</v>
      </c>
      <c r="AV161" s="1090">
        <f t="shared" si="92"/>
        <v>0</v>
      </c>
      <c r="AW161" s="633"/>
    </row>
    <row r="162" spans="1:49" s="632" customFormat="1" ht="28.5" x14ac:dyDescent="0.25">
      <c r="A162" s="1026" t="s">
        <v>274</v>
      </c>
      <c r="B162" s="657" t="s">
        <v>275</v>
      </c>
      <c r="C162" s="635" t="s">
        <v>170</v>
      </c>
      <c r="D162" s="621">
        <v>39</v>
      </c>
      <c r="E162" s="1004">
        <v>1572</v>
      </c>
      <c r="F162" s="527">
        <f t="shared" si="65"/>
        <v>61308</v>
      </c>
      <c r="G162" s="526">
        <v>852.8</v>
      </c>
      <c r="H162" s="989">
        <f t="shared" si="79"/>
        <v>33259.199999999997</v>
      </c>
      <c r="I162" s="1090">
        <f t="shared" si="86"/>
        <v>94567.2</v>
      </c>
      <c r="J162" s="1132"/>
      <c r="K162" s="621">
        <v>30</v>
      </c>
      <c r="L162" s="1004">
        <v>1572</v>
      </c>
      <c r="M162" s="527">
        <f t="shared" si="67"/>
        <v>47160</v>
      </c>
      <c r="N162" s="526">
        <v>852.8</v>
      </c>
      <c r="O162" s="989">
        <f t="shared" si="80"/>
        <v>25584</v>
      </c>
      <c r="P162" s="1090">
        <f t="shared" si="87"/>
        <v>72744</v>
      </c>
      <c r="Q162" s="1005"/>
      <c r="R162" s="621"/>
      <c r="S162" s="1096">
        <v>1572</v>
      </c>
      <c r="T162" s="1090">
        <f t="shared" si="69"/>
        <v>0</v>
      </c>
      <c r="U162" s="1096">
        <v>852.8</v>
      </c>
      <c r="V162" s="1090">
        <f t="shared" si="81"/>
        <v>0</v>
      </c>
      <c r="W162" s="1090">
        <f t="shared" si="88"/>
        <v>0</v>
      </c>
      <c r="X162" s="1215"/>
      <c r="Y162" s="526">
        <v>1572</v>
      </c>
      <c r="Z162" s="527">
        <f t="shared" si="71"/>
        <v>0</v>
      </c>
      <c r="AA162" s="526">
        <v>852.8</v>
      </c>
      <c r="AB162" s="527">
        <f t="shared" si="82"/>
        <v>0</v>
      </c>
      <c r="AC162" s="915">
        <f t="shared" si="89"/>
        <v>0</v>
      </c>
      <c r="AD162" s="1216"/>
      <c r="AE162" s="526">
        <v>1572</v>
      </c>
      <c r="AF162" s="527">
        <f t="shared" si="73"/>
        <v>0</v>
      </c>
      <c r="AG162" s="526">
        <v>852.8</v>
      </c>
      <c r="AH162" s="527">
        <f t="shared" si="83"/>
        <v>0</v>
      </c>
      <c r="AI162" s="915">
        <f t="shared" si="90"/>
        <v>0</v>
      </c>
      <c r="AJ162" s="1216"/>
      <c r="AK162" s="526">
        <v>1572</v>
      </c>
      <c r="AL162" s="527">
        <f t="shared" si="75"/>
        <v>0</v>
      </c>
      <c r="AM162" s="526">
        <v>852.8</v>
      </c>
      <c r="AN162" s="527">
        <f t="shared" si="84"/>
        <v>0</v>
      </c>
      <c r="AO162" s="915">
        <f t="shared" si="91"/>
        <v>0</v>
      </c>
      <c r="AP162" s="990"/>
      <c r="AQ162" s="653">
        <f t="shared" si="64"/>
        <v>9</v>
      </c>
      <c r="AR162" s="1004">
        <v>1572</v>
      </c>
      <c r="AS162" s="527">
        <f t="shared" si="77"/>
        <v>14148</v>
      </c>
      <c r="AT162" s="526">
        <v>852.8</v>
      </c>
      <c r="AU162" s="989">
        <f t="shared" si="85"/>
        <v>7675.2</v>
      </c>
      <c r="AV162" s="1090">
        <f t="shared" si="92"/>
        <v>21823.200000000001</v>
      </c>
      <c r="AW162" s="633"/>
    </row>
    <row r="163" spans="1:49" s="632" customFormat="1" x14ac:dyDescent="0.25">
      <c r="A163" s="1035" t="s">
        <v>276</v>
      </c>
      <c r="B163" s="657" t="s">
        <v>277</v>
      </c>
      <c r="C163" s="635" t="s">
        <v>170</v>
      </c>
      <c r="D163" s="621">
        <v>100</v>
      </c>
      <c r="E163" s="941">
        <v>6.5500000000000007</v>
      </c>
      <c r="F163" s="527">
        <f t="shared" si="65"/>
        <v>655.00000000000011</v>
      </c>
      <c r="G163" s="941">
        <v>2.3660000000000001</v>
      </c>
      <c r="H163" s="989">
        <f t="shared" si="79"/>
        <v>236.60000000000002</v>
      </c>
      <c r="I163" s="1090">
        <f t="shared" si="86"/>
        <v>891.60000000000014</v>
      </c>
      <c r="J163" s="1132"/>
      <c r="K163" s="621"/>
      <c r="L163" s="941">
        <v>6.5500000000000007</v>
      </c>
      <c r="M163" s="527">
        <f t="shared" si="67"/>
        <v>0</v>
      </c>
      <c r="N163" s="941">
        <v>2.3660000000000001</v>
      </c>
      <c r="O163" s="989">
        <f t="shared" si="80"/>
        <v>0</v>
      </c>
      <c r="P163" s="1090">
        <f t="shared" si="87"/>
        <v>0</v>
      </c>
      <c r="Q163" s="1005"/>
      <c r="R163" s="621"/>
      <c r="S163" s="1090">
        <v>6.5500000000000007</v>
      </c>
      <c r="T163" s="1090">
        <f t="shared" si="69"/>
        <v>0</v>
      </c>
      <c r="U163" s="1090">
        <v>2.3660000000000001</v>
      </c>
      <c r="V163" s="1090">
        <f t="shared" si="81"/>
        <v>0</v>
      </c>
      <c r="W163" s="1090">
        <f t="shared" si="88"/>
        <v>0</v>
      </c>
      <c r="X163" s="1215"/>
      <c r="Y163" s="941">
        <v>6.5500000000000007</v>
      </c>
      <c r="Z163" s="527">
        <f t="shared" si="71"/>
        <v>0</v>
      </c>
      <c r="AA163" s="941">
        <v>2.3660000000000001</v>
      </c>
      <c r="AB163" s="527">
        <f t="shared" si="82"/>
        <v>0</v>
      </c>
      <c r="AC163" s="915">
        <f t="shared" si="89"/>
        <v>0</v>
      </c>
      <c r="AD163" s="1216"/>
      <c r="AE163" s="941">
        <v>6.5500000000000007</v>
      </c>
      <c r="AF163" s="527">
        <f t="shared" si="73"/>
        <v>0</v>
      </c>
      <c r="AG163" s="941">
        <v>2.3660000000000001</v>
      </c>
      <c r="AH163" s="527">
        <f t="shared" si="83"/>
        <v>0</v>
      </c>
      <c r="AI163" s="915">
        <f t="shared" si="90"/>
        <v>0</v>
      </c>
      <c r="AJ163" s="1216"/>
      <c r="AK163" s="941">
        <v>6.5500000000000007</v>
      </c>
      <c r="AL163" s="527">
        <f t="shared" si="75"/>
        <v>0</v>
      </c>
      <c r="AM163" s="941">
        <v>2.3660000000000001</v>
      </c>
      <c r="AN163" s="527">
        <f t="shared" si="84"/>
        <v>0</v>
      </c>
      <c r="AO163" s="915">
        <f t="shared" si="91"/>
        <v>0</v>
      </c>
      <c r="AP163" s="990"/>
      <c r="AQ163" s="653">
        <f t="shared" si="64"/>
        <v>100</v>
      </c>
      <c r="AR163" s="941">
        <v>6.5500000000000007</v>
      </c>
      <c r="AS163" s="527">
        <f t="shared" si="77"/>
        <v>655.00000000000011</v>
      </c>
      <c r="AT163" s="941">
        <v>2.3660000000000001</v>
      </c>
      <c r="AU163" s="989">
        <f t="shared" si="85"/>
        <v>236.60000000000002</v>
      </c>
      <c r="AV163" s="1090">
        <f t="shared" si="92"/>
        <v>891.60000000000014</v>
      </c>
      <c r="AW163" s="633"/>
    </row>
    <row r="164" spans="1:49" s="632" customFormat="1" x14ac:dyDescent="0.25">
      <c r="A164" s="1026" t="s">
        <v>278</v>
      </c>
      <c r="B164" s="657" t="s">
        <v>279</v>
      </c>
      <c r="C164" s="635" t="s">
        <v>170</v>
      </c>
      <c r="D164" s="621">
        <v>87</v>
      </c>
      <c r="E164" s="1004">
        <v>131</v>
      </c>
      <c r="F164" s="527">
        <f t="shared" si="65"/>
        <v>11397</v>
      </c>
      <c r="G164" s="526">
        <v>93.29</v>
      </c>
      <c r="H164" s="989">
        <f t="shared" si="79"/>
        <v>8116.2300000000005</v>
      </c>
      <c r="I164" s="1090">
        <f t="shared" si="86"/>
        <v>19513.23</v>
      </c>
      <c r="J164" s="1132"/>
      <c r="K164" s="621">
        <v>80</v>
      </c>
      <c r="L164" s="1004">
        <v>131</v>
      </c>
      <c r="M164" s="527">
        <f t="shared" si="67"/>
        <v>10480</v>
      </c>
      <c r="N164" s="526">
        <v>93.29</v>
      </c>
      <c r="O164" s="989">
        <f t="shared" si="80"/>
        <v>7463.2000000000007</v>
      </c>
      <c r="P164" s="1090">
        <f t="shared" si="87"/>
        <v>17943.2</v>
      </c>
      <c r="Q164" s="1005"/>
      <c r="R164" s="621"/>
      <c r="S164" s="1096">
        <v>131</v>
      </c>
      <c r="T164" s="1090">
        <f t="shared" si="69"/>
        <v>0</v>
      </c>
      <c r="U164" s="1096">
        <v>93.29</v>
      </c>
      <c r="V164" s="1090">
        <f t="shared" si="81"/>
        <v>0</v>
      </c>
      <c r="W164" s="1090">
        <f t="shared" si="88"/>
        <v>0</v>
      </c>
      <c r="X164" s="1215"/>
      <c r="Y164" s="526">
        <v>131</v>
      </c>
      <c r="Z164" s="527">
        <f t="shared" si="71"/>
        <v>0</v>
      </c>
      <c r="AA164" s="526">
        <v>93.29</v>
      </c>
      <c r="AB164" s="527">
        <f t="shared" si="82"/>
        <v>0</v>
      </c>
      <c r="AC164" s="915">
        <f t="shared" si="89"/>
        <v>0</v>
      </c>
      <c r="AD164" s="1216"/>
      <c r="AE164" s="526">
        <v>131</v>
      </c>
      <c r="AF164" s="527">
        <f t="shared" si="73"/>
        <v>0</v>
      </c>
      <c r="AG164" s="526">
        <v>93.29</v>
      </c>
      <c r="AH164" s="527">
        <f t="shared" si="83"/>
        <v>0</v>
      </c>
      <c r="AI164" s="915">
        <f t="shared" si="90"/>
        <v>0</v>
      </c>
      <c r="AJ164" s="1216"/>
      <c r="AK164" s="526">
        <v>131</v>
      </c>
      <c r="AL164" s="527">
        <f t="shared" si="75"/>
        <v>0</v>
      </c>
      <c r="AM164" s="526">
        <v>93.29</v>
      </c>
      <c r="AN164" s="527">
        <f t="shared" si="84"/>
        <v>0</v>
      </c>
      <c r="AO164" s="915">
        <f t="shared" si="91"/>
        <v>0</v>
      </c>
      <c r="AP164" s="990"/>
      <c r="AQ164" s="653">
        <f t="shared" si="64"/>
        <v>7</v>
      </c>
      <c r="AR164" s="1004">
        <v>131</v>
      </c>
      <c r="AS164" s="527">
        <f t="shared" si="77"/>
        <v>917</v>
      </c>
      <c r="AT164" s="526">
        <v>93.29</v>
      </c>
      <c r="AU164" s="989">
        <f t="shared" si="85"/>
        <v>653.03000000000009</v>
      </c>
      <c r="AV164" s="1090">
        <f t="shared" si="92"/>
        <v>1570.0300000000002</v>
      </c>
      <c r="AW164" s="633"/>
    </row>
    <row r="165" spans="1:49" s="632" customFormat="1" x14ac:dyDescent="0.25">
      <c r="A165" s="1026" t="s">
        <v>280</v>
      </c>
      <c r="B165" s="657" t="s">
        <v>281</v>
      </c>
      <c r="C165" s="635" t="s">
        <v>170</v>
      </c>
      <c r="D165" s="621">
        <v>82</v>
      </c>
      <c r="E165" s="1004">
        <v>4192</v>
      </c>
      <c r="F165" s="527">
        <f t="shared" si="65"/>
        <v>343744</v>
      </c>
      <c r="G165" s="526">
        <v>4800.12</v>
      </c>
      <c r="H165" s="989">
        <f t="shared" si="79"/>
        <v>393609.83999999997</v>
      </c>
      <c r="I165" s="1090">
        <f t="shared" si="86"/>
        <v>737353.84</v>
      </c>
      <c r="J165" s="1132"/>
      <c r="K165" s="621">
        <v>40</v>
      </c>
      <c r="L165" s="1004">
        <v>4192</v>
      </c>
      <c r="M165" s="527">
        <f t="shared" si="67"/>
        <v>167680</v>
      </c>
      <c r="N165" s="526">
        <v>4800.12</v>
      </c>
      <c r="O165" s="989">
        <f t="shared" si="80"/>
        <v>192004.8</v>
      </c>
      <c r="P165" s="1090">
        <f t="shared" si="87"/>
        <v>359684.8</v>
      </c>
      <c r="Q165" s="1005"/>
      <c r="R165" s="621"/>
      <c r="S165" s="1096">
        <v>4192</v>
      </c>
      <c r="T165" s="1090">
        <f t="shared" si="69"/>
        <v>0</v>
      </c>
      <c r="U165" s="1096">
        <v>4800.12</v>
      </c>
      <c r="V165" s="1090">
        <f t="shared" si="81"/>
        <v>0</v>
      </c>
      <c r="W165" s="1090">
        <f t="shared" si="88"/>
        <v>0</v>
      </c>
      <c r="X165" s="1215"/>
      <c r="Y165" s="526">
        <v>4192</v>
      </c>
      <c r="Z165" s="527">
        <f t="shared" si="71"/>
        <v>0</v>
      </c>
      <c r="AA165" s="526">
        <v>4800.12</v>
      </c>
      <c r="AB165" s="527">
        <f t="shared" si="82"/>
        <v>0</v>
      </c>
      <c r="AC165" s="915">
        <f t="shared" si="89"/>
        <v>0</v>
      </c>
      <c r="AD165" s="1216"/>
      <c r="AE165" s="526">
        <v>4192</v>
      </c>
      <c r="AF165" s="527">
        <f t="shared" si="73"/>
        <v>0</v>
      </c>
      <c r="AG165" s="526">
        <v>4800.12</v>
      </c>
      <c r="AH165" s="527">
        <f t="shared" si="83"/>
        <v>0</v>
      </c>
      <c r="AI165" s="915">
        <f t="shared" si="90"/>
        <v>0</v>
      </c>
      <c r="AJ165" s="1216"/>
      <c r="AK165" s="526">
        <v>4192</v>
      </c>
      <c r="AL165" s="527">
        <f t="shared" si="75"/>
        <v>0</v>
      </c>
      <c r="AM165" s="526">
        <v>4800.12</v>
      </c>
      <c r="AN165" s="527">
        <f t="shared" si="84"/>
        <v>0</v>
      </c>
      <c r="AO165" s="915">
        <f t="shared" si="91"/>
        <v>0</v>
      </c>
      <c r="AP165" s="990"/>
      <c r="AQ165" s="653">
        <f t="shared" si="64"/>
        <v>42</v>
      </c>
      <c r="AR165" s="1004">
        <v>4192</v>
      </c>
      <c r="AS165" s="527">
        <f t="shared" si="77"/>
        <v>176064</v>
      </c>
      <c r="AT165" s="526">
        <v>4800.12</v>
      </c>
      <c r="AU165" s="989">
        <f t="shared" si="85"/>
        <v>201605.04</v>
      </c>
      <c r="AV165" s="1090">
        <f t="shared" si="92"/>
        <v>377669.04000000004</v>
      </c>
      <c r="AW165" s="633"/>
    </row>
    <row r="166" spans="1:49" s="632" customFormat="1" x14ac:dyDescent="0.25">
      <c r="A166" s="1026" t="s">
        <v>282</v>
      </c>
      <c r="B166" s="657" t="s">
        <v>283</v>
      </c>
      <c r="C166" s="635" t="s">
        <v>170</v>
      </c>
      <c r="D166" s="621">
        <v>82</v>
      </c>
      <c r="E166" s="1004">
        <v>1572</v>
      </c>
      <c r="F166" s="527">
        <f t="shared" si="65"/>
        <v>128904</v>
      </c>
      <c r="G166" s="526">
        <v>1625</v>
      </c>
      <c r="H166" s="989">
        <f t="shared" si="79"/>
        <v>133250</v>
      </c>
      <c r="I166" s="1090">
        <f t="shared" si="86"/>
        <v>262154</v>
      </c>
      <c r="J166" s="1132"/>
      <c r="K166" s="621">
        <v>50</v>
      </c>
      <c r="L166" s="1004">
        <v>1572</v>
      </c>
      <c r="M166" s="527">
        <f t="shared" si="67"/>
        <v>78600</v>
      </c>
      <c r="N166" s="526">
        <v>1625</v>
      </c>
      <c r="O166" s="989">
        <f t="shared" si="80"/>
        <v>81250</v>
      </c>
      <c r="P166" s="1090">
        <f t="shared" si="87"/>
        <v>159850</v>
      </c>
      <c r="Q166" s="1005"/>
      <c r="R166" s="621"/>
      <c r="S166" s="1096">
        <v>1572</v>
      </c>
      <c r="T166" s="1090">
        <f t="shared" si="69"/>
        <v>0</v>
      </c>
      <c r="U166" s="1096">
        <v>1625</v>
      </c>
      <c r="V166" s="1090">
        <f t="shared" si="81"/>
        <v>0</v>
      </c>
      <c r="W166" s="1090">
        <f t="shared" si="88"/>
        <v>0</v>
      </c>
      <c r="X166" s="1215"/>
      <c r="Y166" s="526">
        <v>1572</v>
      </c>
      <c r="Z166" s="527">
        <f t="shared" si="71"/>
        <v>0</v>
      </c>
      <c r="AA166" s="526">
        <v>1625</v>
      </c>
      <c r="AB166" s="527">
        <f t="shared" si="82"/>
        <v>0</v>
      </c>
      <c r="AC166" s="915">
        <f t="shared" si="89"/>
        <v>0</v>
      </c>
      <c r="AD166" s="1216"/>
      <c r="AE166" s="526">
        <v>1572</v>
      </c>
      <c r="AF166" s="527">
        <f t="shared" si="73"/>
        <v>0</v>
      </c>
      <c r="AG166" s="526">
        <v>1625</v>
      </c>
      <c r="AH166" s="527">
        <f t="shared" si="83"/>
        <v>0</v>
      </c>
      <c r="AI166" s="915">
        <f t="shared" si="90"/>
        <v>0</v>
      </c>
      <c r="AJ166" s="1216"/>
      <c r="AK166" s="526">
        <v>1572</v>
      </c>
      <c r="AL166" s="527">
        <f t="shared" si="75"/>
        <v>0</v>
      </c>
      <c r="AM166" s="526">
        <v>1625</v>
      </c>
      <c r="AN166" s="527">
        <f t="shared" si="84"/>
        <v>0</v>
      </c>
      <c r="AO166" s="915">
        <f t="shared" si="91"/>
        <v>0</v>
      </c>
      <c r="AP166" s="990"/>
      <c r="AQ166" s="653">
        <f t="shared" ref="AQ166:AQ229" si="93">D166-K166-R166-X166-AD166-AJ166</f>
        <v>32</v>
      </c>
      <c r="AR166" s="1004">
        <v>1572</v>
      </c>
      <c r="AS166" s="527">
        <f t="shared" si="77"/>
        <v>50304</v>
      </c>
      <c r="AT166" s="526">
        <v>1625</v>
      </c>
      <c r="AU166" s="989">
        <f t="shared" si="85"/>
        <v>52000</v>
      </c>
      <c r="AV166" s="1090">
        <f t="shared" si="92"/>
        <v>102304</v>
      </c>
      <c r="AW166" s="633"/>
    </row>
    <row r="167" spans="1:49" s="632" customFormat="1" x14ac:dyDescent="0.25">
      <c r="A167" s="1026" t="s">
        <v>284</v>
      </c>
      <c r="B167" s="657" t="s">
        <v>285</v>
      </c>
      <c r="C167" s="635" t="s">
        <v>170</v>
      </c>
      <c r="D167" s="621">
        <v>1</v>
      </c>
      <c r="E167" s="1004">
        <v>5895</v>
      </c>
      <c r="F167" s="527">
        <f t="shared" si="65"/>
        <v>5895</v>
      </c>
      <c r="G167" s="526">
        <v>40714.129999999997</v>
      </c>
      <c r="H167" s="989">
        <f t="shared" si="79"/>
        <v>40714.129999999997</v>
      </c>
      <c r="I167" s="1090">
        <f t="shared" si="86"/>
        <v>46609.13</v>
      </c>
      <c r="J167" s="1132"/>
      <c r="K167" s="621">
        <v>1</v>
      </c>
      <c r="L167" s="1004">
        <v>5895</v>
      </c>
      <c r="M167" s="527">
        <f t="shared" si="67"/>
        <v>5895</v>
      </c>
      <c r="N167" s="526">
        <v>40714.129999999997</v>
      </c>
      <c r="O167" s="989">
        <f t="shared" si="80"/>
        <v>40714.129999999997</v>
      </c>
      <c r="P167" s="1090">
        <f t="shared" si="87"/>
        <v>46609.13</v>
      </c>
      <c r="Q167" s="1005"/>
      <c r="R167" s="621"/>
      <c r="S167" s="1096">
        <v>5895</v>
      </c>
      <c r="T167" s="1090">
        <f t="shared" si="69"/>
        <v>0</v>
      </c>
      <c r="U167" s="1096">
        <v>40714.129999999997</v>
      </c>
      <c r="V167" s="1090">
        <f t="shared" si="81"/>
        <v>0</v>
      </c>
      <c r="W167" s="1090">
        <f t="shared" si="88"/>
        <v>0</v>
      </c>
      <c r="X167" s="1215"/>
      <c r="Y167" s="526">
        <v>5895</v>
      </c>
      <c r="Z167" s="527">
        <f t="shared" si="71"/>
        <v>0</v>
      </c>
      <c r="AA167" s="526">
        <v>40714.129999999997</v>
      </c>
      <c r="AB167" s="527">
        <f t="shared" si="82"/>
        <v>0</v>
      </c>
      <c r="AC167" s="915">
        <f t="shared" si="89"/>
        <v>0</v>
      </c>
      <c r="AD167" s="1216"/>
      <c r="AE167" s="526">
        <v>5895</v>
      </c>
      <c r="AF167" s="527">
        <f t="shared" si="73"/>
        <v>0</v>
      </c>
      <c r="AG167" s="526">
        <v>40714.129999999997</v>
      </c>
      <c r="AH167" s="527">
        <f t="shared" si="83"/>
        <v>0</v>
      </c>
      <c r="AI167" s="915">
        <f t="shared" si="90"/>
        <v>0</v>
      </c>
      <c r="AJ167" s="1216"/>
      <c r="AK167" s="526">
        <v>5895</v>
      </c>
      <c r="AL167" s="527">
        <f t="shared" si="75"/>
        <v>0</v>
      </c>
      <c r="AM167" s="526">
        <v>40714.129999999997</v>
      </c>
      <c r="AN167" s="527">
        <f t="shared" si="84"/>
        <v>0</v>
      </c>
      <c r="AO167" s="915">
        <f t="shared" si="91"/>
        <v>0</v>
      </c>
      <c r="AP167" s="990"/>
      <c r="AQ167" s="653">
        <f t="shared" si="93"/>
        <v>0</v>
      </c>
      <c r="AR167" s="1004">
        <v>5895</v>
      </c>
      <c r="AS167" s="527">
        <f t="shared" si="77"/>
        <v>0</v>
      </c>
      <c r="AT167" s="526">
        <v>40714.129999999997</v>
      </c>
      <c r="AU167" s="989">
        <f t="shared" si="85"/>
        <v>0</v>
      </c>
      <c r="AV167" s="1090">
        <f t="shared" si="92"/>
        <v>0</v>
      </c>
      <c r="AW167" s="633"/>
    </row>
    <row r="168" spans="1:49" s="632" customFormat="1" x14ac:dyDescent="0.25">
      <c r="A168" s="1026" t="s">
        <v>286</v>
      </c>
      <c r="B168" s="657" t="s">
        <v>287</v>
      </c>
      <c r="C168" s="635" t="s">
        <v>170</v>
      </c>
      <c r="D168" s="621">
        <v>1</v>
      </c>
      <c r="E168" s="1004">
        <v>5895</v>
      </c>
      <c r="F168" s="527">
        <f t="shared" si="65"/>
        <v>5895</v>
      </c>
      <c r="G168" s="526">
        <v>42423.73</v>
      </c>
      <c r="H168" s="989">
        <f t="shared" si="79"/>
        <v>42423.73</v>
      </c>
      <c r="I168" s="1090">
        <f t="shared" si="86"/>
        <v>48318.73</v>
      </c>
      <c r="J168" s="1132"/>
      <c r="K168" s="621"/>
      <c r="L168" s="1004">
        <v>5895</v>
      </c>
      <c r="M168" s="527">
        <f t="shared" si="67"/>
        <v>0</v>
      </c>
      <c r="N168" s="526">
        <v>42423.73</v>
      </c>
      <c r="O168" s="989">
        <f t="shared" si="80"/>
        <v>0</v>
      </c>
      <c r="P168" s="1090">
        <f t="shared" si="87"/>
        <v>0</v>
      </c>
      <c r="Q168" s="1005"/>
      <c r="R168" s="621"/>
      <c r="S168" s="1096">
        <v>5895</v>
      </c>
      <c r="T168" s="1090">
        <f t="shared" si="69"/>
        <v>0</v>
      </c>
      <c r="U168" s="1096">
        <v>42423.73</v>
      </c>
      <c r="V168" s="1090">
        <f t="shared" si="81"/>
        <v>0</v>
      </c>
      <c r="W168" s="1090">
        <f t="shared" si="88"/>
        <v>0</v>
      </c>
      <c r="X168" s="1215"/>
      <c r="Y168" s="526">
        <v>5895</v>
      </c>
      <c r="Z168" s="527">
        <f t="shared" si="71"/>
        <v>0</v>
      </c>
      <c r="AA168" s="526">
        <v>42423.73</v>
      </c>
      <c r="AB168" s="527">
        <f t="shared" si="82"/>
        <v>0</v>
      </c>
      <c r="AC168" s="915">
        <f t="shared" si="89"/>
        <v>0</v>
      </c>
      <c r="AD168" s="1216"/>
      <c r="AE168" s="526">
        <v>5895</v>
      </c>
      <c r="AF168" s="527">
        <f t="shared" si="73"/>
        <v>0</v>
      </c>
      <c r="AG168" s="526">
        <v>42423.73</v>
      </c>
      <c r="AH168" s="527">
        <f t="shared" si="83"/>
        <v>0</v>
      </c>
      <c r="AI168" s="915">
        <f t="shared" si="90"/>
        <v>0</v>
      </c>
      <c r="AJ168" s="1216"/>
      <c r="AK168" s="526">
        <v>5895</v>
      </c>
      <c r="AL168" s="527">
        <f t="shared" si="75"/>
        <v>0</v>
      </c>
      <c r="AM168" s="526">
        <v>42423.73</v>
      </c>
      <c r="AN168" s="527">
        <f t="shared" si="84"/>
        <v>0</v>
      </c>
      <c r="AO168" s="915">
        <f t="shared" si="91"/>
        <v>0</v>
      </c>
      <c r="AP168" s="990"/>
      <c r="AQ168" s="653">
        <f t="shared" si="93"/>
        <v>1</v>
      </c>
      <c r="AR168" s="1004">
        <v>5895</v>
      </c>
      <c r="AS168" s="527">
        <f t="shared" si="77"/>
        <v>5895</v>
      </c>
      <c r="AT168" s="526">
        <v>42423.73</v>
      </c>
      <c r="AU168" s="989">
        <f t="shared" si="85"/>
        <v>42423.73</v>
      </c>
      <c r="AV168" s="1090">
        <f t="shared" si="92"/>
        <v>48318.73</v>
      </c>
      <c r="AW168" s="633"/>
    </row>
    <row r="169" spans="1:49" s="632" customFormat="1" x14ac:dyDescent="0.25">
      <c r="A169" s="1035" t="s">
        <v>288</v>
      </c>
      <c r="B169" s="657" t="s">
        <v>289</v>
      </c>
      <c r="C169" s="635" t="s">
        <v>170</v>
      </c>
      <c r="D169" s="621">
        <v>120</v>
      </c>
      <c r="E169" s="941">
        <v>353.7</v>
      </c>
      <c r="F169" s="527">
        <f t="shared" si="65"/>
        <v>42444</v>
      </c>
      <c r="G169" s="941">
        <v>171.08</v>
      </c>
      <c r="H169" s="989">
        <f t="shared" si="79"/>
        <v>20529.600000000002</v>
      </c>
      <c r="I169" s="1090">
        <f>F169+H169</f>
        <v>62973.600000000006</v>
      </c>
      <c r="J169" s="1132"/>
      <c r="K169" s="621"/>
      <c r="L169" s="941">
        <v>353.7</v>
      </c>
      <c r="M169" s="527">
        <f t="shared" si="67"/>
        <v>0</v>
      </c>
      <c r="N169" s="941">
        <v>171.08</v>
      </c>
      <c r="O169" s="989">
        <f t="shared" si="80"/>
        <v>0</v>
      </c>
      <c r="P169" s="1090">
        <f>M169+O169</f>
        <v>0</v>
      </c>
      <c r="Q169" s="1005"/>
      <c r="R169" s="621"/>
      <c r="S169" s="1090">
        <v>353.7</v>
      </c>
      <c r="T169" s="1090">
        <f t="shared" si="69"/>
        <v>0</v>
      </c>
      <c r="U169" s="1090">
        <v>171.08</v>
      </c>
      <c r="V169" s="1090">
        <f t="shared" si="81"/>
        <v>0</v>
      </c>
      <c r="W169" s="1090">
        <f>T169+V169</f>
        <v>0</v>
      </c>
      <c r="X169" s="1215"/>
      <c r="Y169" s="941">
        <v>353.7</v>
      </c>
      <c r="Z169" s="527">
        <f t="shared" si="71"/>
        <v>0</v>
      </c>
      <c r="AA169" s="941">
        <v>171.08</v>
      </c>
      <c r="AB169" s="527">
        <f t="shared" si="82"/>
        <v>0</v>
      </c>
      <c r="AC169" s="915">
        <f>Z169+AB169</f>
        <v>0</v>
      </c>
      <c r="AD169" s="1216"/>
      <c r="AE169" s="941">
        <v>353.7</v>
      </c>
      <c r="AF169" s="527">
        <f t="shared" si="73"/>
        <v>0</v>
      </c>
      <c r="AG169" s="941">
        <v>171.08</v>
      </c>
      <c r="AH169" s="527">
        <f t="shared" si="83"/>
        <v>0</v>
      </c>
      <c r="AI169" s="915">
        <f>AF169+AH169</f>
        <v>0</v>
      </c>
      <c r="AJ169" s="1216"/>
      <c r="AK169" s="941">
        <v>353.7</v>
      </c>
      <c r="AL169" s="527">
        <f t="shared" si="75"/>
        <v>0</v>
      </c>
      <c r="AM169" s="941">
        <v>171.08</v>
      </c>
      <c r="AN169" s="527">
        <f t="shared" si="84"/>
        <v>0</v>
      </c>
      <c r="AO169" s="915">
        <f>AL169+AN169</f>
        <v>0</v>
      </c>
      <c r="AP169" s="990"/>
      <c r="AQ169" s="653">
        <f t="shared" si="93"/>
        <v>120</v>
      </c>
      <c r="AR169" s="941">
        <v>353.7</v>
      </c>
      <c r="AS169" s="527">
        <f t="shared" si="77"/>
        <v>42444</v>
      </c>
      <c r="AT169" s="941">
        <v>171.08</v>
      </c>
      <c r="AU169" s="989">
        <f t="shared" si="85"/>
        <v>20529.600000000002</v>
      </c>
      <c r="AV169" s="1090">
        <f>AS169+AU169</f>
        <v>62973.600000000006</v>
      </c>
      <c r="AW169" s="633"/>
    </row>
    <row r="170" spans="1:49" s="632" customFormat="1" x14ac:dyDescent="0.25">
      <c r="A170" s="1035" t="s">
        <v>290</v>
      </c>
      <c r="B170" s="657" t="s">
        <v>291</v>
      </c>
      <c r="C170" s="635" t="s">
        <v>170</v>
      </c>
      <c r="D170" s="621">
        <v>808</v>
      </c>
      <c r="E170" s="941">
        <v>0</v>
      </c>
      <c r="F170" s="527">
        <f t="shared" si="65"/>
        <v>0</v>
      </c>
      <c r="G170" s="941">
        <v>2.0020000000000002</v>
      </c>
      <c r="H170" s="989">
        <f t="shared" si="79"/>
        <v>1617.6160000000002</v>
      </c>
      <c r="I170" s="1090">
        <f>F170+H170</f>
        <v>1617.6160000000002</v>
      </c>
      <c r="J170" s="1132"/>
      <c r="K170" s="621"/>
      <c r="L170" s="941">
        <v>0</v>
      </c>
      <c r="M170" s="527">
        <f t="shared" si="67"/>
        <v>0</v>
      </c>
      <c r="N170" s="941">
        <v>2.0020000000000002</v>
      </c>
      <c r="O170" s="989">
        <f t="shared" si="80"/>
        <v>0</v>
      </c>
      <c r="P170" s="1090">
        <f>M170+O170</f>
        <v>0</v>
      </c>
      <c r="Q170" s="1005"/>
      <c r="R170" s="621"/>
      <c r="S170" s="1090">
        <v>0</v>
      </c>
      <c r="T170" s="1090">
        <f t="shared" si="69"/>
        <v>0</v>
      </c>
      <c r="U170" s="1090">
        <v>2.0020000000000002</v>
      </c>
      <c r="V170" s="1090">
        <f t="shared" si="81"/>
        <v>0</v>
      </c>
      <c r="W170" s="1090">
        <f>T170+V170</f>
        <v>0</v>
      </c>
      <c r="X170" s="1215"/>
      <c r="Y170" s="941">
        <v>0</v>
      </c>
      <c r="Z170" s="527">
        <f t="shared" si="71"/>
        <v>0</v>
      </c>
      <c r="AA170" s="941">
        <v>2.0020000000000002</v>
      </c>
      <c r="AB170" s="527">
        <f t="shared" si="82"/>
        <v>0</v>
      </c>
      <c r="AC170" s="915">
        <f>Z170+AB170</f>
        <v>0</v>
      </c>
      <c r="AD170" s="1216"/>
      <c r="AE170" s="941">
        <v>0</v>
      </c>
      <c r="AF170" s="527">
        <f t="shared" si="73"/>
        <v>0</v>
      </c>
      <c r="AG170" s="941">
        <v>2.0020000000000002</v>
      </c>
      <c r="AH170" s="527">
        <f t="shared" si="83"/>
        <v>0</v>
      </c>
      <c r="AI170" s="915">
        <f>AF170+AH170</f>
        <v>0</v>
      </c>
      <c r="AJ170" s="1216"/>
      <c r="AK170" s="941">
        <v>0</v>
      </c>
      <c r="AL170" s="527">
        <f t="shared" si="75"/>
        <v>0</v>
      </c>
      <c r="AM170" s="941">
        <v>2.0020000000000002</v>
      </c>
      <c r="AN170" s="527">
        <f t="shared" si="84"/>
        <v>0</v>
      </c>
      <c r="AO170" s="915">
        <f>AL170+AN170</f>
        <v>0</v>
      </c>
      <c r="AP170" s="990"/>
      <c r="AQ170" s="653">
        <f t="shared" si="93"/>
        <v>808</v>
      </c>
      <c r="AR170" s="941">
        <v>0</v>
      </c>
      <c r="AS170" s="527">
        <f t="shared" si="77"/>
        <v>0</v>
      </c>
      <c r="AT170" s="941">
        <v>2.0020000000000002</v>
      </c>
      <c r="AU170" s="989">
        <f t="shared" si="85"/>
        <v>1617.6160000000002</v>
      </c>
      <c r="AV170" s="1090">
        <f>AS170+AU170</f>
        <v>1617.6160000000002</v>
      </c>
      <c r="AW170" s="633"/>
    </row>
    <row r="171" spans="1:49" s="632" customFormat="1" x14ac:dyDescent="0.25">
      <c r="A171" s="1035" t="s">
        <v>292</v>
      </c>
      <c r="B171" s="657" t="s">
        <v>293</v>
      </c>
      <c r="C171" s="635" t="s">
        <v>170</v>
      </c>
      <c r="D171" s="621">
        <v>808</v>
      </c>
      <c r="E171" s="941">
        <v>0</v>
      </c>
      <c r="F171" s="527">
        <f t="shared" si="65"/>
        <v>0</v>
      </c>
      <c r="G171" s="941">
        <v>6.4870000000000001</v>
      </c>
      <c r="H171" s="989">
        <f t="shared" si="79"/>
        <v>5241.4960000000001</v>
      </c>
      <c r="I171" s="1090">
        <f>F171+H171</f>
        <v>5241.4960000000001</v>
      </c>
      <c r="J171" s="1132"/>
      <c r="K171" s="621"/>
      <c r="L171" s="941">
        <v>0</v>
      </c>
      <c r="M171" s="527">
        <f t="shared" si="67"/>
        <v>0</v>
      </c>
      <c r="N171" s="941">
        <v>6.4870000000000001</v>
      </c>
      <c r="O171" s="989">
        <f t="shared" si="80"/>
        <v>0</v>
      </c>
      <c r="P171" s="1090">
        <f>M171+O171</f>
        <v>0</v>
      </c>
      <c r="Q171" s="1005"/>
      <c r="R171" s="621"/>
      <c r="S171" s="1090">
        <v>0</v>
      </c>
      <c r="T171" s="1090">
        <f t="shared" si="69"/>
        <v>0</v>
      </c>
      <c r="U171" s="1090">
        <v>6.4870000000000001</v>
      </c>
      <c r="V171" s="1090">
        <f t="shared" si="81"/>
        <v>0</v>
      </c>
      <c r="W171" s="1090">
        <f>T171+V171</f>
        <v>0</v>
      </c>
      <c r="X171" s="1215"/>
      <c r="Y171" s="941">
        <v>0</v>
      </c>
      <c r="Z171" s="527">
        <f t="shared" si="71"/>
        <v>0</v>
      </c>
      <c r="AA171" s="941">
        <v>6.4870000000000001</v>
      </c>
      <c r="AB171" s="527">
        <f t="shared" si="82"/>
        <v>0</v>
      </c>
      <c r="AC171" s="915">
        <f>Z171+AB171</f>
        <v>0</v>
      </c>
      <c r="AD171" s="1216"/>
      <c r="AE171" s="941">
        <v>0</v>
      </c>
      <c r="AF171" s="527">
        <f t="shared" si="73"/>
        <v>0</v>
      </c>
      <c r="AG171" s="941">
        <v>6.4870000000000001</v>
      </c>
      <c r="AH171" s="527">
        <f t="shared" si="83"/>
        <v>0</v>
      </c>
      <c r="AI171" s="915">
        <f>AF171+AH171</f>
        <v>0</v>
      </c>
      <c r="AJ171" s="1216"/>
      <c r="AK171" s="941">
        <v>0</v>
      </c>
      <c r="AL171" s="527">
        <f t="shared" si="75"/>
        <v>0</v>
      </c>
      <c r="AM171" s="941">
        <v>6.4870000000000001</v>
      </c>
      <c r="AN171" s="527">
        <f t="shared" si="84"/>
        <v>0</v>
      </c>
      <c r="AO171" s="915">
        <f>AL171+AN171</f>
        <v>0</v>
      </c>
      <c r="AP171" s="990"/>
      <c r="AQ171" s="653">
        <f t="shared" si="93"/>
        <v>808</v>
      </c>
      <c r="AR171" s="941">
        <v>0</v>
      </c>
      <c r="AS171" s="527">
        <f t="shared" si="77"/>
        <v>0</v>
      </c>
      <c r="AT171" s="941">
        <v>6.4870000000000001</v>
      </c>
      <c r="AU171" s="989">
        <f t="shared" si="85"/>
        <v>5241.4960000000001</v>
      </c>
      <c r="AV171" s="1090">
        <f>AS171+AU171</f>
        <v>5241.4960000000001</v>
      </c>
      <c r="AW171" s="633"/>
    </row>
    <row r="172" spans="1:49" s="632" customFormat="1" x14ac:dyDescent="0.25">
      <c r="A172" s="1026" t="s">
        <v>294</v>
      </c>
      <c r="B172" s="657" t="s">
        <v>295</v>
      </c>
      <c r="C172" s="635" t="s">
        <v>296</v>
      </c>
      <c r="D172" s="621">
        <v>552</v>
      </c>
      <c r="E172" s="1004">
        <v>497.8</v>
      </c>
      <c r="F172" s="527">
        <f t="shared" si="65"/>
        <v>274785.60000000003</v>
      </c>
      <c r="G172" s="526">
        <v>699.4</v>
      </c>
      <c r="H172" s="989">
        <f t="shared" si="79"/>
        <v>386068.8</v>
      </c>
      <c r="I172" s="1090">
        <f t="shared" ref="I172:I202" si="94">E172*D172+G172*D172</f>
        <v>660854.4</v>
      </c>
      <c r="J172" s="1132"/>
      <c r="K172" s="621">
        <v>400</v>
      </c>
      <c r="L172" s="1004">
        <v>497.8</v>
      </c>
      <c r="M172" s="527">
        <f t="shared" si="67"/>
        <v>199120</v>
      </c>
      <c r="N172" s="526">
        <v>699.4</v>
      </c>
      <c r="O172" s="989">
        <f t="shared" si="80"/>
        <v>279760</v>
      </c>
      <c r="P172" s="1090">
        <f t="shared" ref="P172:P202" si="95">L172*K172+N172*K172</f>
        <v>478880</v>
      </c>
      <c r="Q172" s="1005"/>
      <c r="R172" s="621"/>
      <c r="S172" s="1096">
        <v>497.8</v>
      </c>
      <c r="T172" s="1090">
        <f t="shared" si="69"/>
        <v>0</v>
      </c>
      <c r="U172" s="1096">
        <v>699.4</v>
      </c>
      <c r="V172" s="1090">
        <f t="shared" si="81"/>
        <v>0</v>
      </c>
      <c r="W172" s="1090">
        <f t="shared" ref="W172:W202" si="96">S172*R172+U172*R172</f>
        <v>0</v>
      </c>
      <c r="X172" s="1215"/>
      <c r="Y172" s="526">
        <v>497.8</v>
      </c>
      <c r="Z172" s="527">
        <f t="shared" si="71"/>
        <v>0</v>
      </c>
      <c r="AA172" s="526">
        <v>699.4</v>
      </c>
      <c r="AB172" s="527">
        <f t="shared" si="82"/>
        <v>0</v>
      </c>
      <c r="AC172" s="915">
        <f t="shared" ref="AC172:AC202" si="97">Y172*X172+AA172*X172</f>
        <v>0</v>
      </c>
      <c r="AD172" s="1216"/>
      <c r="AE172" s="526">
        <v>497.8</v>
      </c>
      <c r="AF172" s="527">
        <f t="shared" si="73"/>
        <v>0</v>
      </c>
      <c r="AG172" s="526">
        <v>699.4</v>
      </c>
      <c r="AH172" s="527">
        <f t="shared" si="83"/>
        <v>0</v>
      </c>
      <c r="AI172" s="915">
        <f t="shared" ref="AI172:AI202" si="98">AE172*AD172+AG172*AD172</f>
        <v>0</v>
      </c>
      <c r="AJ172" s="1216"/>
      <c r="AK172" s="526">
        <v>497.8</v>
      </c>
      <c r="AL172" s="527">
        <f t="shared" si="75"/>
        <v>0</v>
      </c>
      <c r="AM172" s="526">
        <v>699.4</v>
      </c>
      <c r="AN172" s="527">
        <f t="shared" si="84"/>
        <v>0</v>
      </c>
      <c r="AO172" s="915">
        <f t="shared" ref="AO172:AO202" si="99">AK172*AJ172+AM172*AJ172</f>
        <v>0</v>
      </c>
      <c r="AP172" s="990"/>
      <c r="AQ172" s="653">
        <f t="shared" si="93"/>
        <v>152</v>
      </c>
      <c r="AR172" s="1004">
        <v>497.8</v>
      </c>
      <c r="AS172" s="527">
        <f t="shared" si="77"/>
        <v>75665.600000000006</v>
      </c>
      <c r="AT172" s="526">
        <v>699.4</v>
      </c>
      <c r="AU172" s="989">
        <f t="shared" si="85"/>
        <v>106308.8</v>
      </c>
      <c r="AV172" s="1090">
        <f t="shared" ref="AV172:AV202" si="100">AR172*AQ172+AT172*AQ172</f>
        <v>181974.40000000002</v>
      </c>
      <c r="AW172" s="633"/>
    </row>
    <row r="173" spans="1:49" s="632" customFormat="1" x14ac:dyDescent="0.25">
      <c r="A173" s="1026" t="s">
        <v>297</v>
      </c>
      <c r="B173" s="657" t="s">
        <v>298</v>
      </c>
      <c r="C173" s="635" t="s">
        <v>296</v>
      </c>
      <c r="D173" s="621">
        <v>585</v>
      </c>
      <c r="E173" s="1004">
        <v>131</v>
      </c>
      <c r="F173" s="527">
        <f t="shared" si="65"/>
        <v>76635</v>
      </c>
      <c r="G173" s="526">
        <v>380.64</v>
      </c>
      <c r="H173" s="989">
        <f t="shared" si="79"/>
        <v>222674.4</v>
      </c>
      <c r="I173" s="1090">
        <f t="shared" si="94"/>
        <v>299309.40000000002</v>
      </c>
      <c r="J173" s="1132"/>
      <c r="K173" s="621">
        <v>400</v>
      </c>
      <c r="L173" s="1004">
        <v>131</v>
      </c>
      <c r="M173" s="527">
        <f t="shared" si="67"/>
        <v>52400</v>
      </c>
      <c r="N173" s="526">
        <v>380.64</v>
      </c>
      <c r="O173" s="989">
        <f t="shared" si="80"/>
        <v>152256</v>
      </c>
      <c r="P173" s="1090">
        <f t="shared" si="95"/>
        <v>204656</v>
      </c>
      <c r="Q173" s="1005"/>
      <c r="R173" s="621"/>
      <c r="S173" s="1096">
        <v>131</v>
      </c>
      <c r="T173" s="1090">
        <f t="shared" si="69"/>
        <v>0</v>
      </c>
      <c r="U173" s="1096">
        <v>380.64</v>
      </c>
      <c r="V173" s="1090">
        <f t="shared" si="81"/>
        <v>0</v>
      </c>
      <c r="W173" s="1090">
        <f t="shared" si="96"/>
        <v>0</v>
      </c>
      <c r="X173" s="1215"/>
      <c r="Y173" s="526">
        <v>131</v>
      </c>
      <c r="Z173" s="527">
        <f t="shared" si="71"/>
        <v>0</v>
      </c>
      <c r="AA173" s="526">
        <v>380.64</v>
      </c>
      <c r="AB173" s="527">
        <f t="shared" si="82"/>
        <v>0</v>
      </c>
      <c r="AC173" s="915">
        <f t="shared" si="97"/>
        <v>0</v>
      </c>
      <c r="AD173" s="1216"/>
      <c r="AE173" s="526">
        <v>131</v>
      </c>
      <c r="AF173" s="527">
        <f t="shared" si="73"/>
        <v>0</v>
      </c>
      <c r="AG173" s="526">
        <v>380.64</v>
      </c>
      <c r="AH173" s="527">
        <f t="shared" si="83"/>
        <v>0</v>
      </c>
      <c r="AI173" s="915">
        <f t="shared" si="98"/>
        <v>0</v>
      </c>
      <c r="AJ173" s="1216"/>
      <c r="AK173" s="526">
        <v>131</v>
      </c>
      <c r="AL173" s="527">
        <f t="shared" si="75"/>
        <v>0</v>
      </c>
      <c r="AM173" s="526">
        <v>380.64</v>
      </c>
      <c r="AN173" s="527">
        <f t="shared" si="84"/>
        <v>0</v>
      </c>
      <c r="AO173" s="915">
        <f t="shared" si="99"/>
        <v>0</v>
      </c>
      <c r="AP173" s="990"/>
      <c r="AQ173" s="653">
        <f t="shared" si="93"/>
        <v>185</v>
      </c>
      <c r="AR173" s="1004">
        <v>131</v>
      </c>
      <c r="AS173" s="527">
        <f t="shared" si="77"/>
        <v>24235</v>
      </c>
      <c r="AT173" s="526">
        <v>380.64</v>
      </c>
      <c r="AU173" s="989">
        <f t="shared" si="85"/>
        <v>70418.399999999994</v>
      </c>
      <c r="AV173" s="1090">
        <f t="shared" si="100"/>
        <v>94653.4</v>
      </c>
      <c r="AW173" s="633"/>
    </row>
    <row r="174" spans="1:49" s="632" customFormat="1" x14ac:dyDescent="0.25">
      <c r="A174" s="1026" t="s">
        <v>299</v>
      </c>
      <c r="B174" s="657" t="s">
        <v>300</v>
      </c>
      <c r="C174" s="635" t="s">
        <v>296</v>
      </c>
      <c r="D174" s="621">
        <v>552</v>
      </c>
      <c r="E174" s="1004">
        <v>157.19999999999999</v>
      </c>
      <c r="F174" s="527">
        <f t="shared" si="65"/>
        <v>86774.399999999994</v>
      </c>
      <c r="G174" s="526">
        <v>271.99</v>
      </c>
      <c r="H174" s="989">
        <f t="shared" si="79"/>
        <v>150138.48000000001</v>
      </c>
      <c r="I174" s="1090">
        <f t="shared" si="94"/>
        <v>236912.88</v>
      </c>
      <c r="J174" s="1132"/>
      <c r="K174" s="621">
        <v>400</v>
      </c>
      <c r="L174" s="1004">
        <v>157.19999999999999</v>
      </c>
      <c r="M174" s="527">
        <f t="shared" si="67"/>
        <v>62879.999999999993</v>
      </c>
      <c r="N174" s="526">
        <v>271.99</v>
      </c>
      <c r="O174" s="989">
        <f t="shared" si="80"/>
        <v>108796</v>
      </c>
      <c r="P174" s="1090">
        <f t="shared" si="95"/>
        <v>171676</v>
      </c>
      <c r="Q174" s="1005"/>
      <c r="R174" s="621"/>
      <c r="S174" s="1096">
        <v>157.19999999999999</v>
      </c>
      <c r="T174" s="1090">
        <f t="shared" si="69"/>
        <v>0</v>
      </c>
      <c r="U174" s="1096">
        <v>271.99</v>
      </c>
      <c r="V174" s="1090">
        <f t="shared" si="81"/>
        <v>0</v>
      </c>
      <c r="W174" s="1090">
        <f t="shared" si="96"/>
        <v>0</v>
      </c>
      <c r="X174" s="1215"/>
      <c r="Y174" s="526">
        <v>157.19999999999999</v>
      </c>
      <c r="Z174" s="527">
        <f t="shared" si="71"/>
        <v>0</v>
      </c>
      <c r="AA174" s="526">
        <v>271.99</v>
      </c>
      <c r="AB174" s="527">
        <f t="shared" si="82"/>
        <v>0</v>
      </c>
      <c r="AC174" s="915">
        <f t="shared" si="97"/>
        <v>0</v>
      </c>
      <c r="AD174" s="1216"/>
      <c r="AE174" s="526">
        <v>157.19999999999999</v>
      </c>
      <c r="AF174" s="527">
        <f t="shared" si="73"/>
        <v>0</v>
      </c>
      <c r="AG174" s="526">
        <v>271.99</v>
      </c>
      <c r="AH174" s="527">
        <f t="shared" si="83"/>
        <v>0</v>
      </c>
      <c r="AI174" s="915">
        <f t="shared" si="98"/>
        <v>0</v>
      </c>
      <c r="AJ174" s="1216"/>
      <c r="AK174" s="526">
        <v>157.19999999999999</v>
      </c>
      <c r="AL174" s="527">
        <f t="shared" si="75"/>
        <v>0</v>
      </c>
      <c r="AM174" s="526">
        <v>271.99</v>
      </c>
      <c r="AN174" s="527">
        <f t="shared" si="84"/>
        <v>0</v>
      </c>
      <c r="AO174" s="915">
        <f t="shared" si="99"/>
        <v>0</v>
      </c>
      <c r="AP174" s="990"/>
      <c r="AQ174" s="653">
        <f t="shared" si="93"/>
        <v>152</v>
      </c>
      <c r="AR174" s="1004">
        <v>157.19999999999999</v>
      </c>
      <c r="AS174" s="527">
        <f t="shared" si="77"/>
        <v>23894.399999999998</v>
      </c>
      <c r="AT174" s="526">
        <v>271.99</v>
      </c>
      <c r="AU174" s="989">
        <f t="shared" si="85"/>
        <v>41342.480000000003</v>
      </c>
      <c r="AV174" s="1090">
        <f t="shared" si="100"/>
        <v>65236.880000000005</v>
      </c>
      <c r="AW174" s="633"/>
    </row>
    <row r="175" spans="1:49" s="632" customFormat="1" x14ac:dyDescent="0.25">
      <c r="A175" s="1026" t="s">
        <v>301</v>
      </c>
      <c r="B175" s="657" t="s">
        <v>302</v>
      </c>
      <c r="C175" s="635" t="s">
        <v>170</v>
      </c>
      <c r="D175" s="621">
        <v>9</v>
      </c>
      <c r="E175" s="1004">
        <v>1572</v>
      </c>
      <c r="F175" s="527">
        <f t="shared" si="65"/>
        <v>14148</v>
      </c>
      <c r="G175" s="526">
        <v>2107.04</v>
      </c>
      <c r="H175" s="989">
        <f t="shared" si="79"/>
        <v>18963.36</v>
      </c>
      <c r="I175" s="1090">
        <f t="shared" si="94"/>
        <v>33111.360000000001</v>
      </c>
      <c r="J175" s="1132"/>
      <c r="K175" s="621">
        <v>9</v>
      </c>
      <c r="L175" s="1004">
        <v>1572</v>
      </c>
      <c r="M175" s="527">
        <f t="shared" si="67"/>
        <v>14148</v>
      </c>
      <c r="N175" s="526">
        <v>2107.04</v>
      </c>
      <c r="O175" s="989">
        <f t="shared" si="80"/>
        <v>18963.36</v>
      </c>
      <c r="P175" s="1090">
        <f t="shared" si="95"/>
        <v>33111.360000000001</v>
      </c>
      <c r="Q175" s="1005"/>
      <c r="R175" s="621"/>
      <c r="S175" s="1096">
        <v>1572</v>
      </c>
      <c r="T175" s="1090">
        <f t="shared" si="69"/>
        <v>0</v>
      </c>
      <c r="U175" s="1096">
        <v>2107.04</v>
      </c>
      <c r="V175" s="1090">
        <f t="shared" si="81"/>
        <v>0</v>
      </c>
      <c r="W175" s="1090">
        <f t="shared" si="96"/>
        <v>0</v>
      </c>
      <c r="X175" s="1215"/>
      <c r="Y175" s="526">
        <v>1572</v>
      </c>
      <c r="Z175" s="527">
        <f t="shared" si="71"/>
        <v>0</v>
      </c>
      <c r="AA175" s="526">
        <v>2107.04</v>
      </c>
      <c r="AB175" s="527">
        <f t="shared" si="82"/>
        <v>0</v>
      </c>
      <c r="AC175" s="915">
        <f t="shared" si="97"/>
        <v>0</v>
      </c>
      <c r="AD175" s="1216"/>
      <c r="AE175" s="526">
        <v>1572</v>
      </c>
      <c r="AF175" s="527">
        <f t="shared" si="73"/>
        <v>0</v>
      </c>
      <c r="AG175" s="526">
        <v>2107.04</v>
      </c>
      <c r="AH175" s="527">
        <f t="shared" si="83"/>
        <v>0</v>
      </c>
      <c r="AI175" s="915">
        <f t="shared" si="98"/>
        <v>0</v>
      </c>
      <c r="AJ175" s="1216"/>
      <c r="AK175" s="526">
        <v>1572</v>
      </c>
      <c r="AL175" s="527">
        <f t="shared" si="75"/>
        <v>0</v>
      </c>
      <c r="AM175" s="526">
        <v>2107.04</v>
      </c>
      <c r="AN175" s="527">
        <f t="shared" si="84"/>
        <v>0</v>
      </c>
      <c r="AO175" s="915">
        <f t="shared" si="99"/>
        <v>0</v>
      </c>
      <c r="AP175" s="990"/>
      <c r="AQ175" s="653">
        <f t="shared" si="93"/>
        <v>0</v>
      </c>
      <c r="AR175" s="1004">
        <v>1572</v>
      </c>
      <c r="AS175" s="527">
        <f t="shared" si="77"/>
        <v>0</v>
      </c>
      <c r="AT175" s="526">
        <v>2107.04</v>
      </c>
      <c r="AU175" s="989">
        <f t="shared" si="85"/>
        <v>0</v>
      </c>
      <c r="AV175" s="1090">
        <f t="shared" si="100"/>
        <v>0</v>
      </c>
      <c r="AW175" s="633"/>
    </row>
    <row r="176" spans="1:49" s="632" customFormat="1" x14ac:dyDescent="0.25">
      <c r="A176" s="1026" t="s">
        <v>303</v>
      </c>
      <c r="B176" s="657" t="s">
        <v>304</v>
      </c>
      <c r="C176" s="635" t="s">
        <v>170</v>
      </c>
      <c r="D176" s="621">
        <v>4</v>
      </c>
      <c r="E176" s="1004">
        <v>1572</v>
      </c>
      <c r="F176" s="527">
        <f t="shared" si="65"/>
        <v>6288</v>
      </c>
      <c r="G176" s="526">
        <v>2459.6</v>
      </c>
      <c r="H176" s="989">
        <f t="shared" si="79"/>
        <v>9838.4</v>
      </c>
      <c r="I176" s="1090">
        <f t="shared" si="94"/>
        <v>16126.4</v>
      </c>
      <c r="J176" s="1132"/>
      <c r="K176" s="621">
        <v>3</v>
      </c>
      <c r="L176" s="1004">
        <v>1572</v>
      </c>
      <c r="M176" s="527">
        <f t="shared" si="67"/>
        <v>4716</v>
      </c>
      <c r="N176" s="526">
        <v>2459.6</v>
      </c>
      <c r="O176" s="989">
        <f t="shared" si="80"/>
        <v>7378.7999999999993</v>
      </c>
      <c r="P176" s="1090">
        <f t="shared" si="95"/>
        <v>12094.8</v>
      </c>
      <c r="Q176" s="1005"/>
      <c r="R176" s="621"/>
      <c r="S176" s="1096">
        <v>1572</v>
      </c>
      <c r="T176" s="1090">
        <f t="shared" si="69"/>
        <v>0</v>
      </c>
      <c r="U176" s="1096">
        <v>2459.6</v>
      </c>
      <c r="V176" s="1090">
        <f t="shared" si="81"/>
        <v>0</v>
      </c>
      <c r="W176" s="1090">
        <f t="shared" si="96"/>
        <v>0</v>
      </c>
      <c r="X176" s="1215"/>
      <c r="Y176" s="526">
        <v>1572</v>
      </c>
      <c r="Z176" s="527">
        <f t="shared" si="71"/>
        <v>0</v>
      </c>
      <c r="AA176" s="526">
        <v>2459.6</v>
      </c>
      <c r="AB176" s="527">
        <f t="shared" si="82"/>
        <v>0</v>
      </c>
      <c r="AC176" s="915">
        <f t="shared" si="97"/>
        <v>0</v>
      </c>
      <c r="AD176" s="1216"/>
      <c r="AE176" s="526">
        <v>1572</v>
      </c>
      <c r="AF176" s="527">
        <f t="shared" si="73"/>
        <v>0</v>
      </c>
      <c r="AG176" s="526">
        <v>2459.6</v>
      </c>
      <c r="AH176" s="527">
        <f t="shared" si="83"/>
        <v>0</v>
      </c>
      <c r="AI176" s="915">
        <f t="shared" si="98"/>
        <v>0</v>
      </c>
      <c r="AJ176" s="1216"/>
      <c r="AK176" s="526">
        <v>1572</v>
      </c>
      <c r="AL176" s="527">
        <f t="shared" si="75"/>
        <v>0</v>
      </c>
      <c r="AM176" s="526">
        <v>2459.6</v>
      </c>
      <c r="AN176" s="527">
        <f t="shared" si="84"/>
        <v>0</v>
      </c>
      <c r="AO176" s="915">
        <f t="shared" si="99"/>
        <v>0</v>
      </c>
      <c r="AP176" s="990"/>
      <c r="AQ176" s="653">
        <f t="shared" si="93"/>
        <v>1</v>
      </c>
      <c r="AR176" s="1004">
        <v>1572</v>
      </c>
      <c r="AS176" s="527">
        <f t="shared" si="77"/>
        <v>1572</v>
      </c>
      <c r="AT176" s="526">
        <v>2459.6</v>
      </c>
      <c r="AU176" s="989">
        <f t="shared" si="85"/>
        <v>2459.6</v>
      </c>
      <c r="AV176" s="1090">
        <f t="shared" si="100"/>
        <v>4031.6</v>
      </c>
      <c r="AW176" s="633"/>
    </row>
    <row r="177" spans="1:49" s="632" customFormat="1" x14ac:dyDescent="0.25">
      <c r="A177" s="1026" t="s">
        <v>305</v>
      </c>
      <c r="B177" s="656" t="s">
        <v>306</v>
      </c>
      <c r="C177" s="635" t="s">
        <v>243</v>
      </c>
      <c r="D177" s="621">
        <v>150</v>
      </c>
      <c r="E177" s="1004">
        <v>838.4</v>
      </c>
      <c r="F177" s="527">
        <f t="shared" si="65"/>
        <v>125760</v>
      </c>
      <c r="G177" s="526">
        <v>487.5</v>
      </c>
      <c r="H177" s="989">
        <f t="shared" si="79"/>
        <v>73125</v>
      </c>
      <c r="I177" s="1090">
        <f t="shared" si="94"/>
        <v>198885</v>
      </c>
      <c r="J177" s="1132"/>
      <c r="K177" s="621"/>
      <c r="L177" s="1004">
        <v>838.4</v>
      </c>
      <c r="M177" s="527">
        <f t="shared" si="67"/>
        <v>0</v>
      </c>
      <c r="N177" s="526">
        <v>487.5</v>
      </c>
      <c r="O177" s="989">
        <f t="shared" si="80"/>
        <v>0</v>
      </c>
      <c r="P177" s="1090">
        <f t="shared" si="95"/>
        <v>0</v>
      </c>
      <c r="Q177" s="1005"/>
      <c r="R177" s="621"/>
      <c r="S177" s="1096">
        <v>838.4</v>
      </c>
      <c r="T177" s="1090">
        <f t="shared" si="69"/>
        <v>0</v>
      </c>
      <c r="U177" s="1096">
        <v>487.5</v>
      </c>
      <c r="V177" s="1090">
        <f t="shared" si="81"/>
        <v>0</v>
      </c>
      <c r="W177" s="1090">
        <f t="shared" si="96"/>
        <v>0</v>
      </c>
      <c r="X177" s="1215"/>
      <c r="Y177" s="526">
        <v>838.4</v>
      </c>
      <c r="Z177" s="527">
        <f t="shared" si="71"/>
        <v>0</v>
      </c>
      <c r="AA177" s="526">
        <v>487.5</v>
      </c>
      <c r="AB177" s="527">
        <f t="shared" si="82"/>
        <v>0</v>
      </c>
      <c r="AC177" s="915">
        <f t="shared" si="97"/>
        <v>0</v>
      </c>
      <c r="AD177" s="1216"/>
      <c r="AE177" s="526">
        <v>838.4</v>
      </c>
      <c r="AF177" s="527">
        <f t="shared" si="73"/>
        <v>0</v>
      </c>
      <c r="AG177" s="526">
        <v>487.5</v>
      </c>
      <c r="AH177" s="527">
        <f t="shared" si="83"/>
        <v>0</v>
      </c>
      <c r="AI177" s="915">
        <f t="shared" si="98"/>
        <v>0</v>
      </c>
      <c r="AJ177" s="1216"/>
      <c r="AK177" s="526">
        <v>838.4</v>
      </c>
      <c r="AL177" s="527">
        <f t="shared" si="75"/>
        <v>0</v>
      </c>
      <c r="AM177" s="526">
        <v>487.5</v>
      </c>
      <c r="AN177" s="527">
        <f t="shared" si="84"/>
        <v>0</v>
      </c>
      <c r="AO177" s="915">
        <f t="shared" si="99"/>
        <v>0</v>
      </c>
      <c r="AP177" s="990"/>
      <c r="AQ177" s="653">
        <f t="shared" si="93"/>
        <v>150</v>
      </c>
      <c r="AR177" s="1004">
        <v>838.4</v>
      </c>
      <c r="AS177" s="527">
        <f t="shared" si="77"/>
        <v>125760</v>
      </c>
      <c r="AT177" s="526">
        <v>487.5</v>
      </c>
      <c r="AU177" s="989">
        <f t="shared" si="85"/>
        <v>73125</v>
      </c>
      <c r="AV177" s="1090">
        <f t="shared" si="100"/>
        <v>198885</v>
      </c>
      <c r="AW177" s="633"/>
    </row>
    <row r="178" spans="1:49" s="632" customFormat="1" x14ac:dyDescent="0.25">
      <c r="A178" s="1026" t="s">
        <v>307</v>
      </c>
      <c r="B178" s="656" t="s">
        <v>308</v>
      </c>
      <c r="C178" s="635" t="s">
        <v>243</v>
      </c>
      <c r="D178" s="621">
        <v>150</v>
      </c>
      <c r="E178" s="1004">
        <v>157.19999999999999</v>
      </c>
      <c r="F178" s="527">
        <f t="shared" si="65"/>
        <v>23580</v>
      </c>
      <c r="G178" s="526">
        <v>223.15</v>
      </c>
      <c r="H178" s="989">
        <f t="shared" si="79"/>
        <v>33472.5</v>
      </c>
      <c r="I178" s="1090">
        <f t="shared" si="94"/>
        <v>57052.5</v>
      </c>
      <c r="J178" s="1132"/>
      <c r="K178" s="621"/>
      <c r="L178" s="1004">
        <v>157.19999999999999</v>
      </c>
      <c r="M178" s="527">
        <f t="shared" si="67"/>
        <v>0</v>
      </c>
      <c r="N178" s="526">
        <v>223.15</v>
      </c>
      <c r="O178" s="989">
        <f t="shared" si="80"/>
        <v>0</v>
      </c>
      <c r="P178" s="1090">
        <f t="shared" si="95"/>
        <v>0</v>
      </c>
      <c r="Q178" s="1005"/>
      <c r="R178" s="621"/>
      <c r="S178" s="1096">
        <v>157.19999999999999</v>
      </c>
      <c r="T178" s="1090">
        <f t="shared" si="69"/>
        <v>0</v>
      </c>
      <c r="U178" s="1096">
        <v>223.15</v>
      </c>
      <c r="V178" s="1090">
        <f t="shared" si="81"/>
        <v>0</v>
      </c>
      <c r="W178" s="1090">
        <f t="shared" si="96"/>
        <v>0</v>
      </c>
      <c r="X178" s="1215"/>
      <c r="Y178" s="526">
        <v>157.19999999999999</v>
      </c>
      <c r="Z178" s="527">
        <f t="shared" si="71"/>
        <v>0</v>
      </c>
      <c r="AA178" s="526">
        <v>223.15</v>
      </c>
      <c r="AB178" s="527">
        <f t="shared" si="82"/>
        <v>0</v>
      </c>
      <c r="AC178" s="915">
        <f t="shared" si="97"/>
        <v>0</v>
      </c>
      <c r="AD178" s="1216"/>
      <c r="AE178" s="526">
        <v>157.19999999999999</v>
      </c>
      <c r="AF178" s="527">
        <f t="shared" si="73"/>
        <v>0</v>
      </c>
      <c r="AG178" s="526">
        <v>223.15</v>
      </c>
      <c r="AH178" s="527">
        <f t="shared" si="83"/>
        <v>0</v>
      </c>
      <c r="AI178" s="915">
        <f t="shared" si="98"/>
        <v>0</v>
      </c>
      <c r="AJ178" s="1216"/>
      <c r="AK178" s="526">
        <v>157.19999999999999</v>
      </c>
      <c r="AL178" s="527">
        <f t="shared" si="75"/>
        <v>0</v>
      </c>
      <c r="AM178" s="526">
        <v>223.15</v>
      </c>
      <c r="AN178" s="527">
        <f t="shared" si="84"/>
        <v>0</v>
      </c>
      <c r="AO178" s="915">
        <f t="shared" si="99"/>
        <v>0</v>
      </c>
      <c r="AP178" s="990"/>
      <c r="AQ178" s="653">
        <f t="shared" si="93"/>
        <v>150</v>
      </c>
      <c r="AR178" s="1004">
        <v>157.19999999999999</v>
      </c>
      <c r="AS178" s="527">
        <f t="shared" si="77"/>
        <v>23580</v>
      </c>
      <c r="AT178" s="526">
        <v>223.15</v>
      </c>
      <c r="AU178" s="989">
        <f t="shared" si="85"/>
        <v>33472.5</v>
      </c>
      <c r="AV178" s="1090">
        <f t="shared" si="100"/>
        <v>57052.5</v>
      </c>
      <c r="AW178" s="633"/>
    </row>
    <row r="179" spans="1:49" s="632" customFormat="1" x14ac:dyDescent="0.25">
      <c r="A179" s="1026" t="s">
        <v>309</v>
      </c>
      <c r="B179" s="656" t="s">
        <v>310</v>
      </c>
      <c r="C179" s="635" t="s">
        <v>170</v>
      </c>
      <c r="D179" s="621">
        <v>10</v>
      </c>
      <c r="E179" s="1004">
        <v>157.19999999999999</v>
      </c>
      <c r="F179" s="527">
        <f t="shared" si="65"/>
        <v>1572</v>
      </c>
      <c r="G179" s="526">
        <v>1091.22</v>
      </c>
      <c r="H179" s="989">
        <f t="shared" si="79"/>
        <v>10912.2</v>
      </c>
      <c r="I179" s="1090">
        <f t="shared" si="94"/>
        <v>12484.2</v>
      </c>
      <c r="J179" s="1132"/>
      <c r="K179" s="621"/>
      <c r="L179" s="1004">
        <v>157.19999999999999</v>
      </c>
      <c r="M179" s="527">
        <f t="shared" si="67"/>
        <v>0</v>
      </c>
      <c r="N179" s="526">
        <v>1091.22</v>
      </c>
      <c r="O179" s="989">
        <f t="shared" si="80"/>
        <v>0</v>
      </c>
      <c r="P179" s="1090">
        <f t="shared" si="95"/>
        <v>0</v>
      </c>
      <c r="Q179" s="1005"/>
      <c r="R179" s="621"/>
      <c r="S179" s="1096">
        <v>157.19999999999999</v>
      </c>
      <c r="T179" s="1090">
        <f t="shared" si="69"/>
        <v>0</v>
      </c>
      <c r="U179" s="1096">
        <v>1091.22</v>
      </c>
      <c r="V179" s="1090">
        <f t="shared" si="81"/>
        <v>0</v>
      </c>
      <c r="W179" s="1090">
        <f t="shared" si="96"/>
        <v>0</v>
      </c>
      <c r="X179" s="1215"/>
      <c r="Y179" s="526">
        <v>157.19999999999999</v>
      </c>
      <c r="Z179" s="527">
        <f t="shared" si="71"/>
        <v>0</v>
      </c>
      <c r="AA179" s="526">
        <v>1091.22</v>
      </c>
      <c r="AB179" s="527">
        <f t="shared" si="82"/>
        <v>0</v>
      </c>
      <c r="AC179" s="915">
        <f t="shared" si="97"/>
        <v>0</v>
      </c>
      <c r="AD179" s="1216"/>
      <c r="AE179" s="526">
        <v>157.19999999999999</v>
      </c>
      <c r="AF179" s="527">
        <f t="shared" si="73"/>
        <v>0</v>
      </c>
      <c r="AG179" s="526">
        <v>1091.22</v>
      </c>
      <c r="AH179" s="527">
        <f t="shared" si="83"/>
        <v>0</v>
      </c>
      <c r="AI179" s="915">
        <f t="shared" si="98"/>
        <v>0</v>
      </c>
      <c r="AJ179" s="1216"/>
      <c r="AK179" s="526">
        <v>157.19999999999999</v>
      </c>
      <c r="AL179" s="527">
        <f t="shared" si="75"/>
        <v>0</v>
      </c>
      <c r="AM179" s="526">
        <v>1091.22</v>
      </c>
      <c r="AN179" s="527">
        <f t="shared" si="84"/>
        <v>0</v>
      </c>
      <c r="AO179" s="915">
        <f t="shared" si="99"/>
        <v>0</v>
      </c>
      <c r="AP179" s="990"/>
      <c r="AQ179" s="653">
        <f t="shared" si="93"/>
        <v>10</v>
      </c>
      <c r="AR179" s="1004">
        <v>157.19999999999999</v>
      </c>
      <c r="AS179" s="527">
        <f t="shared" si="77"/>
        <v>1572</v>
      </c>
      <c r="AT179" s="526">
        <v>1091.22</v>
      </c>
      <c r="AU179" s="989">
        <f t="shared" si="85"/>
        <v>10912.2</v>
      </c>
      <c r="AV179" s="1090">
        <f t="shared" si="100"/>
        <v>12484.2</v>
      </c>
      <c r="AW179" s="633"/>
    </row>
    <row r="180" spans="1:49" s="632" customFormat="1" x14ac:dyDescent="0.25">
      <c r="A180" s="1026" t="s">
        <v>311</v>
      </c>
      <c r="B180" s="656" t="s">
        <v>312</v>
      </c>
      <c r="C180" s="635" t="s">
        <v>170</v>
      </c>
      <c r="D180" s="621">
        <v>12</v>
      </c>
      <c r="E180" s="1004">
        <v>157.19999999999999</v>
      </c>
      <c r="F180" s="527">
        <f t="shared" si="65"/>
        <v>1886.3999999999999</v>
      </c>
      <c r="G180" s="526">
        <v>837.23</v>
      </c>
      <c r="H180" s="989">
        <f t="shared" si="79"/>
        <v>10046.76</v>
      </c>
      <c r="I180" s="1090">
        <f t="shared" si="94"/>
        <v>11933.16</v>
      </c>
      <c r="J180" s="1132"/>
      <c r="K180" s="621"/>
      <c r="L180" s="1004">
        <v>157.19999999999999</v>
      </c>
      <c r="M180" s="527">
        <f t="shared" si="67"/>
        <v>0</v>
      </c>
      <c r="N180" s="526">
        <v>837.23</v>
      </c>
      <c r="O180" s="989">
        <f t="shared" si="80"/>
        <v>0</v>
      </c>
      <c r="P180" s="1090">
        <f t="shared" si="95"/>
        <v>0</v>
      </c>
      <c r="Q180" s="1005"/>
      <c r="R180" s="621"/>
      <c r="S180" s="1096">
        <v>157.19999999999999</v>
      </c>
      <c r="T180" s="1090">
        <f t="shared" si="69"/>
        <v>0</v>
      </c>
      <c r="U180" s="1096">
        <v>837.23</v>
      </c>
      <c r="V180" s="1090">
        <f t="shared" si="81"/>
        <v>0</v>
      </c>
      <c r="W180" s="1090">
        <f t="shared" si="96"/>
        <v>0</v>
      </c>
      <c r="X180" s="1215"/>
      <c r="Y180" s="526">
        <v>157.19999999999999</v>
      </c>
      <c r="Z180" s="527">
        <f t="shared" si="71"/>
        <v>0</v>
      </c>
      <c r="AA180" s="526">
        <v>837.23</v>
      </c>
      <c r="AB180" s="527">
        <f t="shared" si="82"/>
        <v>0</v>
      </c>
      <c r="AC180" s="915">
        <f t="shared" si="97"/>
        <v>0</v>
      </c>
      <c r="AD180" s="1216"/>
      <c r="AE180" s="526">
        <v>157.19999999999999</v>
      </c>
      <c r="AF180" s="527">
        <f t="shared" si="73"/>
        <v>0</v>
      </c>
      <c r="AG180" s="526">
        <v>837.23</v>
      </c>
      <c r="AH180" s="527">
        <f t="shared" si="83"/>
        <v>0</v>
      </c>
      <c r="AI180" s="915">
        <f t="shared" si="98"/>
        <v>0</v>
      </c>
      <c r="AJ180" s="1216"/>
      <c r="AK180" s="526">
        <v>157.19999999999999</v>
      </c>
      <c r="AL180" s="527">
        <f t="shared" si="75"/>
        <v>0</v>
      </c>
      <c r="AM180" s="526">
        <v>837.23</v>
      </c>
      <c r="AN180" s="527">
        <f t="shared" si="84"/>
        <v>0</v>
      </c>
      <c r="AO180" s="915">
        <f t="shared" si="99"/>
        <v>0</v>
      </c>
      <c r="AP180" s="990"/>
      <c r="AQ180" s="653">
        <f t="shared" si="93"/>
        <v>12</v>
      </c>
      <c r="AR180" s="1004">
        <v>157.19999999999999</v>
      </c>
      <c r="AS180" s="527">
        <f t="shared" si="77"/>
        <v>1886.3999999999999</v>
      </c>
      <c r="AT180" s="526">
        <v>837.23</v>
      </c>
      <c r="AU180" s="989">
        <f t="shared" si="85"/>
        <v>10046.76</v>
      </c>
      <c r="AV180" s="1090">
        <f t="shared" si="100"/>
        <v>11933.16</v>
      </c>
      <c r="AW180" s="633"/>
    </row>
    <row r="181" spans="1:49" s="632" customFormat="1" x14ac:dyDescent="0.25">
      <c r="A181" s="1026" t="s">
        <v>313</v>
      </c>
      <c r="B181" s="656" t="s">
        <v>314</v>
      </c>
      <c r="C181" s="635" t="s">
        <v>170</v>
      </c>
      <c r="D181" s="621">
        <v>5</v>
      </c>
      <c r="E181" s="1004">
        <v>1572</v>
      </c>
      <c r="F181" s="527">
        <f t="shared" si="65"/>
        <v>7860</v>
      </c>
      <c r="G181" s="526">
        <v>2626.01</v>
      </c>
      <c r="H181" s="989">
        <f t="shared" si="79"/>
        <v>13130.050000000001</v>
      </c>
      <c r="I181" s="1090">
        <f t="shared" si="94"/>
        <v>20990.050000000003</v>
      </c>
      <c r="J181" s="1132"/>
      <c r="K181" s="621"/>
      <c r="L181" s="1004">
        <v>1572</v>
      </c>
      <c r="M181" s="527">
        <f t="shared" si="67"/>
        <v>0</v>
      </c>
      <c r="N181" s="526">
        <v>2626.01</v>
      </c>
      <c r="O181" s="989">
        <f t="shared" si="80"/>
        <v>0</v>
      </c>
      <c r="P181" s="1090">
        <f t="shared" si="95"/>
        <v>0</v>
      </c>
      <c r="Q181" s="1005"/>
      <c r="R181" s="621"/>
      <c r="S181" s="1096">
        <v>1572</v>
      </c>
      <c r="T181" s="1090">
        <f t="shared" si="69"/>
        <v>0</v>
      </c>
      <c r="U181" s="1096">
        <v>2626.01</v>
      </c>
      <c r="V181" s="1090">
        <f t="shared" si="81"/>
        <v>0</v>
      </c>
      <c r="W181" s="1090">
        <f t="shared" si="96"/>
        <v>0</v>
      </c>
      <c r="X181" s="1215"/>
      <c r="Y181" s="526">
        <v>1572</v>
      </c>
      <c r="Z181" s="527">
        <f t="shared" si="71"/>
        <v>0</v>
      </c>
      <c r="AA181" s="526">
        <v>2626.01</v>
      </c>
      <c r="AB181" s="527">
        <f t="shared" si="82"/>
        <v>0</v>
      </c>
      <c r="AC181" s="915">
        <f t="shared" si="97"/>
        <v>0</v>
      </c>
      <c r="AD181" s="1216"/>
      <c r="AE181" s="526">
        <v>1572</v>
      </c>
      <c r="AF181" s="527">
        <f t="shared" si="73"/>
        <v>0</v>
      </c>
      <c r="AG181" s="526">
        <v>2626.01</v>
      </c>
      <c r="AH181" s="527">
        <f t="shared" si="83"/>
        <v>0</v>
      </c>
      <c r="AI181" s="915">
        <f t="shared" si="98"/>
        <v>0</v>
      </c>
      <c r="AJ181" s="1216"/>
      <c r="AK181" s="526">
        <v>1572</v>
      </c>
      <c r="AL181" s="527">
        <f t="shared" si="75"/>
        <v>0</v>
      </c>
      <c r="AM181" s="526">
        <v>2626.01</v>
      </c>
      <c r="AN181" s="527">
        <f t="shared" si="84"/>
        <v>0</v>
      </c>
      <c r="AO181" s="915">
        <f t="shared" si="99"/>
        <v>0</v>
      </c>
      <c r="AP181" s="990"/>
      <c r="AQ181" s="653">
        <f t="shared" si="93"/>
        <v>5</v>
      </c>
      <c r="AR181" s="1004">
        <v>1572</v>
      </c>
      <c r="AS181" s="527">
        <f t="shared" si="77"/>
        <v>7860</v>
      </c>
      <c r="AT181" s="526">
        <v>2626.01</v>
      </c>
      <c r="AU181" s="989">
        <f t="shared" si="85"/>
        <v>13130.050000000001</v>
      </c>
      <c r="AV181" s="1090">
        <f t="shared" si="100"/>
        <v>20990.050000000003</v>
      </c>
      <c r="AW181" s="633"/>
    </row>
    <row r="182" spans="1:49" s="632" customFormat="1" x14ac:dyDescent="0.25">
      <c r="A182" s="1026" t="s">
        <v>315</v>
      </c>
      <c r="B182" s="656" t="s">
        <v>316</v>
      </c>
      <c r="C182" s="635" t="s">
        <v>170</v>
      </c>
      <c r="D182" s="621">
        <v>5</v>
      </c>
      <c r="E182" s="1004">
        <v>157.19999999999999</v>
      </c>
      <c r="F182" s="527">
        <f t="shared" si="65"/>
        <v>786</v>
      </c>
      <c r="G182" s="526">
        <v>1305.8499999999999</v>
      </c>
      <c r="H182" s="989">
        <f t="shared" si="79"/>
        <v>6529.25</v>
      </c>
      <c r="I182" s="1090">
        <f t="shared" si="94"/>
        <v>7315.25</v>
      </c>
      <c r="J182" s="1132"/>
      <c r="K182" s="621"/>
      <c r="L182" s="1004">
        <v>157.19999999999999</v>
      </c>
      <c r="M182" s="527">
        <f t="shared" si="67"/>
        <v>0</v>
      </c>
      <c r="N182" s="526">
        <v>1305.8499999999999</v>
      </c>
      <c r="O182" s="989">
        <f t="shared" si="80"/>
        <v>0</v>
      </c>
      <c r="P182" s="1090">
        <f t="shared" si="95"/>
        <v>0</v>
      </c>
      <c r="Q182" s="1005"/>
      <c r="R182" s="621"/>
      <c r="S182" s="1096">
        <v>157.19999999999999</v>
      </c>
      <c r="T182" s="1090">
        <f t="shared" si="69"/>
        <v>0</v>
      </c>
      <c r="U182" s="1096">
        <v>1305.8499999999999</v>
      </c>
      <c r="V182" s="1090">
        <f t="shared" si="81"/>
        <v>0</v>
      </c>
      <c r="W182" s="1090">
        <f t="shared" si="96"/>
        <v>0</v>
      </c>
      <c r="X182" s="1215"/>
      <c r="Y182" s="526">
        <v>157.19999999999999</v>
      </c>
      <c r="Z182" s="527">
        <f t="shared" si="71"/>
        <v>0</v>
      </c>
      <c r="AA182" s="526">
        <v>1305.8499999999999</v>
      </c>
      <c r="AB182" s="527">
        <f t="shared" si="82"/>
        <v>0</v>
      </c>
      <c r="AC182" s="915">
        <f t="shared" si="97"/>
        <v>0</v>
      </c>
      <c r="AD182" s="1216"/>
      <c r="AE182" s="526">
        <v>157.19999999999999</v>
      </c>
      <c r="AF182" s="527">
        <f t="shared" si="73"/>
        <v>0</v>
      </c>
      <c r="AG182" s="526">
        <v>1305.8499999999999</v>
      </c>
      <c r="AH182" s="527">
        <f t="shared" si="83"/>
        <v>0</v>
      </c>
      <c r="AI182" s="915">
        <f t="shared" si="98"/>
        <v>0</v>
      </c>
      <c r="AJ182" s="1216"/>
      <c r="AK182" s="526">
        <v>157.19999999999999</v>
      </c>
      <c r="AL182" s="527">
        <f t="shared" si="75"/>
        <v>0</v>
      </c>
      <c r="AM182" s="526">
        <v>1305.8499999999999</v>
      </c>
      <c r="AN182" s="527">
        <f t="shared" si="84"/>
        <v>0</v>
      </c>
      <c r="AO182" s="915">
        <f t="shared" si="99"/>
        <v>0</v>
      </c>
      <c r="AP182" s="990"/>
      <c r="AQ182" s="653">
        <f t="shared" si="93"/>
        <v>5</v>
      </c>
      <c r="AR182" s="1004">
        <v>157.19999999999999</v>
      </c>
      <c r="AS182" s="527">
        <f t="shared" si="77"/>
        <v>786</v>
      </c>
      <c r="AT182" s="526">
        <v>1305.8499999999999</v>
      </c>
      <c r="AU182" s="989">
        <f t="shared" si="85"/>
        <v>6529.25</v>
      </c>
      <c r="AV182" s="1090">
        <f t="shared" si="100"/>
        <v>7315.25</v>
      </c>
      <c r="AW182" s="633"/>
    </row>
    <row r="183" spans="1:49" s="632" customFormat="1" x14ac:dyDescent="0.25">
      <c r="A183" s="1026" t="s">
        <v>317</v>
      </c>
      <c r="B183" s="656" t="s">
        <v>318</v>
      </c>
      <c r="C183" s="635" t="s">
        <v>170</v>
      </c>
      <c r="D183" s="621">
        <v>4</v>
      </c>
      <c r="E183" s="1004">
        <v>1572</v>
      </c>
      <c r="F183" s="527">
        <f t="shared" si="65"/>
        <v>6288</v>
      </c>
      <c r="G183" s="526">
        <v>2555.81</v>
      </c>
      <c r="H183" s="989">
        <f t="shared" si="79"/>
        <v>10223.24</v>
      </c>
      <c r="I183" s="1090">
        <f t="shared" si="94"/>
        <v>16511.239999999998</v>
      </c>
      <c r="J183" s="1132"/>
      <c r="K183" s="621"/>
      <c r="L183" s="1004">
        <v>1572</v>
      </c>
      <c r="M183" s="527">
        <f t="shared" si="67"/>
        <v>0</v>
      </c>
      <c r="N183" s="526">
        <v>2555.81</v>
      </c>
      <c r="O183" s="989">
        <f t="shared" si="80"/>
        <v>0</v>
      </c>
      <c r="P183" s="1090">
        <f t="shared" si="95"/>
        <v>0</v>
      </c>
      <c r="Q183" s="1005"/>
      <c r="R183" s="621"/>
      <c r="S183" s="1096">
        <v>1572</v>
      </c>
      <c r="T183" s="1090">
        <f t="shared" si="69"/>
        <v>0</v>
      </c>
      <c r="U183" s="1096">
        <v>2555.81</v>
      </c>
      <c r="V183" s="1090">
        <f t="shared" si="81"/>
        <v>0</v>
      </c>
      <c r="W183" s="1090">
        <f t="shared" si="96"/>
        <v>0</v>
      </c>
      <c r="X183" s="1215"/>
      <c r="Y183" s="526">
        <v>1572</v>
      </c>
      <c r="Z183" s="527">
        <f t="shared" si="71"/>
        <v>0</v>
      </c>
      <c r="AA183" s="526">
        <v>2555.81</v>
      </c>
      <c r="AB183" s="527">
        <f t="shared" si="82"/>
        <v>0</v>
      </c>
      <c r="AC183" s="915">
        <f t="shared" si="97"/>
        <v>0</v>
      </c>
      <c r="AD183" s="1216"/>
      <c r="AE183" s="526">
        <v>1572</v>
      </c>
      <c r="AF183" s="527">
        <f t="shared" si="73"/>
        <v>0</v>
      </c>
      <c r="AG183" s="526">
        <v>2555.81</v>
      </c>
      <c r="AH183" s="527">
        <f t="shared" si="83"/>
        <v>0</v>
      </c>
      <c r="AI183" s="915">
        <f t="shared" si="98"/>
        <v>0</v>
      </c>
      <c r="AJ183" s="1216"/>
      <c r="AK183" s="526">
        <v>1572</v>
      </c>
      <c r="AL183" s="527">
        <f t="shared" si="75"/>
        <v>0</v>
      </c>
      <c r="AM183" s="526">
        <v>2555.81</v>
      </c>
      <c r="AN183" s="527">
        <f t="shared" si="84"/>
        <v>0</v>
      </c>
      <c r="AO183" s="915">
        <f t="shared" si="99"/>
        <v>0</v>
      </c>
      <c r="AP183" s="990"/>
      <c r="AQ183" s="653">
        <f t="shared" si="93"/>
        <v>4</v>
      </c>
      <c r="AR183" s="1004">
        <v>1572</v>
      </c>
      <c r="AS183" s="527">
        <f t="shared" si="77"/>
        <v>6288</v>
      </c>
      <c r="AT183" s="526">
        <v>2555.81</v>
      </c>
      <c r="AU183" s="989">
        <f t="shared" si="85"/>
        <v>10223.24</v>
      </c>
      <c r="AV183" s="1090">
        <f t="shared" si="100"/>
        <v>16511.239999999998</v>
      </c>
      <c r="AW183" s="633"/>
    </row>
    <row r="184" spans="1:49" s="632" customFormat="1" x14ac:dyDescent="0.25">
      <c r="A184" s="1026" t="s">
        <v>319</v>
      </c>
      <c r="B184" s="656" t="s">
        <v>320</v>
      </c>
      <c r="C184" s="635" t="s">
        <v>170</v>
      </c>
      <c r="D184" s="621">
        <v>16</v>
      </c>
      <c r="E184" s="1004">
        <v>157.19999999999999</v>
      </c>
      <c r="F184" s="527">
        <f t="shared" si="65"/>
        <v>2515.1999999999998</v>
      </c>
      <c r="G184" s="526">
        <v>829.61</v>
      </c>
      <c r="H184" s="989">
        <f t="shared" si="79"/>
        <v>13273.76</v>
      </c>
      <c r="I184" s="1090">
        <f t="shared" si="94"/>
        <v>15788.96</v>
      </c>
      <c r="J184" s="1132"/>
      <c r="K184" s="621"/>
      <c r="L184" s="1004">
        <v>157.19999999999999</v>
      </c>
      <c r="M184" s="527">
        <f t="shared" si="67"/>
        <v>0</v>
      </c>
      <c r="N184" s="526">
        <v>829.61</v>
      </c>
      <c r="O184" s="989">
        <f t="shared" si="80"/>
        <v>0</v>
      </c>
      <c r="P184" s="1090">
        <f t="shared" si="95"/>
        <v>0</v>
      </c>
      <c r="Q184" s="1005"/>
      <c r="R184" s="621"/>
      <c r="S184" s="1096">
        <v>157.19999999999999</v>
      </c>
      <c r="T184" s="1090">
        <f t="shared" si="69"/>
        <v>0</v>
      </c>
      <c r="U184" s="1096">
        <v>829.61</v>
      </c>
      <c r="V184" s="1090">
        <f t="shared" si="81"/>
        <v>0</v>
      </c>
      <c r="W184" s="1090">
        <f t="shared" si="96"/>
        <v>0</v>
      </c>
      <c r="X184" s="1215"/>
      <c r="Y184" s="526">
        <v>157.19999999999999</v>
      </c>
      <c r="Z184" s="527">
        <f t="shared" si="71"/>
        <v>0</v>
      </c>
      <c r="AA184" s="526">
        <v>829.61</v>
      </c>
      <c r="AB184" s="527">
        <f t="shared" si="82"/>
        <v>0</v>
      </c>
      <c r="AC184" s="915">
        <f t="shared" si="97"/>
        <v>0</v>
      </c>
      <c r="AD184" s="1216"/>
      <c r="AE184" s="526">
        <v>157.19999999999999</v>
      </c>
      <c r="AF184" s="527">
        <f t="shared" si="73"/>
        <v>0</v>
      </c>
      <c r="AG184" s="526">
        <v>829.61</v>
      </c>
      <c r="AH184" s="527">
        <f t="shared" si="83"/>
        <v>0</v>
      </c>
      <c r="AI184" s="915">
        <f t="shared" si="98"/>
        <v>0</v>
      </c>
      <c r="AJ184" s="1216"/>
      <c r="AK184" s="526">
        <v>157.19999999999999</v>
      </c>
      <c r="AL184" s="527">
        <f t="shared" si="75"/>
        <v>0</v>
      </c>
      <c r="AM184" s="526">
        <v>829.61</v>
      </c>
      <c r="AN184" s="527">
        <f t="shared" si="84"/>
        <v>0</v>
      </c>
      <c r="AO184" s="915">
        <f t="shared" si="99"/>
        <v>0</v>
      </c>
      <c r="AP184" s="990"/>
      <c r="AQ184" s="653">
        <f t="shared" si="93"/>
        <v>16</v>
      </c>
      <c r="AR184" s="1004">
        <v>157.19999999999999</v>
      </c>
      <c r="AS184" s="527">
        <f t="shared" si="77"/>
        <v>2515.1999999999998</v>
      </c>
      <c r="AT184" s="526">
        <v>829.61</v>
      </c>
      <c r="AU184" s="989">
        <f t="shared" si="85"/>
        <v>13273.76</v>
      </c>
      <c r="AV184" s="1090">
        <f t="shared" si="100"/>
        <v>15788.96</v>
      </c>
      <c r="AW184" s="633"/>
    </row>
    <row r="185" spans="1:49" s="632" customFormat="1" x14ac:dyDescent="0.25">
      <c r="A185" s="1026" t="s">
        <v>321</v>
      </c>
      <c r="B185" s="656" t="s">
        <v>322</v>
      </c>
      <c r="C185" s="635" t="s">
        <v>170</v>
      </c>
      <c r="D185" s="621">
        <v>16</v>
      </c>
      <c r="E185" s="1004">
        <v>1572</v>
      </c>
      <c r="F185" s="527">
        <f t="shared" si="65"/>
        <v>25152</v>
      </c>
      <c r="G185" s="526">
        <v>2373.29</v>
      </c>
      <c r="H185" s="989">
        <f t="shared" si="79"/>
        <v>37972.639999999999</v>
      </c>
      <c r="I185" s="1090">
        <f t="shared" si="94"/>
        <v>63124.639999999999</v>
      </c>
      <c r="J185" s="1132"/>
      <c r="K185" s="621"/>
      <c r="L185" s="1004">
        <v>1572</v>
      </c>
      <c r="M185" s="527">
        <f t="shared" si="67"/>
        <v>0</v>
      </c>
      <c r="N185" s="526">
        <v>2373.29</v>
      </c>
      <c r="O185" s="989">
        <f t="shared" si="80"/>
        <v>0</v>
      </c>
      <c r="P185" s="1090">
        <f t="shared" si="95"/>
        <v>0</v>
      </c>
      <c r="Q185" s="1005"/>
      <c r="R185" s="621"/>
      <c r="S185" s="1096">
        <v>1572</v>
      </c>
      <c r="T185" s="1090">
        <f t="shared" si="69"/>
        <v>0</v>
      </c>
      <c r="U185" s="1096">
        <v>2373.29</v>
      </c>
      <c r="V185" s="1090">
        <f t="shared" si="81"/>
        <v>0</v>
      </c>
      <c r="W185" s="1090">
        <f t="shared" si="96"/>
        <v>0</v>
      </c>
      <c r="X185" s="1215"/>
      <c r="Y185" s="526">
        <v>1572</v>
      </c>
      <c r="Z185" s="527">
        <f t="shared" si="71"/>
        <v>0</v>
      </c>
      <c r="AA185" s="526">
        <v>2373.29</v>
      </c>
      <c r="AB185" s="527">
        <f t="shared" si="82"/>
        <v>0</v>
      </c>
      <c r="AC185" s="915">
        <f t="shared" si="97"/>
        <v>0</v>
      </c>
      <c r="AD185" s="1216"/>
      <c r="AE185" s="526">
        <v>1572</v>
      </c>
      <c r="AF185" s="527">
        <f t="shared" si="73"/>
        <v>0</v>
      </c>
      <c r="AG185" s="526">
        <v>2373.29</v>
      </c>
      <c r="AH185" s="527">
        <f t="shared" si="83"/>
        <v>0</v>
      </c>
      <c r="AI185" s="915">
        <f t="shared" si="98"/>
        <v>0</v>
      </c>
      <c r="AJ185" s="1216"/>
      <c r="AK185" s="526">
        <v>1572</v>
      </c>
      <c r="AL185" s="527">
        <f t="shared" si="75"/>
        <v>0</v>
      </c>
      <c r="AM185" s="526">
        <v>2373.29</v>
      </c>
      <c r="AN185" s="527">
        <f t="shared" si="84"/>
        <v>0</v>
      </c>
      <c r="AO185" s="915">
        <f t="shared" si="99"/>
        <v>0</v>
      </c>
      <c r="AP185" s="990"/>
      <c r="AQ185" s="653">
        <f t="shared" si="93"/>
        <v>16</v>
      </c>
      <c r="AR185" s="1004">
        <v>1572</v>
      </c>
      <c r="AS185" s="527">
        <f t="shared" si="77"/>
        <v>25152</v>
      </c>
      <c r="AT185" s="526">
        <v>2373.29</v>
      </c>
      <c r="AU185" s="989">
        <f t="shared" si="85"/>
        <v>37972.639999999999</v>
      </c>
      <c r="AV185" s="1090">
        <f t="shared" si="100"/>
        <v>63124.639999999999</v>
      </c>
      <c r="AW185" s="633"/>
    </row>
    <row r="186" spans="1:49" s="632" customFormat="1" x14ac:dyDescent="0.25">
      <c r="A186" s="1026" t="s">
        <v>323</v>
      </c>
      <c r="B186" s="656" t="s">
        <v>324</v>
      </c>
      <c r="C186" s="635" t="s">
        <v>170</v>
      </c>
      <c r="D186" s="621">
        <v>16</v>
      </c>
      <c r="E186" s="1004">
        <v>157.19999999999999</v>
      </c>
      <c r="F186" s="527">
        <f t="shared" si="65"/>
        <v>2515.1999999999998</v>
      </c>
      <c r="G186" s="526">
        <v>1109.56</v>
      </c>
      <c r="H186" s="989">
        <f t="shared" si="79"/>
        <v>17752.96</v>
      </c>
      <c r="I186" s="1090">
        <f t="shared" si="94"/>
        <v>20268.16</v>
      </c>
      <c r="J186" s="1132"/>
      <c r="K186" s="621"/>
      <c r="L186" s="1004">
        <v>157.19999999999999</v>
      </c>
      <c r="M186" s="527">
        <f t="shared" si="67"/>
        <v>0</v>
      </c>
      <c r="N186" s="526">
        <v>1109.56</v>
      </c>
      <c r="O186" s="989">
        <f t="shared" si="80"/>
        <v>0</v>
      </c>
      <c r="P186" s="1090">
        <f t="shared" si="95"/>
        <v>0</v>
      </c>
      <c r="Q186" s="1005"/>
      <c r="R186" s="621"/>
      <c r="S186" s="1096">
        <v>157.19999999999999</v>
      </c>
      <c r="T186" s="1090">
        <f t="shared" si="69"/>
        <v>0</v>
      </c>
      <c r="U186" s="1096">
        <v>1109.56</v>
      </c>
      <c r="V186" s="1090">
        <f t="shared" si="81"/>
        <v>0</v>
      </c>
      <c r="W186" s="1090">
        <f t="shared" si="96"/>
        <v>0</v>
      </c>
      <c r="X186" s="1215"/>
      <c r="Y186" s="526">
        <v>157.19999999999999</v>
      </c>
      <c r="Z186" s="527">
        <f t="shared" si="71"/>
        <v>0</v>
      </c>
      <c r="AA186" s="526">
        <v>1109.56</v>
      </c>
      <c r="AB186" s="527">
        <f t="shared" si="82"/>
        <v>0</v>
      </c>
      <c r="AC186" s="915">
        <f t="shared" si="97"/>
        <v>0</v>
      </c>
      <c r="AD186" s="1216"/>
      <c r="AE186" s="526">
        <v>157.19999999999999</v>
      </c>
      <c r="AF186" s="527">
        <f t="shared" si="73"/>
        <v>0</v>
      </c>
      <c r="AG186" s="526">
        <v>1109.56</v>
      </c>
      <c r="AH186" s="527">
        <f t="shared" si="83"/>
        <v>0</v>
      </c>
      <c r="AI186" s="915">
        <f t="shared" si="98"/>
        <v>0</v>
      </c>
      <c r="AJ186" s="1216"/>
      <c r="AK186" s="526">
        <v>157.19999999999999</v>
      </c>
      <c r="AL186" s="527">
        <f t="shared" si="75"/>
        <v>0</v>
      </c>
      <c r="AM186" s="526">
        <v>1109.56</v>
      </c>
      <c r="AN186" s="527">
        <f t="shared" si="84"/>
        <v>0</v>
      </c>
      <c r="AO186" s="915">
        <f t="shared" si="99"/>
        <v>0</v>
      </c>
      <c r="AP186" s="990"/>
      <c r="AQ186" s="653">
        <f t="shared" si="93"/>
        <v>16</v>
      </c>
      <c r="AR186" s="1004">
        <v>157.19999999999999</v>
      </c>
      <c r="AS186" s="527">
        <f t="shared" si="77"/>
        <v>2515.1999999999998</v>
      </c>
      <c r="AT186" s="526">
        <v>1109.56</v>
      </c>
      <c r="AU186" s="989">
        <f t="shared" si="85"/>
        <v>17752.96</v>
      </c>
      <c r="AV186" s="1090">
        <f t="shared" si="100"/>
        <v>20268.16</v>
      </c>
      <c r="AW186" s="633"/>
    </row>
    <row r="187" spans="1:49" s="632" customFormat="1" x14ac:dyDescent="0.25">
      <c r="A187" s="1026" t="s">
        <v>325</v>
      </c>
      <c r="B187" s="656" t="s">
        <v>326</v>
      </c>
      <c r="C187" s="635" t="s">
        <v>170</v>
      </c>
      <c r="D187" s="621">
        <v>180</v>
      </c>
      <c r="E187" s="1004">
        <v>540.77</v>
      </c>
      <c r="F187" s="527">
        <f t="shared" si="65"/>
        <v>97338.599999999991</v>
      </c>
      <c r="G187" s="526">
        <v>2018.64</v>
      </c>
      <c r="H187" s="989">
        <f t="shared" si="79"/>
        <v>363355.2</v>
      </c>
      <c r="I187" s="1090">
        <f t="shared" si="94"/>
        <v>460693.8</v>
      </c>
      <c r="J187" s="1132"/>
      <c r="K187" s="621">
        <v>180</v>
      </c>
      <c r="L187" s="1004">
        <v>540.77</v>
      </c>
      <c r="M187" s="527">
        <f t="shared" si="67"/>
        <v>97338.599999999991</v>
      </c>
      <c r="N187" s="526">
        <v>2018.64</v>
      </c>
      <c r="O187" s="989">
        <f t="shared" si="80"/>
        <v>363355.2</v>
      </c>
      <c r="P187" s="1090">
        <f t="shared" si="95"/>
        <v>460693.8</v>
      </c>
      <c r="Q187" s="1005"/>
      <c r="R187" s="621"/>
      <c r="S187" s="1096">
        <v>540.77</v>
      </c>
      <c r="T187" s="1090">
        <f t="shared" si="69"/>
        <v>0</v>
      </c>
      <c r="U187" s="1096">
        <v>2018.64</v>
      </c>
      <c r="V187" s="1090">
        <f t="shared" si="81"/>
        <v>0</v>
      </c>
      <c r="W187" s="1090">
        <f t="shared" si="96"/>
        <v>0</v>
      </c>
      <c r="X187" s="1215"/>
      <c r="Y187" s="526">
        <v>540.77</v>
      </c>
      <c r="Z187" s="527">
        <f t="shared" si="71"/>
        <v>0</v>
      </c>
      <c r="AA187" s="526">
        <v>2018.64</v>
      </c>
      <c r="AB187" s="527">
        <f t="shared" si="82"/>
        <v>0</v>
      </c>
      <c r="AC187" s="915">
        <f t="shared" si="97"/>
        <v>0</v>
      </c>
      <c r="AD187" s="1216"/>
      <c r="AE187" s="526">
        <v>540.77</v>
      </c>
      <c r="AF187" s="527">
        <f t="shared" si="73"/>
        <v>0</v>
      </c>
      <c r="AG187" s="526">
        <v>2018.64</v>
      </c>
      <c r="AH187" s="527">
        <f t="shared" si="83"/>
        <v>0</v>
      </c>
      <c r="AI187" s="915">
        <f t="shared" si="98"/>
        <v>0</v>
      </c>
      <c r="AJ187" s="1216"/>
      <c r="AK187" s="526">
        <v>540.77</v>
      </c>
      <c r="AL187" s="527">
        <f t="shared" si="75"/>
        <v>0</v>
      </c>
      <c r="AM187" s="526">
        <v>2018.64</v>
      </c>
      <c r="AN187" s="527">
        <f t="shared" si="84"/>
        <v>0</v>
      </c>
      <c r="AO187" s="915">
        <f t="shared" si="99"/>
        <v>0</v>
      </c>
      <c r="AP187" s="990"/>
      <c r="AQ187" s="653">
        <f t="shared" si="93"/>
        <v>0</v>
      </c>
      <c r="AR187" s="1004">
        <v>540.77</v>
      </c>
      <c r="AS187" s="527">
        <f t="shared" si="77"/>
        <v>0</v>
      </c>
      <c r="AT187" s="526">
        <v>2018.64</v>
      </c>
      <c r="AU187" s="989">
        <f t="shared" si="85"/>
        <v>0</v>
      </c>
      <c r="AV187" s="1090">
        <f t="shared" si="100"/>
        <v>0</v>
      </c>
      <c r="AW187" s="633"/>
    </row>
    <row r="188" spans="1:49" s="632" customFormat="1" x14ac:dyDescent="0.25">
      <c r="A188" s="1026" t="s">
        <v>327</v>
      </c>
      <c r="B188" s="656" t="s">
        <v>328</v>
      </c>
      <c r="C188" s="635" t="s">
        <v>170</v>
      </c>
      <c r="D188" s="621">
        <v>22</v>
      </c>
      <c r="E188" s="1004">
        <v>1572</v>
      </c>
      <c r="F188" s="527">
        <f t="shared" si="65"/>
        <v>34584</v>
      </c>
      <c r="G188" s="526">
        <v>1560</v>
      </c>
      <c r="H188" s="989">
        <f t="shared" si="79"/>
        <v>34320</v>
      </c>
      <c r="I188" s="1090">
        <f t="shared" si="94"/>
        <v>68904</v>
      </c>
      <c r="J188" s="1132"/>
      <c r="K188" s="621"/>
      <c r="L188" s="1004">
        <v>1572</v>
      </c>
      <c r="M188" s="527">
        <f t="shared" si="67"/>
        <v>0</v>
      </c>
      <c r="N188" s="526">
        <v>1560</v>
      </c>
      <c r="O188" s="989">
        <f t="shared" si="80"/>
        <v>0</v>
      </c>
      <c r="P188" s="1090">
        <f t="shared" si="95"/>
        <v>0</v>
      </c>
      <c r="Q188" s="1005"/>
      <c r="R188" s="621"/>
      <c r="S188" s="1096">
        <v>1572</v>
      </c>
      <c r="T188" s="1090">
        <f t="shared" si="69"/>
        <v>0</v>
      </c>
      <c r="U188" s="1096">
        <v>1560</v>
      </c>
      <c r="V188" s="1090">
        <f t="shared" si="81"/>
        <v>0</v>
      </c>
      <c r="W188" s="1090">
        <f t="shared" si="96"/>
        <v>0</v>
      </c>
      <c r="X188" s="1215"/>
      <c r="Y188" s="526">
        <v>1572</v>
      </c>
      <c r="Z188" s="527">
        <f t="shared" si="71"/>
        <v>0</v>
      </c>
      <c r="AA188" s="526">
        <v>1560</v>
      </c>
      <c r="AB188" s="527">
        <f t="shared" si="82"/>
        <v>0</v>
      </c>
      <c r="AC188" s="915">
        <f t="shared" si="97"/>
        <v>0</v>
      </c>
      <c r="AD188" s="1216"/>
      <c r="AE188" s="526">
        <v>1572</v>
      </c>
      <c r="AF188" s="527">
        <f t="shared" si="73"/>
        <v>0</v>
      </c>
      <c r="AG188" s="526">
        <v>1560</v>
      </c>
      <c r="AH188" s="527">
        <f t="shared" si="83"/>
        <v>0</v>
      </c>
      <c r="AI188" s="915">
        <f t="shared" si="98"/>
        <v>0</v>
      </c>
      <c r="AJ188" s="1216"/>
      <c r="AK188" s="526">
        <v>1572</v>
      </c>
      <c r="AL188" s="527">
        <f t="shared" si="75"/>
        <v>0</v>
      </c>
      <c r="AM188" s="526">
        <v>1560</v>
      </c>
      <c r="AN188" s="527">
        <f t="shared" si="84"/>
        <v>0</v>
      </c>
      <c r="AO188" s="915">
        <f t="shared" si="99"/>
        <v>0</v>
      </c>
      <c r="AP188" s="990"/>
      <c r="AQ188" s="653">
        <f t="shared" si="93"/>
        <v>22</v>
      </c>
      <c r="AR188" s="1004">
        <v>1572</v>
      </c>
      <c r="AS188" s="527">
        <f t="shared" si="77"/>
        <v>34584</v>
      </c>
      <c r="AT188" s="526">
        <v>1560</v>
      </c>
      <c r="AU188" s="989">
        <f t="shared" si="85"/>
        <v>34320</v>
      </c>
      <c r="AV188" s="1090">
        <f t="shared" si="100"/>
        <v>68904</v>
      </c>
      <c r="AW188" s="633"/>
    </row>
    <row r="189" spans="1:49" s="632" customFormat="1" x14ac:dyDescent="0.25">
      <c r="A189" s="1026" t="s">
        <v>329</v>
      </c>
      <c r="B189" s="657" t="s">
        <v>330</v>
      </c>
      <c r="C189" s="635" t="s">
        <v>170</v>
      </c>
      <c r="D189" s="621">
        <v>800</v>
      </c>
      <c r="E189" s="1004">
        <v>32.75</v>
      </c>
      <c r="F189" s="527">
        <f t="shared" si="65"/>
        <v>26200</v>
      </c>
      <c r="G189" s="526">
        <v>107.93</v>
      </c>
      <c r="H189" s="989">
        <f t="shared" si="79"/>
        <v>86344</v>
      </c>
      <c r="I189" s="1090">
        <f t="shared" si="94"/>
        <v>112544</v>
      </c>
      <c r="J189" s="1132"/>
      <c r="K189" s="621">
        <v>360</v>
      </c>
      <c r="L189" s="1004">
        <v>32.75</v>
      </c>
      <c r="M189" s="527">
        <f t="shared" si="67"/>
        <v>11790</v>
      </c>
      <c r="N189" s="526">
        <v>107.93</v>
      </c>
      <c r="O189" s="989">
        <f t="shared" si="80"/>
        <v>38854.800000000003</v>
      </c>
      <c r="P189" s="1090">
        <f t="shared" si="95"/>
        <v>50644.800000000003</v>
      </c>
      <c r="Q189" s="1005"/>
      <c r="R189" s="621"/>
      <c r="S189" s="1096">
        <v>32.75</v>
      </c>
      <c r="T189" s="1090">
        <f t="shared" si="69"/>
        <v>0</v>
      </c>
      <c r="U189" s="1096">
        <v>107.93</v>
      </c>
      <c r="V189" s="1090">
        <f t="shared" si="81"/>
        <v>0</v>
      </c>
      <c r="W189" s="1090">
        <f t="shared" si="96"/>
        <v>0</v>
      </c>
      <c r="X189" s="1215"/>
      <c r="Y189" s="526">
        <v>32.75</v>
      </c>
      <c r="Z189" s="527">
        <f t="shared" si="71"/>
        <v>0</v>
      </c>
      <c r="AA189" s="526">
        <v>107.93</v>
      </c>
      <c r="AB189" s="527">
        <f t="shared" si="82"/>
        <v>0</v>
      </c>
      <c r="AC189" s="915">
        <f t="shared" si="97"/>
        <v>0</v>
      </c>
      <c r="AD189" s="1216"/>
      <c r="AE189" s="526">
        <v>32.75</v>
      </c>
      <c r="AF189" s="527">
        <f t="shared" si="73"/>
        <v>0</v>
      </c>
      <c r="AG189" s="526">
        <v>107.93</v>
      </c>
      <c r="AH189" s="527">
        <f t="shared" si="83"/>
        <v>0</v>
      </c>
      <c r="AI189" s="915">
        <f t="shared" si="98"/>
        <v>0</v>
      </c>
      <c r="AJ189" s="1216"/>
      <c r="AK189" s="526">
        <v>32.75</v>
      </c>
      <c r="AL189" s="527">
        <f t="shared" si="75"/>
        <v>0</v>
      </c>
      <c r="AM189" s="526">
        <v>107.93</v>
      </c>
      <c r="AN189" s="527">
        <f t="shared" si="84"/>
        <v>0</v>
      </c>
      <c r="AO189" s="915">
        <f t="shared" si="99"/>
        <v>0</v>
      </c>
      <c r="AP189" s="990"/>
      <c r="AQ189" s="653">
        <f t="shared" si="93"/>
        <v>440</v>
      </c>
      <c r="AR189" s="1004">
        <v>32.75</v>
      </c>
      <c r="AS189" s="527">
        <f t="shared" si="77"/>
        <v>14410</v>
      </c>
      <c r="AT189" s="526">
        <v>107.93</v>
      </c>
      <c r="AU189" s="989">
        <f t="shared" si="85"/>
        <v>47489.200000000004</v>
      </c>
      <c r="AV189" s="1090">
        <f t="shared" si="100"/>
        <v>61899.200000000004</v>
      </c>
      <c r="AW189" s="633"/>
    </row>
    <row r="190" spans="1:49" s="632" customFormat="1" x14ac:dyDescent="0.25">
      <c r="A190" s="1026" t="s">
        <v>331</v>
      </c>
      <c r="B190" s="657" t="s">
        <v>332</v>
      </c>
      <c r="C190" s="635" t="s">
        <v>170</v>
      </c>
      <c r="D190" s="621">
        <v>100</v>
      </c>
      <c r="E190" s="1004">
        <v>19.649999999999999</v>
      </c>
      <c r="F190" s="527">
        <f t="shared" si="65"/>
        <v>1964.9999999999998</v>
      </c>
      <c r="G190" s="526">
        <v>13.26</v>
      </c>
      <c r="H190" s="989">
        <f t="shared" si="79"/>
        <v>1326</v>
      </c>
      <c r="I190" s="1090">
        <f t="shared" si="94"/>
        <v>3291</v>
      </c>
      <c r="J190" s="1132"/>
      <c r="K190" s="621">
        <v>100</v>
      </c>
      <c r="L190" s="1004">
        <v>19.649999999999999</v>
      </c>
      <c r="M190" s="527">
        <f t="shared" si="67"/>
        <v>1964.9999999999998</v>
      </c>
      <c r="N190" s="526">
        <v>13.26</v>
      </c>
      <c r="O190" s="989">
        <f t="shared" si="80"/>
        <v>1326</v>
      </c>
      <c r="P190" s="1090">
        <f t="shared" si="95"/>
        <v>3291</v>
      </c>
      <c r="Q190" s="1005"/>
      <c r="R190" s="621"/>
      <c r="S190" s="1096">
        <v>19.649999999999999</v>
      </c>
      <c r="T190" s="1090">
        <f t="shared" si="69"/>
        <v>0</v>
      </c>
      <c r="U190" s="1096">
        <v>13.26</v>
      </c>
      <c r="V190" s="1090">
        <f t="shared" si="81"/>
        <v>0</v>
      </c>
      <c r="W190" s="1090">
        <f t="shared" si="96"/>
        <v>0</v>
      </c>
      <c r="X190" s="1215"/>
      <c r="Y190" s="526">
        <v>19.649999999999999</v>
      </c>
      <c r="Z190" s="527">
        <f t="shared" si="71"/>
        <v>0</v>
      </c>
      <c r="AA190" s="526">
        <v>13.26</v>
      </c>
      <c r="AB190" s="527">
        <f t="shared" si="82"/>
        <v>0</v>
      </c>
      <c r="AC190" s="915">
        <f t="shared" si="97"/>
        <v>0</v>
      </c>
      <c r="AD190" s="1216"/>
      <c r="AE190" s="526">
        <v>19.649999999999999</v>
      </c>
      <c r="AF190" s="527">
        <f t="shared" si="73"/>
        <v>0</v>
      </c>
      <c r="AG190" s="526">
        <v>13.26</v>
      </c>
      <c r="AH190" s="527">
        <f t="shared" si="83"/>
        <v>0</v>
      </c>
      <c r="AI190" s="915">
        <f t="shared" si="98"/>
        <v>0</v>
      </c>
      <c r="AJ190" s="1216"/>
      <c r="AK190" s="526">
        <v>19.649999999999999</v>
      </c>
      <c r="AL190" s="527">
        <f t="shared" si="75"/>
        <v>0</v>
      </c>
      <c r="AM190" s="526">
        <v>13.26</v>
      </c>
      <c r="AN190" s="527">
        <f t="shared" si="84"/>
        <v>0</v>
      </c>
      <c r="AO190" s="915">
        <f t="shared" si="99"/>
        <v>0</v>
      </c>
      <c r="AP190" s="990"/>
      <c r="AQ190" s="653">
        <f t="shared" si="93"/>
        <v>0</v>
      </c>
      <c r="AR190" s="1004">
        <v>19.649999999999999</v>
      </c>
      <c r="AS190" s="527">
        <f t="shared" si="77"/>
        <v>0</v>
      </c>
      <c r="AT190" s="526">
        <v>13.26</v>
      </c>
      <c r="AU190" s="989">
        <f t="shared" si="85"/>
        <v>0</v>
      </c>
      <c r="AV190" s="1090">
        <f t="shared" si="100"/>
        <v>0</v>
      </c>
      <c r="AW190" s="633"/>
    </row>
    <row r="191" spans="1:49" s="632" customFormat="1" x14ac:dyDescent="0.25">
      <c r="A191" s="1026" t="s">
        <v>333</v>
      </c>
      <c r="B191" s="657" t="s">
        <v>334</v>
      </c>
      <c r="C191" s="635" t="s">
        <v>170</v>
      </c>
      <c r="D191" s="621">
        <v>175</v>
      </c>
      <c r="E191" s="1004">
        <v>1048</v>
      </c>
      <c r="F191" s="527">
        <f t="shared" si="65"/>
        <v>183400</v>
      </c>
      <c r="G191" s="526">
        <v>1383.16</v>
      </c>
      <c r="H191" s="989">
        <f t="shared" si="79"/>
        <v>242053</v>
      </c>
      <c r="I191" s="1090">
        <f t="shared" si="94"/>
        <v>425453</v>
      </c>
      <c r="J191" s="1132"/>
      <c r="K191" s="621">
        <v>100</v>
      </c>
      <c r="L191" s="1004">
        <v>1048</v>
      </c>
      <c r="M191" s="527">
        <f t="shared" si="67"/>
        <v>104800</v>
      </c>
      <c r="N191" s="526">
        <v>1383.16</v>
      </c>
      <c r="O191" s="989">
        <f t="shared" si="80"/>
        <v>138316</v>
      </c>
      <c r="P191" s="1090">
        <f t="shared" si="95"/>
        <v>243116</v>
      </c>
      <c r="Q191" s="1005"/>
      <c r="R191" s="621"/>
      <c r="S191" s="1096">
        <v>1048</v>
      </c>
      <c r="T191" s="1090">
        <f t="shared" si="69"/>
        <v>0</v>
      </c>
      <c r="U191" s="1096">
        <v>1383.16</v>
      </c>
      <c r="V191" s="1090">
        <f t="shared" si="81"/>
        <v>0</v>
      </c>
      <c r="W191" s="1090">
        <f t="shared" si="96"/>
        <v>0</v>
      </c>
      <c r="X191" s="1215"/>
      <c r="Y191" s="526">
        <v>1048</v>
      </c>
      <c r="Z191" s="527">
        <f t="shared" si="71"/>
        <v>0</v>
      </c>
      <c r="AA191" s="526">
        <v>1383.16</v>
      </c>
      <c r="AB191" s="527">
        <f t="shared" si="82"/>
        <v>0</v>
      </c>
      <c r="AC191" s="915">
        <f t="shared" si="97"/>
        <v>0</v>
      </c>
      <c r="AD191" s="1216"/>
      <c r="AE191" s="526">
        <v>1048</v>
      </c>
      <c r="AF191" s="527">
        <f t="shared" si="73"/>
        <v>0</v>
      </c>
      <c r="AG191" s="526">
        <v>1383.16</v>
      </c>
      <c r="AH191" s="527">
        <f t="shared" si="83"/>
        <v>0</v>
      </c>
      <c r="AI191" s="915">
        <f t="shared" si="98"/>
        <v>0</v>
      </c>
      <c r="AJ191" s="1216"/>
      <c r="AK191" s="526">
        <v>1048</v>
      </c>
      <c r="AL191" s="527">
        <f t="shared" si="75"/>
        <v>0</v>
      </c>
      <c r="AM191" s="526">
        <v>1383.16</v>
      </c>
      <c r="AN191" s="527">
        <f t="shared" si="84"/>
        <v>0</v>
      </c>
      <c r="AO191" s="915">
        <f t="shared" si="99"/>
        <v>0</v>
      </c>
      <c r="AP191" s="990"/>
      <c r="AQ191" s="653">
        <f t="shared" si="93"/>
        <v>75</v>
      </c>
      <c r="AR191" s="1004">
        <v>1048</v>
      </c>
      <c r="AS191" s="527">
        <f t="shared" si="77"/>
        <v>78600</v>
      </c>
      <c r="AT191" s="526">
        <v>1383.16</v>
      </c>
      <c r="AU191" s="989">
        <f t="shared" si="85"/>
        <v>103737</v>
      </c>
      <c r="AV191" s="1090">
        <f t="shared" si="100"/>
        <v>182337</v>
      </c>
      <c r="AW191" s="633"/>
    </row>
    <row r="192" spans="1:49" s="632" customFormat="1" x14ac:dyDescent="0.25">
      <c r="A192" s="1026" t="s">
        <v>335</v>
      </c>
      <c r="B192" s="657" t="s">
        <v>336</v>
      </c>
      <c r="C192" s="635" t="s">
        <v>296</v>
      </c>
      <c r="D192" s="621">
        <v>4220</v>
      </c>
      <c r="E192" s="1004">
        <v>162.44</v>
      </c>
      <c r="F192" s="527">
        <f t="shared" si="65"/>
        <v>685496.8</v>
      </c>
      <c r="G192" s="526">
        <v>53.35</v>
      </c>
      <c r="H192" s="989">
        <f t="shared" si="79"/>
        <v>225137</v>
      </c>
      <c r="I192" s="1090">
        <f t="shared" si="94"/>
        <v>910633.8</v>
      </c>
      <c r="J192" s="1132"/>
      <c r="K192" s="621">
        <v>3500</v>
      </c>
      <c r="L192" s="1004">
        <v>162.44</v>
      </c>
      <c r="M192" s="527">
        <f t="shared" si="67"/>
        <v>568540</v>
      </c>
      <c r="N192" s="526">
        <v>53.35</v>
      </c>
      <c r="O192" s="989">
        <f t="shared" si="80"/>
        <v>186725</v>
      </c>
      <c r="P192" s="1090">
        <f t="shared" si="95"/>
        <v>755265</v>
      </c>
      <c r="Q192" s="1005"/>
      <c r="R192" s="621"/>
      <c r="S192" s="1096">
        <v>162.44</v>
      </c>
      <c r="T192" s="1090">
        <f t="shared" si="69"/>
        <v>0</v>
      </c>
      <c r="U192" s="1096">
        <v>53.35</v>
      </c>
      <c r="V192" s="1090">
        <f t="shared" si="81"/>
        <v>0</v>
      </c>
      <c r="W192" s="1090">
        <f t="shared" si="96"/>
        <v>0</v>
      </c>
      <c r="X192" s="1215"/>
      <c r="Y192" s="526">
        <v>162.44</v>
      </c>
      <c r="Z192" s="527">
        <f t="shared" si="71"/>
        <v>0</v>
      </c>
      <c r="AA192" s="526">
        <v>53.35</v>
      </c>
      <c r="AB192" s="527">
        <f t="shared" si="82"/>
        <v>0</v>
      </c>
      <c r="AC192" s="915">
        <f t="shared" si="97"/>
        <v>0</v>
      </c>
      <c r="AD192" s="1216"/>
      <c r="AE192" s="526">
        <v>162.44</v>
      </c>
      <c r="AF192" s="527">
        <f t="shared" si="73"/>
        <v>0</v>
      </c>
      <c r="AG192" s="526">
        <v>53.35</v>
      </c>
      <c r="AH192" s="527">
        <f t="shared" si="83"/>
        <v>0</v>
      </c>
      <c r="AI192" s="915">
        <f t="shared" si="98"/>
        <v>0</v>
      </c>
      <c r="AJ192" s="1216"/>
      <c r="AK192" s="526">
        <v>162.44</v>
      </c>
      <c r="AL192" s="527">
        <f t="shared" si="75"/>
        <v>0</v>
      </c>
      <c r="AM192" s="526">
        <v>53.35</v>
      </c>
      <c r="AN192" s="527">
        <f t="shared" si="84"/>
        <v>0</v>
      </c>
      <c r="AO192" s="915">
        <f t="shared" si="99"/>
        <v>0</v>
      </c>
      <c r="AP192" s="990"/>
      <c r="AQ192" s="653">
        <f t="shared" si="93"/>
        <v>720</v>
      </c>
      <c r="AR192" s="1004">
        <v>162.44</v>
      </c>
      <c r="AS192" s="527">
        <f t="shared" si="77"/>
        <v>116956.8</v>
      </c>
      <c r="AT192" s="526">
        <v>53.35</v>
      </c>
      <c r="AU192" s="989">
        <f t="shared" si="85"/>
        <v>38412</v>
      </c>
      <c r="AV192" s="1090">
        <f t="shared" si="100"/>
        <v>155368.79999999999</v>
      </c>
      <c r="AW192" s="633"/>
    </row>
    <row r="193" spans="1:49" s="632" customFormat="1" x14ac:dyDescent="0.25">
      <c r="A193" s="1026" t="s">
        <v>337</v>
      </c>
      <c r="B193" s="657" t="s">
        <v>338</v>
      </c>
      <c r="C193" s="635" t="s">
        <v>296</v>
      </c>
      <c r="D193" s="621">
        <v>3800</v>
      </c>
      <c r="E193" s="1004">
        <v>162.44</v>
      </c>
      <c r="F193" s="527">
        <f t="shared" si="65"/>
        <v>617272</v>
      </c>
      <c r="G193" s="526">
        <v>107.82</v>
      </c>
      <c r="H193" s="989">
        <f t="shared" si="79"/>
        <v>409716</v>
      </c>
      <c r="I193" s="1090">
        <f t="shared" si="94"/>
        <v>1026988</v>
      </c>
      <c r="J193" s="1132"/>
      <c r="K193" s="621">
        <v>2500</v>
      </c>
      <c r="L193" s="1004">
        <v>162.44</v>
      </c>
      <c r="M193" s="527">
        <f t="shared" si="67"/>
        <v>406100</v>
      </c>
      <c r="N193" s="526">
        <v>107.82</v>
      </c>
      <c r="O193" s="989">
        <f t="shared" si="80"/>
        <v>269550</v>
      </c>
      <c r="P193" s="1090">
        <f t="shared" si="95"/>
        <v>675650</v>
      </c>
      <c r="Q193" s="1005"/>
      <c r="R193" s="621"/>
      <c r="S193" s="1096">
        <v>162.44</v>
      </c>
      <c r="T193" s="1090">
        <f t="shared" si="69"/>
        <v>0</v>
      </c>
      <c r="U193" s="1096">
        <v>107.82</v>
      </c>
      <c r="V193" s="1090">
        <f t="shared" si="81"/>
        <v>0</v>
      </c>
      <c r="W193" s="1090">
        <f t="shared" si="96"/>
        <v>0</v>
      </c>
      <c r="X193" s="1215"/>
      <c r="Y193" s="526">
        <v>162.44</v>
      </c>
      <c r="Z193" s="527">
        <f t="shared" si="71"/>
        <v>0</v>
      </c>
      <c r="AA193" s="526">
        <v>107.82</v>
      </c>
      <c r="AB193" s="527">
        <f t="shared" si="82"/>
        <v>0</v>
      </c>
      <c r="AC193" s="915">
        <f t="shared" si="97"/>
        <v>0</v>
      </c>
      <c r="AD193" s="1216"/>
      <c r="AE193" s="526">
        <v>162.44</v>
      </c>
      <c r="AF193" s="527">
        <f t="shared" si="73"/>
        <v>0</v>
      </c>
      <c r="AG193" s="526">
        <v>107.82</v>
      </c>
      <c r="AH193" s="527">
        <f t="shared" si="83"/>
        <v>0</v>
      </c>
      <c r="AI193" s="915">
        <f t="shared" si="98"/>
        <v>0</v>
      </c>
      <c r="AJ193" s="1216"/>
      <c r="AK193" s="526">
        <v>162.44</v>
      </c>
      <c r="AL193" s="527">
        <f t="shared" si="75"/>
        <v>0</v>
      </c>
      <c r="AM193" s="526">
        <v>107.82</v>
      </c>
      <c r="AN193" s="527">
        <f t="shared" si="84"/>
        <v>0</v>
      </c>
      <c r="AO193" s="915">
        <f t="shared" si="99"/>
        <v>0</v>
      </c>
      <c r="AP193" s="990"/>
      <c r="AQ193" s="653">
        <f t="shared" si="93"/>
        <v>1300</v>
      </c>
      <c r="AR193" s="1004">
        <v>162.44</v>
      </c>
      <c r="AS193" s="527">
        <f t="shared" si="77"/>
        <v>211172</v>
      </c>
      <c r="AT193" s="526">
        <v>107.82</v>
      </c>
      <c r="AU193" s="989">
        <f t="shared" si="85"/>
        <v>140166</v>
      </c>
      <c r="AV193" s="1090">
        <f t="shared" si="100"/>
        <v>351338</v>
      </c>
      <c r="AW193" s="633"/>
    </row>
    <row r="194" spans="1:49" s="632" customFormat="1" x14ac:dyDescent="0.25">
      <c r="A194" s="1026" t="s">
        <v>339</v>
      </c>
      <c r="B194" s="657" t="s">
        <v>340</v>
      </c>
      <c r="C194" s="635" t="s">
        <v>296</v>
      </c>
      <c r="D194" s="621">
        <v>500</v>
      </c>
      <c r="E194" s="1004">
        <v>162.44</v>
      </c>
      <c r="F194" s="527">
        <f t="shared" si="65"/>
        <v>81220</v>
      </c>
      <c r="G194" s="526">
        <v>101.09</v>
      </c>
      <c r="H194" s="989">
        <f t="shared" si="79"/>
        <v>50545</v>
      </c>
      <c r="I194" s="1090">
        <f t="shared" si="94"/>
        <v>131765</v>
      </c>
      <c r="J194" s="1132"/>
      <c r="K194" s="621">
        <v>250</v>
      </c>
      <c r="L194" s="1004">
        <v>162.44</v>
      </c>
      <c r="M194" s="527">
        <f t="shared" si="67"/>
        <v>40610</v>
      </c>
      <c r="N194" s="526">
        <v>101.09</v>
      </c>
      <c r="O194" s="989">
        <f t="shared" si="80"/>
        <v>25272.5</v>
      </c>
      <c r="P194" s="1090">
        <f t="shared" si="95"/>
        <v>65882.5</v>
      </c>
      <c r="Q194" s="1005"/>
      <c r="R194" s="621"/>
      <c r="S194" s="1096">
        <v>162.44</v>
      </c>
      <c r="T194" s="1090">
        <f t="shared" si="69"/>
        <v>0</v>
      </c>
      <c r="U194" s="1096">
        <v>101.09</v>
      </c>
      <c r="V194" s="1090">
        <f t="shared" si="81"/>
        <v>0</v>
      </c>
      <c r="W194" s="1090">
        <f t="shared" si="96"/>
        <v>0</v>
      </c>
      <c r="X194" s="1215"/>
      <c r="Y194" s="526">
        <v>162.44</v>
      </c>
      <c r="Z194" s="527">
        <f t="shared" si="71"/>
        <v>0</v>
      </c>
      <c r="AA194" s="526">
        <v>101.09</v>
      </c>
      <c r="AB194" s="527">
        <f t="shared" si="82"/>
        <v>0</v>
      </c>
      <c r="AC194" s="915">
        <f t="shared" si="97"/>
        <v>0</v>
      </c>
      <c r="AD194" s="1216"/>
      <c r="AE194" s="526">
        <v>162.44</v>
      </c>
      <c r="AF194" s="527">
        <f t="shared" si="73"/>
        <v>0</v>
      </c>
      <c r="AG194" s="526">
        <v>101.09</v>
      </c>
      <c r="AH194" s="527">
        <f t="shared" si="83"/>
        <v>0</v>
      </c>
      <c r="AI194" s="915">
        <f t="shared" si="98"/>
        <v>0</v>
      </c>
      <c r="AJ194" s="1216"/>
      <c r="AK194" s="526">
        <v>162.44</v>
      </c>
      <c r="AL194" s="527">
        <f t="shared" si="75"/>
        <v>0</v>
      </c>
      <c r="AM194" s="526">
        <v>101.09</v>
      </c>
      <c r="AN194" s="527">
        <f t="shared" si="84"/>
        <v>0</v>
      </c>
      <c r="AO194" s="915">
        <f t="shared" si="99"/>
        <v>0</v>
      </c>
      <c r="AP194" s="990"/>
      <c r="AQ194" s="653">
        <f t="shared" si="93"/>
        <v>250</v>
      </c>
      <c r="AR194" s="1004">
        <v>162.44</v>
      </c>
      <c r="AS194" s="527">
        <f t="shared" si="77"/>
        <v>40610</v>
      </c>
      <c r="AT194" s="526">
        <v>101.09</v>
      </c>
      <c r="AU194" s="989">
        <f t="shared" si="85"/>
        <v>25272.5</v>
      </c>
      <c r="AV194" s="1090">
        <f t="shared" si="100"/>
        <v>65882.5</v>
      </c>
      <c r="AW194" s="633"/>
    </row>
    <row r="195" spans="1:49" s="632" customFormat="1" x14ac:dyDescent="0.25">
      <c r="A195" s="1026" t="s">
        <v>341</v>
      </c>
      <c r="B195" s="657" t="s">
        <v>342</v>
      </c>
      <c r="C195" s="635" t="s">
        <v>296</v>
      </c>
      <c r="D195" s="621">
        <v>1160</v>
      </c>
      <c r="E195" s="1004">
        <v>162.44</v>
      </c>
      <c r="F195" s="527">
        <f t="shared" si="65"/>
        <v>188430.4</v>
      </c>
      <c r="G195" s="526">
        <v>111.72</v>
      </c>
      <c r="H195" s="989">
        <f t="shared" si="79"/>
        <v>129595.2</v>
      </c>
      <c r="I195" s="1090">
        <f t="shared" si="94"/>
        <v>318025.59999999998</v>
      </c>
      <c r="J195" s="1132"/>
      <c r="K195" s="621">
        <v>500</v>
      </c>
      <c r="L195" s="1004">
        <v>162.44</v>
      </c>
      <c r="M195" s="527">
        <f t="shared" si="67"/>
        <v>81220</v>
      </c>
      <c r="N195" s="526">
        <v>111.72</v>
      </c>
      <c r="O195" s="989">
        <f t="shared" si="80"/>
        <v>55860</v>
      </c>
      <c r="P195" s="1090">
        <f t="shared" si="95"/>
        <v>137080</v>
      </c>
      <c r="Q195" s="1005"/>
      <c r="R195" s="621"/>
      <c r="S195" s="1096">
        <v>162.44</v>
      </c>
      <c r="T195" s="1090">
        <f t="shared" si="69"/>
        <v>0</v>
      </c>
      <c r="U195" s="1096">
        <v>111.72</v>
      </c>
      <c r="V195" s="1090">
        <f t="shared" si="81"/>
        <v>0</v>
      </c>
      <c r="W195" s="1090">
        <f t="shared" si="96"/>
        <v>0</v>
      </c>
      <c r="X195" s="1215"/>
      <c r="Y195" s="526">
        <v>162.44</v>
      </c>
      <c r="Z195" s="527">
        <f t="shared" si="71"/>
        <v>0</v>
      </c>
      <c r="AA195" s="526">
        <v>111.72</v>
      </c>
      <c r="AB195" s="527">
        <f t="shared" si="82"/>
        <v>0</v>
      </c>
      <c r="AC195" s="915">
        <f t="shared" si="97"/>
        <v>0</v>
      </c>
      <c r="AD195" s="1216"/>
      <c r="AE195" s="526">
        <v>162.44</v>
      </c>
      <c r="AF195" s="527">
        <f t="shared" si="73"/>
        <v>0</v>
      </c>
      <c r="AG195" s="526">
        <v>111.72</v>
      </c>
      <c r="AH195" s="527">
        <f t="shared" si="83"/>
        <v>0</v>
      </c>
      <c r="AI195" s="915">
        <f t="shared" si="98"/>
        <v>0</v>
      </c>
      <c r="AJ195" s="1216"/>
      <c r="AK195" s="526">
        <v>162.44</v>
      </c>
      <c r="AL195" s="527">
        <f t="shared" si="75"/>
        <v>0</v>
      </c>
      <c r="AM195" s="526">
        <v>111.72</v>
      </c>
      <c r="AN195" s="527">
        <f t="shared" si="84"/>
        <v>0</v>
      </c>
      <c r="AO195" s="915">
        <f t="shared" si="99"/>
        <v>0</v>
      </c>
      <c r="AP195" s="990"/>
      <c r="AQ195" s="653">
        <f t="shared" si="93"/>
        <v>660</v>
      </c>
      <c r="AR195" s="1004">
        <v>162.44</v>
      </c>
      <c r="AS195" s="527">
        <f t="shared" si="77"/>
        <v>107210.4</v>
      </c>
      <c r="AT195" s="526">
        <v>111.72</v>
      </c>
      <c r="AU195" s="989">
        <f t="shared" si="85"/>
        <v>73735.199999999997</v>
      </c>
      <c r="AV195" s="1090">
        <f t="shared" si="100"/>
        <v>180945.59999999998</v>
      </c>
      <c r="AW195" s="633"/>
    </row>
    <row r="196" spans="1:49" s="632" customFormat="1" x14ac:dyDescent="0.25">
      <c r="A196" s="1026" t="s">
        <v>343</v>
      </c>
      <c r="B196" s="657" t="s">
        <v>344</v>
      </c>
      <c r="C196" s="635" t="s">
        <v>296</v>
      </c>
      <c r="D196" s="621">
        <v>1300</v>
      </c>
      <c r="E196" s="1004">
        <v>162.44</v>
      </c>
      <c r="F196" s="527">
        <f t="shared" si="65"/>
        <v>211172</v>
      </c>
      <c r="G196" s="526">
        <v>131.97999999999999</v>
      </c>
      <c r="H196" s="989">
        <f t="shared" si="79"/>
        <v>171574</v>
      </c>
      <c r="I196" s="1090">
        <f t="shared" si="94"/>
        <v>382746</v>
      </c>
      <c r="J196" s="1132"/>
      <c r="K196" s="621">
        <v>1100</v>
      </c>
      <c r="L196" s="1004">
        <v>162.44</v>
      </c>
      <c r="M196" s="527">
        <f t="shared" si="67"/>
        <v>178684</v>
      </c>
      <c r="N196" s="526">
        <v>131.97999999999999</v>
      </c>
      <c r="O196" s="989">
        <f t="shared" si="80"/>
        <v>145178</v>
      </c>
      <c r="P196" s="1090">
        <f t="shared" si="95"/>
        <v>323862</v>
      </c>
      <c r="Q196" s="1005"/>
      <c r="R196" s="621"/>
      <c r="S196" s="1096">
        <v>162.44</v>
      </c>
      <c r="T196" s="1090">
        <f t="shared" si="69"/>
        <v>0</v>
      </c>
      <c r="U196" s="1096">
        <v>131.97999999999999</v>
      </c>
      <c r="V196" s="1090">
        <f t="shared" si="81"/>
        <v>0</v>
      </c>
      <c r="W196" s="1090">
        <f t="shared" si="96"/>
        <v>0</v>
      </c>
      <c r="X196" s="1215"/>
      <c r="Y196" s="526">
        <v>162.44</v>
      </c>
      <c r="Z196" s="527">
        <f t="shared" si="71"/>
        <v>0</v>
      </c>
      <c r="AA196" s="526">
        <v>131.97999999999999</v>
      </c>
      <c r="AB196" s="527">
        <f t="shared" si="82"/>
        <v>0</v>
      </c>
      <c r="AC196" s="915">
        <f t="shared" si="97"/>
        <v>0</v>
      </c>
      <c r="AD196" s="1216"/>
      <c r="AE196" s="526">
        <v>162.44</v>
      </c>
      <c r="AF196" s="527">
        <f t="shared" si="73"/>
        <v>0</v>
      </c>
      <c r="AG196" s="526">
        <v>131.97999999999999</v>
      </c>
      <c r="AH196" s="527">
        <f t="shared" si="83"/>
        <v>0</v>
      </c>
      <c r="AI196" s="915">
        <f t="shared" si="98"/>
        <v>0</v>
      </c>
      <c r="AJ196" s="1216"/>
      <c r="AK196" s="526">
        <v>162.44</v>
      </c>
      <c r="AL196" s="527">
        <f t="shared" si="75"/>
        <v>0</v>
      </c>
      <c r="AM196" s="526">
        <v>131.97999999999999</v>
      </c>
      <c r="AN196" s="527">
        <f t="shared" si="84"/>
        <v>0</v>
      </c>
      <c r="AO196" s="915">
        <f t="shared" si="99"/>
        <v>0</v>
      </c>
      <c r="AP196" s="990"/>
      <c r="AQ196" s="653">
        <f t="shared" si="93"/>
        <v>200</v>
      </c>
      <c r="AR196" s="1004">
        <v>162.44</v>
      </c>
      <c r="AS196" s="527">
        <f t="shared" si="77"/>
        <v>32488</v>
      </c>
      <c r="AT196" s="526">
        <v>131.97999999999999</v>
      </c>
      <c r="AU196" s="989">
        <f t="shared" si="85"/>
        <v>26395.999999999996</v>
      </c>
      <c r="AV196" s="1090">
        <f t="shared" si="100"/>
        <v>58884</v>
      </c>
      <c r="AW196" s="633"/>
    </row>
    <row r="197" spans="1:49" s="632" customFormat="1" x14ac:dyDescent="0.25">
      <c r="A197" s="1026" t="s">
        <v>345</v>
      </c>
      <c r="B197" s="657" t="s">
        <v>346</v>
      </c>
      <c r="C197" s="635" t="s">
        <v>296</v>
      </c>
      <c r="D197" s="621">
        <v>4500</v>
      </c>
      <c r="E197" s="1004">
        <v>45.85</v>
      </c>
      <c r="F197" s="527">
        <f t="shared" si="65"/>
        <v>206325</v>
      </c>
      <c r="G197" s="526">
        <v>28.08</v>
      </c>
      <c r="H197" s="989">
        <f t="shared" si="79"/>
        <v>126359.99999999999</v>
      </c>
      <c r="I197" s="1090">
        <f t="shared" si="94"/>
        <v>332685</v>
      </c>
      <c r="J197" s="1132"/>
      <c r="K197" s="621">
        <v>4000</v>
      </c>
      <c r="L197" s="1004">
        <v>45.85</v>
      </c>
      <c r="M197" s="527">
        <f t="shared" si="67"/>
        <v>183400</v>
      </c>
      <c r="N197" s="526">
        <v>28.08</v>
      </c>
      <c r="O197" s="989">
        <f t="shared" si="80"/>
        <v>112320</v>
      </c>
      <c r="P197" s="1090">
        <f t="shared" si="95"/>
        <v>295720</v>
      </c>
      <c r="Q197" s="1005"/>
      <c r="R197" s="621"/>
      <c r="S197" s="1096">
        <v>45.85</v>
      </c>
      <c r="T197" s="1090">
        <f t="shared" si="69"/>
        <v>0</v>
      </c>
      <c r="U197" s="1096">
        <v>28.08</v>
      </c>
      <c r="V197" s="1090">
        <f t="shared" si="81"/>
        <v>0</v>
      </c>
      <c r="W197" s="1090">
        <f t="shared" si="96"/>
        <v>0</v>
      </c>
      <c r="X197" s="1215"/>
      <c r="Y197" s="526">
        <v>45.85</v>
      </c>
      <c r="Z197" s="527">
        <f t="shared" si="71"/>
        <v>0</v>
      </c>
      <c r="AA197" s="526">
        <v>28.08</v>
      </c>
      <c r="AB197" s="527">
        <f t="shared" si="82"/>
        <v>0</v>
      </c>
      <c r="AC197" s="915">
        <f t="shared" si="97"/>
        <v>0</v>
      </c>
      <c r="AD197" s="1216"/>
      <c r="AE197" s="526">
        <v>45.85</v>
      </c>
      <c r="AF197" s="527">
        <f t="shared" si="73"/>
        <v>0</v>
      </c>
      <c r="AG197" s="526">
        <v>28.08</v>
      </c>
      <c r="AH197" s="527">
        <f t="shared" si="83"/>
        <v>0</v>
      </c>
      <c r="AI197" s="915">
        <f t="shared" si="98"/>
        <v>0</v>
      </c>
      <c r="AJ197" s="1216"/>
      <c r="AK197" s="526">
        <v>45.85</v>
      </c>
      <c r="AL197" s="527">
        <f t="shared" si="75"/>
        <v>0</v>
      </c>
      <c r="AM197" s="526">
        <v>28.08</v>
      </c>
      <c r="AN197" s="527">
        <f t="shared" si="84"/>
        <v>0</v>
      </c>
      <c r="AO197" s="915">
        <f t="shared" si="99"/>
        <v>0</v>
      </c>
      <c r="AP197" s="990"/>
      <c r="AQ197" s="653">
        <f t="shared" si="93"/>
        <v>500</v>
      </c>
      <c r="AR197" s="1004">
        <v>45.85</v>
      </c>
      <c r="AS197" s="527">
        <f t="shared" si="77"/>
        <v>22925</v>
      </c>
      <c r="AT197" s="526">
        <v>28.08</v>
      </c>
      <c r="AU197" s="989">
        <f t="shared" si="85"/>
        <v>14040</v>
      </c>
      <c r="AV197" s="1090">
        <f t="shared" si="100"/>
        <v>36965</v>
      </c>
      <c r="AW197" s="633"/>
    </row>
    <row r="198" spans="1:49" s="632" customFormat="1" x14ac:dyDescent="0.25">
      <c r="A198" s="1026" t="s">
        <v>347</v>
      </c>
      <c r="B198" s="657" t="s">
        <v>348</v>
      </c>
      <c r="C198" s="635" t="s">
        <v>170</v>
      </c>
      <c r="D198" s="621">
        <v>9000</v>
      </c>
      <c r="E198" s="1004">
        <v>6.55</v>
      </c>
      <c r="F198" s="527">
        <f t="shared" si="65"/>
        <v>58950</v>
      </c>
      <c r="G198" s="526">
        <v>3.38</v>
      </c>
      <c r="H198" s="989">
        <f t="shared" si="79"/>
        <v>30420</v>
      </c>
      <c r="I198" s="1090">
        <f t="shared" si="94"/>
        <v>89370</v>
      </c>
      <c r="J198" s="1132"/>
      <c r="K198" s="621">
        <v>8000</v>
      </c>
      <c r="L198" s="1004">
        <v>6.55</v>
      </c>
      <c r="M198" s="527">
        <f t="shared" si="67"/>
        <v>52400</v>
      </c>
      <c r="N198" s="526">
        <v>3.38</v>
      </c>
      <c r="O198" s="989">
        <f t="shared" si="80"/>
        <v>27040</v>
      </c>
      <c r="P198" s="1090">
        <f t="shared" si="95"/>
        <v>79440</v>
      </c>
      <c r="Q198" s="1005"/>
      <c r="R198" s="621"/>
      <c r="S198" s="1096">
        <v>6.55</v>
      </c>
      <c r="T198" s="1090">
        <f t="shared" si="69"/>
        <v>0</v>
      </c>
      <c r="U198" s="1096">
        <v>3.38</v>
      </c>
      <c r="V198" s="1090">
        <f t="shared" si="81"/>
        <v>0</v>
      </c>
      <c r="W198" s="1090">
        <f t="shared" si="96"/>
        <v>0</v>
      </c>
      <c r="X198" s="1215"/>
      <c r="Y198" s="526">
        <v>6.55</v>
      </c>
      <c r="Z198" s="527">
        <f t="shared" si="71"/>
        <v>0</v>
      </c>
      <c r="AA198" s="526">
        <v>3.38</v>
      </c>
      <c r="AB198" s="527">
        <f t="shared" si="82"/>
        <v>0</v>
      </c>
      <c r="AC198" s="915">
        <f t="shared" si="97"/>
        <v>0</v>
      </c>
      <c r="AD198" s="1216"/>
      <c r="AE198" s="526">
        <v>6.55</v>
      </c>
      <c r="AF198" s="527">
        <f t="shared" si="73"/>
        <v>0</v>
      </c>
      <c r="AG198" s="526">
        <v>3.38</v>
      </c>
      <c r="AH198" s="527">
        <f t="shared" si="83"/>
        <v>0</v>
      </c>
      <c r="AI198" s="915">
        <f t="shared" si="98"/>
        <v>0</v>
      </c>
      <c r="AJ198" s="1216"/>
      <c r="AK198" s="526">
        <v>6.55</v>
      </c>
      <c r="AL198" s="527">
        <f t="shared" si="75"/>
        <v>0</v>
      </c>
      <c r="AM198" s="526">
        <v>3.38</v>
      </c>
      <c r="AN198" s="527">
        <f t="shared" si="84"/>
        <v>0</v>
      </c>
      <c r="AO198" s="915">
        <f t="shared" si="99"/>
        <v>0</v>
      </c>
      <c r="AP198" s="990"/>
      <c r="AQ198" s="653">
        <f t="shared" si="93"/>
        <v>1000</v>
      </c>
      <c r="AR198" s="1004">
        <v>6.55</v>
      </c>
      <c r="AS198" s="527">
        <f t="shared" si="77"/>
        <v>6550</v>
      </c>
      <c r="AT198" s="526">
        <v>3.38</v>
      </c>
      <c r="AU198" s="989">
        <f t="shared" si="85"/>
        <v>3380</v>
      </c>
      <c r="AV198" s="1090">
        <f t="shared" si="100"/>
        <v>9930</v>
      </c>
      <c r="AW198" s="633"/>
    </row>
    <row r="199" spans="1:49" s="632" customFormat="1" x14ac:dyDescent="0.25">
      <c r="A199" s="1026" t="s">
        <v>349</v>
      </c>
      <c r="B199" s="657" t="s">
        <v>350</v>
      </c>
      <c r="C199" s="635" t="s">
        <v>170</v>
      </c>
      <c r="D199" s="621">
        <v>9000</v>
      </c>
      <c r="E199" s="1004">
        <v>6.55</v>
      </c>
      <c r="F199" s="527">
        <f t="shared" ref="F199:F202" si="101">D199*E199</f>
        <v>58950</v>
      </c>
      <c r="G199" s="526">
        <v>19.34</v>
      </c>
      <c r="H199" s="989">
        <f t="shared" si="79"/>
        <v>174060</v>
      </c>
      <c r="I199" s="1090">
        <f t="shared" si="94"/>
        <v>233010</v>
      </c>
      <c r="J199" s="1132"/>
      <c r="K199" s="621">
        <v>8000</v>
      </c>
      <c r="L199" s="1004">
        <v>6.55</v>
      </c>
      <c r="M199" s="527">
        <f t="shared" ref="M199:M202" si="102">K199*L199</f>
        <v>52400</v>
      </c>
      <c r="N199" s="526">
        <v>19.34</v>
      </c>
      <c r="O199" s="989">
        <f t="shared" si="80"/>
        <v>154720</v>
      </c>
      <c r="P199" s="1090">
        <f t="shared" si="95"/>
        <v>207120</v>
      </c>
      <c r="Q199" s="1005"/>
      <c r="R199" s="621"/>
      <c r="S199" s="1096">
        <v>6.55</v>
      </c>
      <c r="T199" s="1090">
        <f t="shared" ref="T199:T202" si="103">R199*S199</f>
        <v>0</v>
      </c>
      <c r="U199" s="1096">
        <v>19.34</v>
      </c>
      <c r="V199" s="1090">
        <f t="shared" si="81"/>
        <v>0</v>
      </c>
      <c r="W199" s="1090">
        <f t="shared" si="96"/>
        <v>0</v>
      </c>
      <c r="X199" s="1215"/>
      <c r="Y199" s="526">
        <v>6.55</v>
      </c>
      <c r="Z199" s="527">
        <f t="shared" ref="Z199:Z202" si="104">X199*Y199</f>
        <v>0</v>
      </c>
      <c r="AA199" s="526">
        <v>19.34</v>
      </c>
      <c r="AB199" s="527">
        <f t="shared" si="82"/>
        <v>0</v>
      </c>
      <c r="AC199" s="915">
        <f t="shared" si="97"/>
        <v>0</v>
      </c>
      <c r="AD199" s="1216"/>
      <c r="AE199" s="526">
        <v>6.55</v>
      </c>
      <c r="AF199" s="527">
        <f t="shared" ref="AF199:AF202" si="105">AD199*AE199</f>
        <v>0</v>
      </c>
      <c r="AG199" s="526">
        <v>19.34</v>
      </c>
      <c r="AH199" s="527">
        <f t="shared" si="83"/>
        <v>0</v>
      </c>
      <c r="AI199" s="915">
        <f t="shared" si="98"/>
        <v>0</v>
      </c>
      <c r="AJ199" s="1216"/>
      <c r="AK199" s="526">
        <v>6.55</v>
      </c>
      <c r="AL199" s="527">
        <f t="shared" ref="AL199:AL202" si="106">AJ199*AK199</f>
        <v>0</v>
      </c>
      <c r="AM199" s="526">
        <v>19.34</v>
      </c>
      <c r="AN199" s="527">
        <f t="shared" si="84"/>
        <v>0</v>
      </c>
      <c r="AO199" s="915">
        <f t="shared" si="99"/>
        <v>0</v>
      </c>
      <c r="AP199" s="990"/>
      <c r="AQ199" s="653">
        <f t="shared" si="93"/>
        <v>1000</v>
      </c>
      <c r="AR199" s="1004">
        <v>6.55</v>
      </c>
      <c r="AS199" s="527">
        <f t="shared" ref="AS199:AS202" si="107">AQ199*AR199</f>
        <v>6550</v>
      </c>
      <c r="AT199" s="526">
        <v>19.34</v>
      </c>
      <c r="AU199" s="989">
        <f t="shared" si="85"/>
        <v>19340</v>
      </c>
      <c r="AV199" s="1090">
        <f t="shared" si="100"/>
        <v>25890</v>
      </c>
      <c r="AW199" s="633"/>
    </row>
    <row r="200" spans="1:49" s="632" customFormat="1" x14ac:dyDescent="0.25">
      <c r="A200" s="1026" t="s">
        <v>351</v>
      </c>
      <c r="B200" s="657" t="s">
        <v>352</v>
      </c>
      <c r="C200" s="635" t="s">
        <v>170</v>
      </c>
      <c r="D200" s="621">
        <v>9000</v>
      </c>
      <c r="E200" s="1004">
        <v>6.55</v>
      </c>
      <c r="F200" s="527">
        <f t="shared" si="101"/>
        <v>58950</v>
      </c>
      <c r="G200" s="526">
        <v>2.37</v>
      </c>
      <c r="H200" s="989">
        <f t="shared" ref="H200:H202" si="108">D200*G200</f>
        <v>21330</v>
      </c>
      <c r="I200" s="1090">
        <f t="shared" si="94"/>
        <v>80280</v>
      </c>
      <c r="J200" s="1132"/>
      <c r="K200" s="621">
        <v>8000</v>
      </c>
      <c r="L200" s="1004">
        <v>6.55</v>
      </c>
      <c r="M200" s="527">
        <f t="shared" si="102"/>
        <v>52400</v>
      </c>
      <c r="N200" s="526">
        <v>2.37</v>
      </c>
      <c r="O200" s="989">
        <f t="shared" ref="O200:O202" si="109">K200*N200</f>
        <v>18960</v>
      </c>
      <c r="P200" s="1090">
        <f t="shared" si="95"/>
        <v>71360</v>
      </c>
      <c r="Q200" s="1005"/>
      <c r="R200" s="621"/>
      <c r="S200" s="1096">
        <v>6.55</v>
      </c>
      <c r="T200" s="1090">
        <f t="shared" si="103"/>
        <v>0</v>
      </c>
      <c r="U200" s="1096">
        <v>2.37</v>
      </c>
      <c r="V200" s="1090">
        <f t="shared" ref="V200:V202" si="110">R200*U200</f>
        <v>0</v>
      </c>
      <c r="W200" s="1090">
        <f t="shared" si="96"/>
        <v>0</v>
      </c>
      <c r="X200" s="1215"/>
      <c r="Y200" s="526">
        <v>6.55</v>
      </c>
      <c r="Z200" s="527">
        <f t="shared" si="104"/>
        <v>0</v>
      </c>
      <c r="AA200" s="526">
        <v>2.37</v>
      </c>
      <c r="AB200" s="527">
        <f t="shared" ref="AB200:AB202" si="111">X200*AA200</f>
        <v>0</v>
      </c>
      <c r="AC200" s="915">
        <f t="shared" si="97"/>
        <v>0</v>
      </c>
      <c r="AD200" s="1216"/>
      <c r="AE200" s="526">
        <v>6.55</v>
      </c>
      <c r="AF200" s="527">
        <f t="shared" si="105"/>
        <v>0</v>
      </c>
      <c r="AG200" s="526">
        <v>2.37</v>
      </c>
      <c r="AH200" s="527">
        <f t="shared" ref="AH200:AH202" si="112">AD200*AG200</f>
        <v>0</v>
      </c>
      <c r="AI200" s="915">
        <f t="shared" si="98"/>
        <v>0</v>
      </c>
      <c r="AJ200" s="1216"/>
      <c r="AK200" s="526">
        <v>6.55</v>
      </c>
      <c r="AL200" s="527">
        <f t="shared" si="106"/>
        <v>0</v>
      </c>
      <c r="AM200" s="526">
        <v>2.37</v>
      </c>
      <c r="AN200" s="527">
        <f t="shared" ref="AN200:AN202" si="113">AJ200*AM200</f>
        <v>0</v>
      </c>
      <c r="AO200" s="915">
        <f t="shared" si="99"/>
        <v>0</v>
      </c>
      <c r="AP200" s="990"/>
      <c r="AQ200" s="653">
        <f t="shared" si="93"/>
        <v>1000</v>
      </c>
      <c r="AR200" s="1004">
        <v>6.55</v>
      </c>
      <c r="AS200" s="527">
        <f t="shared" si="107"/>
        <v>6550</v>
      </c>
      <c r="AT200" s="526">
        <v>2.37</v>
      </c>
      <c r="AU200" s="989">
        <f t="shared" ref="AU200:AU202" si="114">AQ200*AT200</f>
        <v>2370</v>
      </c>
      <c r="AV200" s="1090">
        <f t="shared" si="100"/>
        <v>8920</v>
      </c>
      <c r="AW200" s="633"/>
    </row>
    <row r="201" spans="1:49" s="632" customFormat="1" x14ac:dyDescent="0.25">
      <c r="A201" s="1026" t="s">
        <v>353</v>
      </c>
      <c r="B201" s="657" t="s">
        <v>354</v>
      </c>
      <c r="C201" s="635" t="s">
        <v>196</v>
      </c>
      <c r="D201" s="621">
        <v>1</v>
      </c>
      <c r="E201" s="1004">
        <v>0</v>
      </c>
      <c r="F201" s="527">
        <f t="shared" si="101"/>
        <v>0</v>
      </c>
      <c r="G201" s="526">
        <v>53352</v>
      </c>
      <c r="H201" s="989">
        <f t="shared" si="108"/>
        <v>53352</v>
      </c>
      <c r="I201" s="1090">
        <f t="shared" si="94"/>
        <v>53352</v>
      </c>
      <c r="J201" s="1132"/>
      <c r="K201" s="621"/>
      <c r="L201" s="1004">
        <v>0</v>
      </c>
      <c r="M201" s="527">
        <f t="shared" si="102"/>
        <v>0</v>
      </c>
      <c r="N201" s="526">
        <v>53352</v>
      </c>
      <c r="O201" s="989">
        <f t="shared" si="109"/>
        <v>0</v>
      </c>
      <c r="P201" s="1090">
        <f t="shared" si="95"/>
        <v>0</v>
      </c>
      <c r="Q201" s="1005"/>
      <c r="R201" s="621"/>
      <c r="S201" s="1096">
        <v>0</v>
      </c>
      <c r="T201" s="1090">
        <f t="shared" si="103"/>
        <v>0</v>
      </c>
      <c r="U201" s="1096">
        <v>53352</v>
      </c>
      <c r="V201" s="1090">
        <f t="shared" si="110"/>
        <v>0</v>
      </c>
      <c r="W201" s="1090">
        <f t="shared" si="96"/>
        <v>0</v>
      </c>
      <c r="X201" s="1215"/>
      <c r="Y201" s="526">
        <v>0</v>
      </c>
      <c r="Z201" s="527">
        <f t="shared" si="104"/>
        <v>0</v>
      </c>
      <c r="AA201" s="526">
        <v>53352</v>
      </c>
      <c r="AB201" s="527">
        <f t="shared" si="111"/>
        <v>0</v>
      </c>
      <c r="AC201" s="915">
        <f t="shared" si="97"/>
        <v>0</v>
      </c>
      <c r="AD201" s="1216"/>
      <c r="AE201" s="526">
        <v>0</v>
      </c>
      <c r="AF201" s="527">
        <f t="shared" si="105"/>
        <v>0</v>
      </c>
      <c r="AG201" s="526">
        <v>53352</v>
      </c>
      <c r="AH201" s="527">
        <f t="shared" si="112"/>
        <v>0</v>
      </c>
      <c r="AI201" s="915">
        <f t="shared" si="98"/>
        <v>0</v>
      </c>
      <c r="AJ201" s="1216"/>
      <c r="AK201" s="526">
        <v>0</v>
      </c>
      <c r="AL201" s="527">
        <f t="shared" si="106"/>
        <v>0</v>
      </c>
      <c r="AM201" s="526">
        <v>53352</v>
      </c>
      <c r="AN201" s="527">
        <f t="shared" si="113"/>
        <v>0</v>
      </c>
      <c r="AO201" s="915">
        <f t="shared" si="99"/>
        <v>0</v>
      </c>
      <c r="AP201" s="990"/>
      <c r="AQ201" s="653">
        <f t="shared" si="93"/>
        <v>1</v>
      </c>
      <c r="AR201" s="1004">
        <v>0</v>
      </c>
      <c r="AS201" s="527">
        <f t="shared" si="107"/>
        <v>0</v>
      </c>
      <c r="AT201" s="526">
        <v>53352</v>
      </c>
      <c r="AU201" s="989">
        <f t="shared" si="114"/>
        <v>53352</v>
      </c>
      <c r="AV201" s="1090">
        <f t="shared" si="100"/>
        <v>53352</v>
      </c>
      <c r="AW201" s="633"/>
    </row>
    <row r="202" spans="1:49" s="632" customFormat="1" x14ac:dyDescent="0.25">
      <c r="A202" s="1026" t="s">
        <v>355</v>
      </c>
      <c r="B202" s="657" t="s">
        <v>356</v>
      </c>
      <c r="C202" s="635" t="s">
        <v>196</v>
      </c>
      <c r="D202" s="621">
        <v>1</v>
      </c>
      <c r="E202" s="1004">
        <v>515458.8</v>
      </c>
      <c r="F202" s="527">
        <f t="shared" si="101"/>
        <v>515458.8</v>
      </c>
      <c r="G202" s="526">
        <v>0</v>
      </c>
      <c r="H202" s="989">
        <f t="shared" si="108"/>
        <v>0</v>
      </c>
      <c r="I202" s="1090">
        <f t="shared" si="94"/>
        <v>515458.8</v>
      </c>
      <c r="J202" s="1132"/>
      <c r="K202" s="621"/>
      <c r="L202" s="1004">
        <v>515458.8</v>
      </c>
      <c r="M202" s="527">
        <f t="shared" si="102"/>
        <v>0</v>
      </c>
      <c r="N202" s="526">
        <v>0</v>
      </c>
      <c r="O202" s="989">
        <f t="shared" si="109"/>
        <v>0</v>
      </c>
      <c r="P202" s="1090">
        <f t="shared" si="95"/>
        <v>0</v>
      </c>
      <c r="Q202" s="1005"/>
      <c r="R202" s="621"/>
      <c r="S202" s="1096">
        <v>515458.8</v>
      </c>
      <c r="T202" s="1090">
        <f t="shared" si="103"/>
        <v>0</v>
      </c>
      <c r="U202" s="1096">
        <v>0</v>
      </c>
      <c r="V202" s="1090">
        <f t="shared" si="110"/>
        <v>0</v>
      </c>
      <c r="W202" s="1090">
        <f t="shared" si="96"/>
        <v>0</v>
      </c>
      <c r="X202" s="1215"/>
      <c r="Y202" s="526">
        <v>515458.8</v>
      </c>
      <c r="Z202" s="527">
        <f t="shared" si="104"/>
        <v>0</v>
      </c>
      <c r="AA202" s="526">
        <v>0</v>
      </c>
      <c r="AB202" s="527">
        <f t="shared" si="111"/>
        <v>0</v>
      </c>
      <c r="AC202" s="915">
        <f t="shared" si="97"/>
        <v>0</v>
      </c>
      <c r="AD202" s="1216"/>
      <c r="AE202" s="526">
        <v>515458.8</v>
      </c>
      <c r="AF202" s="527">
        <f t="shared" si="105"/>
        <v>0</v>
      </c>
      <c r="AG202" s="526">
        <v>0</v>
      </c>
      <c r="AH202" s="527">
        <f t="shared" si="112"/>
        <v>0</v>
      </c>
      <c r="AI202" s="915">
        <f t="shared" si="98"/>
        <v>0</v>
      </c>
      <c r="AJ202" s="1216"/>
      <c r="AK202" s="526">
        <v>515458.8</v>
      </c>
      <c r="AL202" s="527">
        <f t="shared" si="106"/>
        <v>0</v>
      </c>
      <c r="AM202" s="526">
        <v>0</v>
      </c>
      <c r="AN202" s="527">
        <f t="shared" si="113"/>
        <v>0</v>
      </c>
      <c r="AO202" s="915">
        <f t="shared" si="99"/>
        <v>0</v>
      </c>
      <c r="AP202" s="990"/>
      <c r="AQ202" s="653">
        <f t="shared" si="93"/>
        <v>1</v>
      </c>
      <c r="AR202" s="1004">
        <v>515458.8</v>
      </c>
      <c r="AS202" s="527">
        <f t="shared" si="107"/>
        <v>515458.8</v>
      </c>
      <c r="AT202" s="526">
        <v>0</v>
      </c>
      <c r="AU202" s="989">
        <f t="shared" si="114"/>
        <v>0</v>
      </c>
      <c r="AV202" s="1090">
        <f t="shared" si="100"/>
        <v>515458.8</v>
      </c>
      <c r="AW202" s="633"/>
    </row>
    <row r="203" spans="1:49" s="632" customFormat="1" x14ac:dyDescent="0.25">
      <c r="A203" s="1023" t="s">
        <v>357</v>
      </c>
      <c r="B203" s="1044" t="s">
        <v>358</v>
      </c>
      <c r="C203" s="635"/>
      <c r="D203" s="621"/>
      <c r="E203" s="1004"/>
      <c r="F203" s="900"/>
      <c r="G203" s="526"/>
      <c r="H203" s="1134"/>
      <c r="I203" s="1090"/>
      <c r="J203" s="1132"/>
      <c r="K203" s="621"/>
      <c r="L203" s="1004"/>
      <c r="M203" s="900"/>
      <c r="N203" s="526"/>
      <c r="O203" s="1134"/>
      <c r="P203" s="1090"/>
      <c r="Q203" s="1005"/>
      <c r="R203" s="621"/>
      <c r="S203" s="1096"/>
      <c r="T203" s="1091"/>
      <c r="U203" s="1096"/>
      <c r="V203" s="1091"/>
      <c r="W203" s="1090"/>
      <c r="X203" s="1215"/>
      <c r="Y203" s="526"/>
      <c r="Z203" s="900"/>
      <c r="AA203" s="526"/>
      <c r="AB203" s="900"/>
      <c r="AC203" s="915"/>
      <c r="AD203" s="1216"/>
      <c r="AE203" s="526"/>
      <c r="AF203" s="900"/>
      <c r="AG203" s="526"/>
      <c r="AH203" s="900"/>
      <c r="AI203" s="915"/>
      <c r="AJ203" s="1216"/>
      <c r="AK203" s="526"/>
      <c r="AL203" s="900"/>
      <c r="AM203" s="526"/>
      <c r="AN203" s="900"/>
      <c r="AO203" s="915"/>
      <c r="AP203" s="990"/>
      <c r="AQ203" s="653">
        <f t="shared" si="93"/>
        <v>0</v>
      </c>
      <c r="AR203" s="1004"/>
      <c r="AS203" s="900"/>
      <c r="AT203" s="526"/>
      <c r="AU203" s="1134"/>
      <c r="AV203" s="1090"/>
      <c r="AW203" s="633"/>
    </row>
    <row r="204" spans="1:49" s="632" customFormat="1" x14ac:dyDescent="0.25">
      <c r="A204" s="1026" t="s">
        <v>359</v>
      </c>
      <c r="B204" s="657" t="s">
        <v>230</v>
      </c>
      <c r="C204" s="635" t="s">
        <v>170</v>
      </c>
      <c r="D204" s="621">
        <v>1</v>
      </c>
      <c r="E204" s="1004">
        <v>3406</v>
      </c>
      <c r="F204" s="527">
        <f t="shared" ref="F204:F216" si="115">D204*E204</f>
        <v>3406</v>
      </c>
      <c r="G204" s="526">
        <v>14788.18</v>
      </c>
      <c r="H204" s="989">
        <f t="shared" ref="H204:H218" si="116">D204*G204</f>
        <v>14788.18</v>
      </c>
      <c r="I204" s="1090">
        <f t="shared" ref="I204:I218" si="117">E204*D204+G204*D204</f>
        <v>18194.18</v>
      </c>
      <c r="J204" s="1132"/>
      <c r="K204" s="621">
        <v>1</v>
      </c>
      <c r="L204" s="1004">
        <v>3406</v>
      </c>
      <c r="M204" s="527">
        <f t="shared" ref="M204:M217" si="118">K204*L204</f>
        <v>3406</v>
      </c>
      <c r="N204" s="526">
        <v>14788.18</v>
      </c>
      <c r="O204" s="989">
        <f t="shared" ref="O204:O218" si="119">K204*N204</f>
        <v>14788.18</v>
      </c>
      <c r="P204" s="1090">
        <f t="shared" ref="P204:P218" si="120">L204*K204+N204*K204</f>
        <v>18194.18</v>
      </c>
      <c r="Q204" s="1005"/>
      <c r="R204" s="621"/>
      <c r="S204" s="1096">
        <v>3406</v>
      </c>
      <c r="T204" s="1090">
        <f t="shared" ref="T204:T217" si="121">R204*S204</f>
        <v>0</v>
      </c>
      <c r="U204" s="1096">
        <v>14788.18</v>
      </c>
      <c r="V204" s="1090">
        <f t="shared" ref="V204:V218" si="122">R204*U204</f>
        <v>0</v>
      </c>
      <c r="W204" s="1090">
        <f t="shared" ref="W204:W218" si="123">S204*R204+U204*R204</f>
        <v>0</v>
      </c>
      <c r="X204" s="1215"/>
      <c r="Y204" s="526">
        <v>3406</v>
      </c>
      <c r="Z204" s="527">
        <f t="shared" ref="Z204:Z217" si="124">X204*Y204</f>
        <v>0</v>
      </c>
      <c r="AA204" s="526">
        <v>14788.18</v>
      </c>
      <c r="AB204" s="527">
        <f t="shared" ref="AB204:AB218" si="125">X204*AA204</f>
        <v>0</v>
      </c>
      <c r="AC204" s="915">
        <f t="shared" ref="AC204:AC218" si="126">Y204*X204+AA204*X204</f>
        <v>0</v>
      </c>
      <c r="AD204" s="1216"/>
      <c r="AE204" s="526">
        <v>3406</v>
      </c>
      <c r="AF204" s="527">
        <f t="shared" ref="AF204:AF217" si="127">AD204*AE204</f>
        <v>0</v>
      </c>
      <c r="AG204" s="526">
        <v>14788.18</v>
      </c>
      <c r="AH204" s="527">
        <f t="shared" ref="AH204:AH218" si="128">AD204*AG204</f>
        <v>0</v>
      </c>
      <c r="AI204" s="915">
        <f t="shared" ref="AI204:AI218" si="129">AE204*AD204+AG204*AD204</f>
        <v>0</v>
      </c>
      <c r="AJ204" s="1216"/>
      <c r="AK204" s="526">
        <v>3406</v>
      </c>
      <c r="AL204" s="527">
        <f t="shared" ref="AL204:AL217" si="130">AJ204*AK204</f>
        <v>0</v>
      </c>
      <c r="AM204" s="526">
        <v>14788.18</v>
      </c>
      <c r="AN204" s="527">
        <f t="shared" ref="AN204:AN218" si="131">AJ204*AM204</f>
        <v>0</v>
      </c>
      <c r="AO204" s="915">
        <f t="shared" ref="AO204:AO218" si="132">AK204*AJ204+AM204*AJ204</f>
        <v>0</v>
      </c>
      <c r="AP204" s="990"/>
      <c r="AQ204" s="653">
        <f t="shared" si="93"/>
        <v>0</v>
      </c>
      <c r="AR204" s="1004">
        <v>3406</v>
      </c>
      <c r="AS204" s="527">
        <f t="shared" ref="AS204:AS217" si="133">AQ204*AR204</f>
        <v>0</v>
      </c>
      <c r="AT204" s="526">
        <v>14788.18</v>
      </c>
      <c r="AU204" s="989">
        <f t="shared" ref="AU204:AU218" si="134">AQ204*AT204</f>
        <v>0</v>
      </c>
      <c r="AV204" s="1090">
        <f t="shared" ref="AV204:AV218" si="135">AR204*AQ204+AT204*AQ204</f>
        <v>0</v>
      </c>
      <c r="AW204" s="633"/>
    </row>
    <row r="205" spans="1:49" s="632" customFormat="1" x14ac:dyDescent="0.25">
      <c r="A205" s="1026" t="s">
        <v>360</v>
      </c>
      <c r="B205" s="657" t="s">
        <v>361</v>
      </c>
      <c r="C205" s="635" t="s">
        <v>170</v>
      </c>
      <c r="D205" s="621">
        <v>2</v>
      </c>
      <c r="E205" s="1004">
        <v>3406</v>
      </c>
      <c r="F205" s="527">
        <f t="shared" si="115"/>
        <v>6812</v>
      </c>
      <c r="G205" s="526">
        <v>4655.04</v>
      </c>
      <c r="H205" s="989">
        <f t="shared" si="116"/>
        <v>9310.08</v>
      </c>
      <c r="I205" s="1090">
        <f t="shared" si="117"/>
        <v>16122.08</v>
      </c>
      <c r="J205" s="1132"/>
      <c r="K205" s="621">
        <v>2</v>
      </c>
      <c r="L205" s="1004">
        <v>3406</v>
      </c>
      <c r="M205" s="527">
        <f t="shared" si="118"/>
        <v>6812</v>
      </c>
      <c r="N205" s="526">
        <v>4655.04</v>
      </c>
      <c r="O205" s="989">
        <f t="shared" si="119"/>
        <v>9310.08</v>
      </c>
      <c r="P205" s="1090">
        <f t="shared" si="120"/>
        <v>16122.08</v>
      </c>
      <c r="Q205" s="1005"/>
      <c r="R205" s="621"/>
      <c r="S205" s="1096">
        <v>3406</v>
      </c>
      <c r="T205" s="1090">
        <f t="shared" si="121"/>
        <v>0</v>
      </c>
      <c r="U205" s="1096">
        <v>4655.04</v>
      </c>
      <c r="V205" s="1090">
        <f t="shared" si="122"/>
        <v>0</v>
      </c>
      <c r="W205" s="1090">
        <f t="shared" si="123"/>
        <v>0</v>
      </c>
      <c r="X205" s="1215"/>
      <c r="Y205" s="526">
        <v>3406</v>
      </c>
      <c r="Z205" s="527">
        <f t="shared" si="124"/>
        <v>0</v>
      </c>
      <c r="AA205" s="526">
        <v>4655.04</v>
      </c>
      <c r="AB205" s="527">
        <f t="shared" si="125"/>
        <v>0</v>
      </c>
      <c r="AC205" s="915">
        <f t="shared" si="126"/>
        <v>0</v>
      </c>
      <c r="AD205" s="1216"/>
      <c r="AE205" s="526">
        <v>3406</v>
      </c>
      <c r="AF205" s="527">
        <f t="shared" si="127"/>
        <v>0</v>
      </c>
      <c r="AG205" s="526">
        <v>4655.04</v>
      </c>
      <c r="AH205" s="527">
        <f t="shared" si="128"/>
        <v>0</v>
      </c>
      <c r="AI205" s="915">
        <f t="shared" si="129"/>
        <v>0</v>
      </c>
      <c r="AJ205" s="1216"/>
      <c r="AK205" s="526">
        <v>3406</v>
      </c>
      <c r="AL205" s="527">
        <f t="shared" si="130"/>
        <v>0</v>
      </c>
      <c r="AM205" s="526">
        <v>4655.04</v>
      </c>
      <c r="AN205" s="527">
        <f t="shared" si="131"/>
        <v>0</v>
      </c>
      <c r="AO205" s="915">
        <f t="shared" si="132"/>
        <v>0</v>
      </c>
      <c r="AP205" s="990"/>
      <c r="AQ205" s="653">
        <f t="shared" si="93"/>
        <v>0</v>
      </c>
      <c r="AR205" s="1004">
        <v>3406</v>
      </c>
      <c r="AS205" s="527">
        <f t="shared" si="133"/>
        <v>0</v>
      </c>
      <c r="AT205" s="526">
        <v>4655.04</v>
      </c>
      <c r="AU205" s="989">
        <f t="shared" si="134"/>
        <v>0</v>
      </c>
      <c r="AV205" s="1090">
        <f t="shared" si="135"/>
        <v>0</v>
      </c>
      <c r="AW205" s="633"/>
    </row>
    <row r="206" spans="1:49" s="632" customFormat="1" x14ac:dyDescent="0.25">
      <c r="A206" s="1026" t="s">
        <v>362</v>
      </c>
      <c r="B206" s="657" t="s">
        <v>363</v>
      </c>
      <c r="C206" s="635" t="s">
        <v>170</v>
      </c>
      <c r="D206" s="621">
        <v>2</v>
      </c>
      <c r="E206" s="1004">
        <v>6550</v>
      </c>
      <c r="F206" s="527">
        <f t="shared" si="115"/>
        <v>13100</v>
      </c>
      <c r="G206" s="526">
        <v>19718.400000000001</v>
      </c>
      <c r="H206" s="989">
        <f t="shared" si="116"/>
        <v>39436.800000000003</v>
      </c>
      <c r="I206" s="1090">
        <f t="shared" si="117"/>
        <v>52536.800000000003</v>
      </c>
      <c r="J206" s="1132"/>
      <c r="K206" s="621">
        <v>2</v>
      </c>
      <c r="L206" s="1004">
        <v>6550</v>
      </c>
      <c r="M206" s="527">
        <f t="shared" si="118"/>
        <v>13100</v>
      </c>
      <c r="N206" s="526">
        <v>19718.400000000001</v>
      </c>
      <c r="O206" s="989">
        <f t="shared" si="119"/>
        <v>39436.800000000003</v>
      </c>
      <c r="P206" s="1090">
        <f t="shared" si="120"/>
        <v>52536.800000000003</v>
      </c>
      <c r="Q206" s="1005"/>
      <c r="R206" s="621"/>
      <c r="S206" s="1096">
        <v>6550</v>
      </c>
      <c r="T206" s="1090">
        <f t="shared" si="121"/>
        <v>0</v>
      </c>
      <c r="U206" s="1096">
        <v>19718.400000000001</v>
      </c>
      <c r="V206" s="1090">
        <f t="shared" si="122"/>
        <v>0</v>
      </c>
      <c r="W206" s="1090">
        <f t="shared" si="123"/>
        <v>0</v>
      </c>
      <c r="X206" s="1215"/>
      <c r="Y206" s="526">
        <v>6550</v>
      </c>
      <c r="Z206" s="527">
        <f t="shared" si="124"/>
        <v>0</v>
      </c>
      <c r="AA206" s="526">
        <v>19718.400000000001</v>
      </c>
      <c r="AB206" s="527">
        <f t="shared" si="125"/>
        <v>0</v>
      </c>
      <c r="AC206" s="915">
        <f t="shared" si="126"/>
        <v>0</v>
      </c>
      <c r="AD206" s="1216"/>
      <c r="AE206" s="526">
        <v>6550</v>
      </c>
      <c r="AF206" s="527">
        <f t="shared" si="127"/>
        <v>0</v>
      </c>
      <c r="AG206" s="526">
        <v>19718.400000000001</v>
      </c>
      <c r="AH206" s="527">
        <f t="shared" si="128"/>
        <v>0</v>
      </c>
      <c r="AI206" s="915">
        <f t="shared" si="129"/>
        <v>0</v>
      </c>
      <c r="AJ206" s="1216"/>
      <c r="AK206" s="526">
        <v>6550</v>
      </c>
      <c r="AL206" s="527">
        <f t="shared" si="130"/>
        <v>0</v>
      </c>
      <c r="AM206" s="526">
        <v>19718.400000000001</v>
      </c>
      <c r="AN206" s="527">
        <f t="shared" si="131"/>
        <v>0</v>
      </c>
      <c r="AO206" s="915">
        <f t="shared" si="132"/>
        <v>0</v>
      </c>
      <c r="AP206" s="990"/>
      <c r="AQ206" s="653">
        <f t="shared" si="93"/>
        <v>0</v>
      </c>
      <c r="AR206" s="1004">
        <v>6550</v>
      </c>
      <c r="AS206" s="527">
        <f t="shared" si="133"/>
        <v>0</v>
      </c>
      <c r="AT206" s="526">
        <v>19718.400000000001</v>
      </c>
      <c r="AU206" s="989">
        <f t="shared" si="134"/>
        <v>0</v>
      </c>
      <c r="AV206" s="1090">
        <f t="shared" si="135"/>
        <v>0</v>
      </c>
      <c r="AW206" s="633"/>
    </row>
    <row r="207" spans="1:49" s="632" customFormat="1" x14ac:dyDescent="0.25">
      <c r="A207" s="1026" t="s">
        <v>364</v>
      </c>
      <c r="B207" s="657" t="s">
        <v>249</v>
      </c>
      <c r="C207" s="635" t="s">
        <v>170</v>
      </c>
      <c r="D207" s="621">
        <v>2</v>
      </c>
      <c r="E207" s="1004">
        <v>3930</v>
      </c>
      <c r="F207" s="527">
        <f t="shared" si="115"/>
        <v>7860</v>
      </c>
      <c r="G207" s="526">
        <v>10308.48</v>
      </c>
      <c r="H207" s="989">
        <f t="shared" si="116"/>
        <v>20616.96</v>
      </c>
      <c r="I207" s="1090">
        <f t="shared" si="117"/>
        <v>28476.959999999999</v>
      </c>
      <c r="J207" s="1132"/>
      <c r="K207" s="621">
        <v>2</v>
      </c>
      <c r="L207" s="1004">
        <v>3930</v>
      </c>
      <c r="M207" s="527">
        <f t="shared" si="118"/>
        <v>7860</v>
      </c>
      <c r="N207" s="526">
        <v>10308.48</v>
      </c>
      <c r="O207" s="989">
        <f t="shared" si="119"/>
        <v>20616.96</v>
      </c>
      <c r="P207" s="1090">
        <f t="shared" si="120"/>
        <v>28476.959999999999</v>
      </c>
      <c r="Q207" s="1005"/>
      <c r="R207" s="621"/>
      <c r="S207" s="1096">
        <v>3930</v>
      </c>
      <c r="T207" s="1090">
        <f t="shared" si="121"/>
        <v>0</v>
      </c>
      <c r="U207" s="1096">
        <v>10308.48</v>
      </c>
      <c r="V207" s="1090">
        <f t="shared" si="122"/>
        <v>0</v>
      </c>
      <c r="W207" s="1090">
        <f t="shared" si="123"/>
        <v>0</v>
      </c>
      <c r="X207" s="1215"/>
      <c r="Y207" s="526">
        <v>3930</v>
      </c>
      <c r="Z207" s="527">
        <f t="shared" si="124"/>
        <v>0</v>
      </c>
      <c r="AA207" s="526">
        <v>10308.48</v>
      </c>
      <c r="AB207" s="527">
        <f t="shared" si="125"/>
        <v>0</v>
      </c>
      <c r="AC207" s="915">
        <f t="shared" si="126"/>
        <v>0</v>
      </c>
      <c r="AD207" s="1216"/>
      <c r="AE207" s="526">
        <v>3930</v>
      </c>
      <c r="AF207" s="527">
        <f t="shared" si="127"/>
        <v>0</v>
      </c>
      <c r="AG207" s="526">
        <v>10308.48</v>
      </c>
      <c r="AH207" s="527">
        <f t="shared" si="128"/>
        <v>0</v>
      </c>
      <c r="AI207" s="915">
        <f t="shared" si="129"/>
        <v>0</v>
      </c>
      <c r="AJ207" s="1216"/>
      <c r="AK207" s="526">
        <v>3930</v>
      </c>
      <c r="AL207" s="527">
        <f t="shared" si="130"/>
        <v>0</v>
      </c>
      <c r="AM207" s="526">
        <v>10308.48</v>
      </c>
      <c r="AN207" s="527">
        <f t="shared" si="131"/>
        <v>0</v>
      </c>
      <c r="AO207" s="915">
        <f t="shared" si="132"/>
        <v>0</v>
      </c>
      <c r="AP207" s="990"/>
      <c r="AQ207" s="653">
        <f t="shared" si="93"/>
        <v>0</v>
      </c>
      <c r="AR207" s="1004">
        <v>3930</v>
      </c>
      <c r="AS207" s="527">
        <f t="shared" si="133"/>
        <v>0</v>
      </c>
      <c r="AT207" s="526">
        <v>10308.48</v>
      </c>
      <c r="AU207" s="989">
        <f t="shared" si="134"/>
        <v>0</v>
      </c>
      <c r="AV207" s="1090">
        <f t="shared" si="135"/>
        <v>0</v>
      </c>
      <c r="AW207" s="633"/>
    </row>
    <row r="208" spans="1:49" s="632" customFormat="1" x14ac:dyDescent="0.25">
      <c r="A208" s="1026" t="s">
        <v>365</v>
      </c>
      <c r="B208" s="657" t="s">
        <v>228</v>
      </c>
      <c r="C208" s="635" t="s">
        <v>170</v>
      </c>
      <c r="D208" s="621">
        <v>2</v>
      </c>
      <c r="E208" s="1004">
        <v>524</v>
      </c>
      <c r="F208" s="527">
        <f t="shared" si="115"/>
        <v>1048</v>
      </c>
      <c r="G208" s="526">
        <v>7368.4</v>
      </c>
      <c r="H208" s="989">
        <f t="shared" si="116"/>
        <v>14736.8</v>
      </c>
      <c r="I208" s="1090">
        <f t="shared" si="117"/>
        <v>15784.8</v>
      </c>
      <c r="J208" s="1132"/>
      <c r="K208" s="621">
        <v>2</v>
      </c>
      <c r="L208" s="1004">
        <v>524</v>
      </c>
      <c r="M208" s="527">
        <f t="shared" si="118"/>
        <v>1048</v>
      </c>
      <c r="N208" s="526">
        <v>7368.4</v>
      </c>
      <c r="O208" s="989">
        <f t="shared" si="119"/>
        <v>14736.8</v>
      </c>
      <c r="P208" s="1090">
        <f t="shared" si="120"/>
        <v>15784.8</v>
      </c>
      <c r="Q208" s="1005"/>
      <c r="R208" s="621"/>
      <c r="S208" s="1096">
        <v>524</v>
      </c>
      <c r="T208" s="1090">
        <f t="shared" si="121"/>
        <v>0</v>
      </c>
      <c r="U208" s="1096">
        <v>7368.4</v>
      </c>
      <c r="V208" s="1090">
        <f t="shared" si="122"/>
        <v>0</v>
      </c>
      <c r="W208" s="1090">
        <f t="shared" si="123"/>
        <v>0</v>
      </c>
      <c r="X208" s="1215"/>
      <c r="Y208" s="526">
        <v>524</v>
      </c>
      <c r="Z208" s="527">
        <f t="shared" si="124"/>
        <v>0</v>
      </c>
      <c r="AA208" s="526">
        <v>7368.4</v>
      </c>
      <c r="AB208" s="527">
        <f t="shared" si="125"/>
        <v>0</v>
      </c>
      <c r="AC208" s="915">
        <f t="shared" si="126"/>
        <v>0</v>
      </c>
      <c r="AD208" s="1216"/>
      <c r="AE208" s="526">
        <v>524</v>
      </c>
      <c r="AF208" s="527">
        <f t="shared" si="127"/>
        <v>0</v>
      </c>
      <c r="AG208" s="526">
        <v>7368.4</v>
      </c>
      <c r="AH208" s="527">
        <f t="shared" si="128"/>
        <v>0</v>
      </c>
      <c r="AI208" s="915">
        <f t="shared" si="129"/>
        <v>0</v>
      </c>
      <c r="AJ208" s="1216"/>
      <c r="AK208" s="526">
        <v>524</v>
      </c>
      <c r="AL208" s="527">
        <f t="shared" si="130"/>
        <v>0</v>
      </c>
      <c r="AM208" s="526">
        <v>7368.4</v>
      </c>
      <c r="AN208" s="527">
        <f t="shared" si="131"/>
        <v>0</v>
      </c>
      <c r="AO208" s="915">
        <f t="shared" si="132"/>
        <v>0</v>
      </c>
      <c r="AP208" s="990"/>
      <c r="AQ208" s="653">
        <f t="shared" si="93"/>
        <v>0</v>
      </c>
      <c r="AR208" s="1004">
        <v>524</v>
      </c>
      <c r="AS208" s="527">
        <f t="shared" si="133"/>
        <v>0</v>
      </c>
      <c r="AT208" s="526">
        <v>7368.4</v>
      </c>
      <c r="AU208" s="989">
        <f t="shared" si="134"/>
        <v>0</v>
      </c>
      <c r="AV208" s="1090">
        <f t="shared" si="135"/>
        <v>0</v>
      </c>
      <c r="AW208" s="633"/>
    </row>
    <row r="209" spans="1:49" s="632" customFormat="1" x14ac:dyDescent="0.25">
      <c r="A209" s="1026" t="s">
        <v>366</v>
      </c>
      <c r="B209" s="657" t="s">
        <v>367</v>
      </c>
      <c r="C209" s="635" t="s">
        <v>170</v>
      </c>
      <c r="D209" s="621">
        <v>4</v>
      </c>
      <c r="E209" s="1004">
        <v>5502</v>
      </c>
      <c r="F209" s="527">
        <f t="shared" si="115"/>
        <v>22008</v>
      </c>
      <c r="G209" s="526">
        <v>19958.64</v>
      </c>
      <c r="H209" s="989">
        <f t="shared" si="116"/>
        <v>79834.559999999998</v>
      </c>
      <c r="I209" s="1090">
        <f t="shared" si="117"/>
        <v>101842.56</v>
      </c>
      <c r="J209" s="1132"/>
      <c r="K209" s="621">
        <v>4</v>
      </c>
      <c r="L209" s="1004">
        <v>5502</v>
      </c>
      <c r="M209" s="527">
        <f t="shared" si="118"/>
        <v>22008</v>
      </c>
      <c r="N209" s="526">
        <v>19958.64</v>
      </c>
      <c r="O209" s="989">
        <f t="shared" si="119"/>
        <v>79834.559999999998</v>
      </c>
      <c r="P209" s="1090">
        <f t="shared" si="120"/>
        <v>101842.56</v>
      </c>
      <c r="Q209" s="1005"/>
      <c r="R209" s="621"/>
      <c r="S209" s="1096">
        <v>5502</v>
      </c>
      <c r="T209" s="1090">
        <f t="shared" si="121"/>
        <v>0</v>
      </c>
      <c r="U209" s="1096">
        <v>19958.64</v>
      </c>
      <c r="V209" s="1090">
        <f t="shared" si="122"/>
        <v>0</v>
      </c>
      <c r="W209" s="1090">
        <f t="shared" si="123"/>
        <v>0</v>
      </c>
      <c r="X209" s="1215"/>
      <c r="Y209" s="526">
        <v>5502</v>
      </c>
      <c r="Z209" s="527">
        <f t="shared" si="124"/>
        <v>0</v>
      </c>
      <c r="AA209" s="526">
        <v>19958.64</v>
      </c>
      <c r="AB209" s="527">
        <f t="shared" si="125"/>
        <v>0</v>
      </c>
      <c r="AC209" s="915">
        <f t="shared" si="126"/>
        <v>0</v>
      </c>
      <c r="AD209" s="1216"/>
      <c r="AE209" s="526">
        <v>5502</v>
      </c>
      <c r="AF209" s="527">
        <f t="shared" si="127"/>
        <v>0</v>
      </c>
      <c r="AG209" s="526">
        <v>19958.64</v>
      </c>
      <c r="AH209" s="527">
        <f t="shared" si="128"/>
        <v>0</v>
      </c>
      <c r="AI209" s="915">
        <f t="shared" si="129"/>
        <v>0</v>
      </c>
      <c r="AJ209" s="1216"/>
      <c r="AK209" s="526">
        <v>5502</v>
      </c>
      <c r="AL209" s="527">
        <f t="shared" si="130"/>
        <v>0</v>
      </c>
      <c r="AM209" s="526">
        <v>19958.64</v>
      </c>
      <c r="AN209" s="527">
        <f t="shared" si="131"/>
        <v>0</v>
      </c>
      <c r="AO209" s="915">
        <f t="shared" si="132"/>
        <v>0</v>
      </c>
      <c r="AP209" s="990"/>
      <c r="AQ209" s="653">
        <f t="shared" si="93"/>
        <v>0</v>
      </c>
      <c r="AR209" s="1004">
        <v>5502</v>
      </c>
      <c r="AS209" s="527">
        <f t="shared" si="133"/>
        <v>0</v>
      </c>
      <c r="AT209" s="526">
        <v>19958.64</v>
      </c>
      <c r="AU209" s="989">
        <f t="shared" si="134"/>
        <v>0</v>
      </c>
      <c r="AV209" s="1090">
        <f t="shared" si="135"/>
        <v>0</v>
      </c>
      <c r="AW209" s="633"/>
    </row>
    <row r="210" spans="1:49" s="632" customFormat="1" x14ac:dyDescent="0.25">
      <c r="A210" s="1026" t="s">
        <v>368</v>
      </c>
      <c r="B210" s="657" t="s">
        <v>263</v>
      </c>
      <c r="C210" s="635" t="s">
        <v>170</v>
      </c>
      <c r="D210" s="621">
        <v>6</v>
      </c>
      <c r="E210" s="1004">
        <v>3406</v>
      </c>
      <c r="F210" s="527">
        <f t="shared" si="115"/>
        <v>20436</v>
      </c>
      <c r="G210" s="526">
        <v>1774.5</v>
      </c>
      <c r="H210" s="989">
        <f t="shared" si="116"/>
        <v>10647</v>
      </c>
      <c r="I210" s="1090">
        <f t="shared" si="117"/>
        <v>31083</v>
      </c>
      <c r="J210" s="1132"/>
      <c r="K210" s="621">
        <v>6</v>
      </c>
      <c r="L210" s="1004">
        <v>3406</v>
      </c>
      <c r="M210" s="527">
        <f t="shared" si="118"/>
        <v>20436</v>
      </c>
      <c r="N210" s="526">
        <v>1774.5</v>
      </c>
      <c r="O210" s="989">
        <f t="shared" si="119"/>
        <v>10647</v>
      </c>
      <c r="P210" s="1090">
        <f t="shared" si="120"/>
        <v>31083</v>
      </c>
      <c r="Q210" s="1005"/>
      <c r="R210" s="621"/>
      <c r="S210" s="1096">
        <v>3406</v>
      </c>
      <c r="T210" s="1090">
        <f t="shared" si="121"/>
        <v>0</v>
      </c>
      <c r="U210" s="1096">
        <v>1774.5</v>
      </c>
      <c r="V210" s="1090">
        <f t="shared" si="122"/>
        <v>0</v>
      </c>
      <c r="W210" s="1090">
        <f t="shared" si="123"/>
        <v>0</v>
      </c>
      <c r="X210" s="1215"/>
      <c r="Y210" s="526">
        <v>3406</v>
      </c>
      <c r="Z210" s="527">
        <f t="shared" si="124"/>
        <v>0</v>
      </c>
      <c r="AA210" s="526">
        <v>1774.5</v>
      </c>
      <c r="AB210" s="527">
        <f t="shared" si="125"/>
        <v>0</v>
      </c>
      <c r="AC210" s="915">
        <f t="shared" si="126"/>
        <v>0</v>
      </c>
      <c r="AD210" s="1216"/>
      <c r="AE210" s="526">
        <v>3406</v>
      </c>
      <c r="AF210" s="527">
        <f t="shared" si="127"/>
        <v>0</v>
      </c>
      <c r="AG210" s="526">
        <v>1774.5</v>
      </c>
      <c r="AH210" s="527">
        <f t="shared" si="128"/>
        <v>0</v>
      </c>
      <c r="AI210" s="915">
        <f t="shared" si="129"/>
        <v>0</v>
      </c>
      <c r="AJ210" s="1216"/>
      <c r="AK210" s="526">
        <v>3406</v>
      </c>
      <c r="AL210" s="527">
        <f t="shared" si="130"/>
        <v>0</v>
      </c>
      <c r="AM210" s="526">
        <v>1774.5</v>
      </c>
      <c r="AN210" s="527">
        <f t="shared" si="131"/>
        <v>0</v>
      </c>
      <c r="AO210" s="915">
        <f t="shared" si="132"/>
        <v>0</v>
      </c>
      <c r="AP210" s="990"/>
      <c r="AQ210" s="653">
        <f t="shared" si="93"/>
        <v>0</v>
      </c>
      <c r="AR210" s="1004">
        <v>3406</v>
      </c>
      <c r="AS210" s="527">
        <f t="shared" si="133"/>
        <v>0</v>
      </c>
      <c r="AT210" s="526">
        <v>1774.5</v>
      </c>
      <c r="AU210" s="989">
        <f t="shared" si="134"/>
        <v>0</v>
      </c>
      <c r="AV210" s="1090">
        <f t="shared" si="135"/>
        <v>0</v>
      </c>
      <c r="AW210" s="633"/>
    </row>
    <row r="211" spans="1:49" s="632" customFormat="1" x14ac:dyDescent="0.25">
      <c r="A211" s="1026" t="s">
        <v>369</v>
      </c>
      <c r="B211" s="657" t="s">
        <v>370</v>
      </c>
      <c r="C211" s="635" t="s">
        <v>170</v>
      </c>
      <c r="D211" s="621">
        <v>6</v>
      </c>
      <c r="E211" s="1004">
        <v>2358</v>
      </c>
      <c r="F211" s="527">
        <f t="shared" si="115"/>
        <v>14148</v>
      </c>
      <c r="G211" s="526">
        <v>496.08</v>
      </c>
      <c r="H211" s="989">
        <f t="shared" si="116"/>
        <v>2976.48</v>
      </c>
      <c r="I211" s="1090">
        <f t="shared" si="117"/>
        <v>17124.48</v>
      </c>
      <c r="J211" s="1132"/>
      <c r="K211" s="621">
        <v>6</v>
      </c>
      <c r="L211" s="1004">
        <v>2358</v>
      </c>
      <c r="M211" s="527">
        <f t="shared" si="118"/>
        <v>14148</v>
      </c>
      <c r="N211" s="526">
        <v>496.08</v>
      </c>
      <c r="O211" s="989">
        <f t="shared" si="119"/>
        <v>2976.48</v>
      </c>
      <c r="P211" s="1090">
        <f t="shared" si="120"/>
        <v>17124.48</v>
      </c>
      <c r="Q211" s="1005"/>
      <c r="R211" s="621"/>
      <c r="S211" s="1096">
        <v>2358</v>
      </c>
      <c r="T211" s="1090">
        <f t="shared" si="121"/>
        <v>0</v>
      </c>
      <c r="U211" s="1096">
        <v>496.08</v>
      </c>
      <c r="V211" s="1090">
        <f t="shared" si="122"/>
        <v>0</v>
      </c>
      <c r="W211" s="1090">
        <f t="shared" si="123"/>
        <v>0</v>
      </c>
      <c r="X211" s="1215"/>
      <c r="Y211" s="526">
        <v>2358</v>
      </c>
      <c r="Z211" s="527">
        <f t="shared" si="124"/>
        <v>0</v>
      </c>
      <c r="AA211" s="526">
        <v>496.08</v>
      </c>
      <c r="AB211" s="527">
        <f t="shared" si="125"/>
        <v>0</v>
      </c>
      <c r="AC211" s="915">
        <f t="shared" si="126"/>
        <v>0</v>
      </c>
      <c r="AD211" s="1216"/>
      <c r="AE211" s="526">
        <v>2358</v>
      </c>
      <c r="AF211" s="527">
        <f t="shared" si="127"/>
        <v>0</v>
      </c>
      <c r="AG211" s="526">
        <v>496.08</v>
      </c>
      <c r="AH211" s="527">
        <f t="shared" si="128"/>
        <v>0</v>
      </c>
      <c r="AI211" s="915">
        <f t="shared" si="129"/>
        <v>0</v>
      </c>
      <c r="AJ211" s="1216"/>
      <c r="AK211" s="526">
        <v>2358</v>
      </c>
      <c r="AL211" s="527">
        <f t="shared" si="130"/>
        <v>0</v>
      </c>
      <c r="AM211" s="526">
        <v>496.08</v>
      </c>
      <c r="AN211" s="527">
        <f t="shared" si="131"/>
        <v>0</v>
      </c>
      <c r="AO211" s="915">
        <f t="shared" si="132"/>
        <v>0</v>
      </c>
      <c r="AP211" s="990"/>
      <c r="AQ211" s="653">
        <f t="shared" si="93"/>
        <v>0</v>
      </c>
      <c r="AR211" s="1004">
        <v>2358</v>
      </c>
      <c r="AS211" s="527">
        <f t="shared" si="133"/>
        <v>0</v>
      </c>
      <c r="AT211" s="526">
        <v>496.08</v>
      </c>
      <c r="AU211" s="989">
        <f t="shared" si="134"/>
        <v>0</v>
      </c>
      <c r="AV211" s="1090">
        <f t="shared" si="135"/>
        <v>0</v>
      </c>
      <c r="AW211" s="633"/>
    </row>
    <row r="212" spans="1:49" s="632" customFormat="1" x14ac:dyDescent="0.25">
      <c r="A212" s="1026" t="s">
        <v>371</v>
      </c>
      <c r="B212" s="657" t="s">
        <v>372</v>
      </c>
      <c r="C212" s="635" t="s">
        <v>296</v>
      </c>
      <c r="D212" s="621">
        <v>80</v>
      </c>
      <c r="E212" s="1004">
        <v>162.44</v>
      </c>
      <c r="F212" s="527">
        <f t="shared" si="115"/>
        <v>12995.2</v>
      </c>
      <c r="G212" s="526">
        <v>131.97999999999999</v>
      </c>
      <c r="H212" s="989">
        <f t="shared" si="116"/>
        <v>10558.4</v>
      </c>
      <c r="I212" s="1090">
        <f t="shared" si="117"/>
        <v>23553.599999999999</v>
      </c>
      <c r="J212" s="1132"/>
      <c r="K212" s="621">
        <v>80</v>
      </c>
      <c r="L212" s="1004">
        <v>162.44</v>
      </c>
      <c r="M212" s="527">
        <f t="shared" si="118"/>
        <v>12995.2</v>
      </c>
      <c r="N212" s="526">
        <v>131.97999999999999</v>
      </c>
      <c r="O212" s="989">
        <f t="shared" si="119"/>
        <v>10558.4</v>
      </c>
      <c r="P212" s="1090">
        <f t="shared" si="120"/>
        <v>23553.599999999999</v>
      </c>
      <c r="Q212" s="1005"/>
      <c r="R212" s="621"/>
      <c r="S212" s="1096">
        <v>162.44</v>
      </c>
      <c r="T212" s="1090">
        <f t="shared" si="121"/>
        <v>0</v>
      </c>
      <c r="U212" s="1096">
        <v>131.97999999999999</v>
      </c>
      <c r="V212" s="1090">
        <f t="shared" si="122"/>
        <v>0</v>
      </c>
      <c r="W212" s="1090">
        <f t="shared" si="123"/>
        <v>0</v>
      </c>
      <c r="X212" s="1215"/>
      <c r="Y212" s="526">
        <v>162.44</v>
      </c>
      <c r="Z212" s="527">
        <f t="shared" si="124"/>
        <v>0</v>
      </c>
      <c r="AA212" s="526">
        <v>131.97999999999999</v>
      </c>
      <c r="AB212" s="527">
        <f t="shared" si="125"/>
        <v>0</v>
      </c>
      <c r="AC212" s="915">
        <f t="shared" si="126"/>
        <v>0</v>
      </c>
      <c r="AD212" s="1216"/>
      <c r="AE212" s="526">
        <v>162.44</v>
      </c>
      <c r="AF212" s="527">
        <f t="shared" si="127"/>
        <v>0</v>
      </c>
      <c r="AG212" s="526">
        <v>131.97999999999999</v>
      </c>
      <c r="AH212" s="527">
        <f t="shared" si="128"/>
        <v>0</v>
      </c>
      <c r="AI212" s="915">
        <f t="shared" si="129"/>
        <v>0</v>
      </c>
      <c r="AJ212" s="1216"/>
      <c r="AK212" s="526">
        <v>162.44</v>
      </c>
      <c r="AL212" s="527">
        <f t="shared" si="130"/>
        <v>0</v>
      </c>
      <c r="AM212" s="526">
        <v>131.97999999999999</v>
      </c>
      <c r="AN212" s="527">
        <f t="shared" si="131"/>
        <v>0</v>
      </c>
      <c r="AO212" s="915">
        <f t="shared" si="132"/>
        <v>0</v>
      </c>
      <c r="AP212" s="990"/>
      <c r="AQ212" s="653">
        <f t="shared" si="93"/>
        <v>0</v>
      </c>
      <c r="AR212" s="1004">
        <v>162.44</v>
      </c>
      <c r="AS212" s="527">
        <f t="shared" si="133"/>
        <v>0</v>
      </c>
      <c r="AT212" s="526">
        <v>131.97999999999999</v>
      </c>
      <c r="AU212" s="989">
        <f t="shared" si="134"/>
        <v>0</v>
      </c>
      <c r="AV212" s="1090">
        <f t="shared" si="135"/>
        <v>0</v>
      </c>
      <c r="AW212" s="633"/>
    </row>
    <row r="213" spans="1:49" s="632" customFormat="1" x14ac:dyDescent="0.25">
      <c r="A213" s="1026" t="s">
        <v>373</v>
      </c>
      <c r="B213" s="657" t="s">
        <v>340</v>
      </c>
      <c r="C213" s="635" t="s">
        <v>296</v>
      </c>
      <c r="D213" s="621">
        <v>350</v>
      </c>
      <c r="E213" s="1004">
        <v>162.44</v>
      </c>
      <c r="F213" s="527">
        <f t="shared" si="115"/>
        <v>56854</v>
      </c>
      <c r="G213" s="526">
        <v>101.09</v>
      </c>
      <c r="H213" s="989">
        <f t="shared" si="116"/>
        <v>35381.5</v>
      </c>
      <c r="I213" s="1090">
        <f t="shared" si="117"/>
        <v>92235.5</v>
      </c>
      <c r="J213" s="1132"/>
      <c r="K213" s="621">
        <v>200</v>
      </c>
      <c r="L213" s="1004">
        <v>162.44</v>
      </c>
      <c r="M213" s="527">
        <f t="shared" si="118"/>
        <v>32488</v>
      </c>
      <c r="N213" s="526">
        <v>101.09</v>
      </c>
      <c r="O213" s="989">
        <f t="shared" si="119"/>
        <v>20218</v>
      </c>
      <c r="P213" s="1090">
        <f t="shared" si="120"/>
        <v>52706</v>
      </c>
      <c r="Q213" s="1005"/>
      <c r="R213" s="621"/>
      <c r="S213" s="1096">
        <v>162.44</v>
      </c>
      <c r="T213" s="1090">
        <f t="shared" si="121"/>
        <v>0</v>
      </c>
      <c r="U213" s="1096">
        <v>101.09</v>
      </c>
      <c r="V213" s="1090">
        <f t="shared" si="122"/>
        <v>0</v>
      </c>
      <c r="W213" s="1090">
        <f t="shared" si="123"/>
        <v>0</v>
      </c>
      <c r="X213" s="1215"/>
      <c r="Y213" s="526">
        <v>162.44</v>
      </c>
      <c r="Z213" s="527">
        <f t="shared" si="124"/>
        <v>0</v>
      </c>
      <c r="AA213" s="526">
        <v>101.09</v>
      </c>
      <c r="AB213" s="527">
        <f t="shared" si="125"/>
        <v>0</v>
      </c>
      <c r="AC213" s="915">
        <f t="shared" si="126"/>
        <v>0</v>
      </c>
      <c r="AD213" s="1216"/>
      <c r="AE213" s="526">
        <v>162.44</v>
      </c>
      <c r="AF213" s="527">
        <f t="shared" si="127"/>
        <v>0</v>
      </c>
      <c r="AG213" s="526">
        <v>101.09</v>
      </c>
      <c r="AH213" s="527">
        <f t="shared" si="128"/>
        <v>0</v>
      </c>
      <c r="AI213" s="915">
        <f t="shared" si="129"/>
        <v>0</v>
      </c>
      <c r="AJ213" s="1216"/>
      <c r="AK213" s="526">
        <v>162.44</v>
      </c>
      <c r="AL213" s="527">
        <f t="shared" si="130"/>
        <v>0</v>
      </c>
      <c r="AM213" s="526">
        <v>101.09</v>
      </c>
      <c r="AN213" s="527">
        <f t="shared" si="131"/>
        <v>0</v>
      </c>
      <c r="AO213" s="915">
        <f t="shared" si="132"/>
        <v>0</v>
      </c>
      <c r="AP213" s="990"/>
      <c r="AQ213" s="653">
        <f t="shared" si="93"/>
        <v>150</v>
      </c>
      <c r="AR213" s="1004">
        <v>162.44</v>
      </c>
      <c r="AS213" s="527">
        <f t="shared" si="133"/>
        <v>24366</v>
      </c>
      <c r="AT213" s="526">
        <v>101.09</v>
      </c>
      <c r="AU213" s="989">
        <f t="shared" si="134"/>
        <v>15163.5</v>
      </c>
      <c r="AV213" s="1090">
        <f t="shared" si="135"/>
        <v>39529.5</v>
      </c>
      <c r="AW213" s="633"/>
    </row>
    <row r="214" spans="1:49" s="632" customFormat="1" x14ac:dyDescent="0.25">
      <c r="A214" s="1026" t="s">
        <v>374</v>
      </c>
      <c r="B214" s="657" t="s">
        <v>336</v>
      </c>
      <c r="C214" s="635" t="s">
        <v>296</v>
      </c>
      <c r="D214" s="621">
        <v>250</v>
      </c>
      <c r="E214" s="1004">
        <v>162.44</v>
      </c>
      <c r="F214" s="527">
        <f t="shared" si="115"/>
        <v>40610</v>
      </c>
      <c r="G214" s="526">
        <v>53.35</v>
      </c>
      <c r="H214" s="989">
        <f t="shared" si="116"/>
        <v>13337.5</v>
      </c>
      <c r="I214" s="1090">
        <f t="shared" si="117"/>
        <v>53947.5</v>
      </c>
      <c r="J214" s="1132"/>
      <c r="K214" s="621">
        <v>210</v>
      </c>
      <c r="L214" s="1004">
        <v>162.44</v>
      </c>
      <c r="M214" s="527">
        <f t="shared" si="118"/>
        <v>34112.400000000001</v>
      </c>
      <c r="N214" s="526">
        <v>53.35</v>
      </c>
      <c r="O214" s="989">
        <f t="shared" si="119"/>
        <v>11203.5</v>
      </c>
      <c r="P214" s="1090">
        <f t="shared" si="120"/>
        <v>45315.9</v>
      </c>
      <c r="Q214" s="1005"/>
      <c r="R214" s="621"/>
      <c r="S214" s="1096">
        <v>162.44</v>
      </c>
      <c r="T214" s="1090">
        <f t="shared" si="121"/>
        <v>0</v>
      </c>
      <c r="U214" s="1096">
        <v>53.35</v>
      </c>
      <c r="V214" s="1090">
        <f t="shared" si="122"/>
        <v>0</v>
      </c>
      <c r="W214" s="1090">
        <f t="shared" si="123"/>
        <v>0</v>
      </c>
      <c r="X214" s="1215"/>
      <c r="Y214" s="526">
        <v>162.44</v>
      </c>
      <c r="Z214" s="527">
        <f t="shared" si="124"/>
        <v>0</v>
      </c>
      <c r="AA214" s="526">
        <v>53.35</v>
      </c>
      <c r="AB214" s="527">
        <f t="shared" si="125"/>
        <v>0</v>
      </c>
      <c r="AC214" s="915">
        <f t="shared" si="126"/>
        <v>0</v>
      </c>
      <c r="AD214" s="1216"/>
      <c r="AE214" s="526">
        <v>162.44</v>
      </c>
      <c r="AF214" s="527">
        <f t="shared" si="127"/>
        <v>0</v>
      </c>
      <c r="AG214" s="526">
        <v>53.35</v>
      </c>
      <c r="AH214" s="527">
        <f t="shared" si="128"/>
        <v>0</v>
      </c>
      <c r="AI214" s="915">
        <f t="shared" si="129"/>
        <v>0</v>
      </c>
      <c r="AJ214" s="1216"/>
      <c r="AK214" s="526">
        <v>162.44</v>
      </c>
      <c r="AL214" s="527">
        <f t="shared" si="130"/>
        <v>0</v>
      </c>
      <c r="AM214" s="526">
        <v>53.35</v>
      </c>
      <c r="AN214" s="527">
        <f t="shared" si="131"/>
        <v>0</v>
      </c>
      <c r="AO214" s="915">
        <f t="shared" si="132"/>
        <v>0</v>
      </c>
      <c r="AP214" s="990"/>
      <c r="AQ214" s="653">
        <f t="shared" si="93"/>
        <v>40</v>
      </c>
      <c r="AR214" s="1004">
        <v>162.44</v>
      </c>
      <c r="AS214" s="527">
        <f t="shared" si="133"/>
        <v>6497.6</v>
      </c>
      <c r="AT214" s="526">
        <v>53.35</v>
      </c>
      <c r="AU214" s="989">
        <f t="shared" si="134"/>
        <v>2134</v>
      </c>
      <c r="AV214" s="1090">
        <f t="shared" si="135"/>
        <v>8631.6</v>
      </c>
      <c r="AW214" s="633"/>
    </row>
    <row r="215" spans="1:49" s="632" customFormat="1" x14ac:dyDescent="0.25">
      <c r="A215" s="1026" t="s">
        <v>375</v>
      </c>
      <c r="B215" s="657" t="s">
        <v>376</v>
      </c>
      <c r="C215" s="635" t="s">
        <v>170</v>
      </c>
      <c r="D215" s="621">
        <v>10</v>
      </c>
      <c r="E215" s="1004">
        <v>655</v>
      </c>
      <c r="F215" s="527">
        <f t="shared" si="115"/>
        <v>6550</v>
      </c>
      <c r="G215" s="526">
        <v>142.58000000000001</v>
      </c>
      <c r="H215" s="989">
        <f t="shared" si="116"/>
        <v>1425.8000000000002</v>
      </c>
      <c r="I215" s="1090">
        <f t="shared" si="117"/>
        <v>7975.8</v>
      </c>
      <c r="J215" s="1132"/>
      <c r="K215" s="621">
        <v>10</v>
      </c>
      <c r="L215" s="1004">
        <v>655</v>
      </c>
      <c r="M215" s="527">
        <f t="shared" si="118"/>
        <v>6550</v>
      </c>
      <c r="N215" s="526">
        <v>142.58000000000001</v>
      </c>
      <c r="O215" s="989">
        <f t="shared" si="119"/>
        <v>1425.8000000000002</v>
      </c>
      <c r="P215" s="1090">
        <f t="shared" si="120"/>
        <v>7975.8</v>
      </c>
      <c r="Q215" s="1005"/>
      <c r="R215" s="621"/>
      <c r="S215" s="1096">
        <v>655</v>
      </c>
      <c r="T215" s="1090">
        <f t="shared" si="121"/>
        <v>0</v>
      </c>
      <c r="U215" s="1096">
        <v>142.58000000000001</v>
      </c>
      <c r="V215" s="1090">
        <f t="shared" si="122"/>
        <v>0</v>
      </c>
      <c r="W215" s="1090">
        <f t="shared" si="123"/>
        <v>0</v>
      </c>
      <c r="X215" s="1215"/>
      <c r="Y215" s="526">
        <v>655</v>
      </c>
      <c r="Z215" s="527">
        <f t="shared" si="124"/>
        <v>0</v>
      </c>
      <c r="AA215" s="526">
        <v>142.58000000000001</v>
      </c>
      <c r="AB215" s="527">
        <f t="shared" si="125"/>
        <v>0</v>
      </c>
      <c r="AC215" s="915">
        <f t="shared" si="126"/>
        <v>0</v>
      </c>
      <c r="AD215" s="1216"/>
      <c r="AE215" s="526">
        <v>655</v>
      </c>
      <c r="AF215" s="527">
        <f t="shared" si="127"/>
        <v>0</v>
      </c>
      <c r="AG215" s="526">
        <v>142.58000000000001</v>
      </c>
      <c r="AH215" s="527">
        <f t="shared" si="128"/>
        <v>0</v>
      </c>
      <c r="AI215" s="915">
        <f t="shared" si="129"/>
        <v>0</v>
      </c>
      <c r="AJ215" s="1216"/>
      <c r="AK215" s="526">
        <v>655</v>
      </c>
      <c r="AL215" s="527">
        <f t="shared" si="130"/>
        <v>0</v>
      </c>
      <c r="AM215" s="526">
        <v>142.58000000000001</v>
      </c>
      <c r="AN215" s="527">
        <f t="shared" si="131"/>
        <v>0</v>
      </c>
      <c r="AO215" s="915">
        <f t="shared" si="132"/>
        <v>0</v>
      </c>
      <c r="AP215" s="990"/>
      <c r="AQ215" s="653">
        <f t="shared" si="93"/>
        <v>0</v>
      </c>
      <c r="AR215" s="1004">
        <v>655</v>
      </c>
      <c r="AS215" s="527">
        <f t="shared" si="133"/>
        <v>0</v>
      </c>
      <c r="AT215" s="526">
        <v>142.58000000000001</v>
      </c>
      <c r="AU215" s="989">
        <f t="shared" si="134"/>
        <v>0</v>
      </c>
      <c r="AV215" s="1090">
        <f t="shared" si="135"/>
        <v>0</v>
      </c>
      <c r="AW215" s="633"/>
    </row>
    <row r="216" spans="1:49" s="632" customFormat="1" x14ac:dyDescent="0.25">
      <c r="A216" s="1026" t="s">
        <v>377</v>
      </c>
      <c r="B216" s="657" t="s">
        <v>346</v>
      </c>
      <c r="C216" s="635" t="s">
        <v>296</v>
      </c>
      <c r="D216" s="621">
        <v>300</v>
      </c>
      <c r="E216" s="1004">
        <v>45.85</v>
      </c>
      <c r="F216" s="527">
        <f t="shared" si="115"/>
        <v>13755</v>
      </c>
      <c r="G216" s="526">
        <v>28.08</v>
      </c>
      <c r="H216" s="989">
        <f t="shared" si="116"/>
        <v>8424</v>
      </c>
      <c r="I216" s="1090">
        <f t="shared" si="117"/>
        <v>22179</v>
      </c>
      <c r="J216" s="1132"/>
      <c r="K216" s="621">
        <v>300</v>
      </c>
      <c r="L216" s="1004">
        <v>45.85</v>
      </c>
      <c r="M216" s="527">
        <f t="shared" si="118"/>
        <v>13755</v>
      </c>
      <c r="N216" s="526">
        <v>28.08</v>
      </c>
      <c r="O216" s="989">
        <f t="shared" si="119"/>
        <v>8424</v>
      </c>
      <c r="P216" s="1090">
        <f t="shared" si="120"/>
        <v>22179</v>
      </c>
      <c r="Q216" s="1005"/>
      <c r="R216" s="621"/>
      <c r="S216" s="1096">
        <v>45.85</v>
      </c>
      <c r="T216" s="1090">
        <f t="shared" si="121"/>
        <v>0</v>
      </c>
      <c r="U216" s="1096">
        <v>28.08</v>
      </c>
      <c r="V216" s="1090">
        <f t="shared" si="122"/>
        <v>0</v>
      </c>
      <c r="W216" s="1090">
        <f t="shared" si="123"/>
        <v>0</v>
      </c>
      <c r="X216" s="1215"/>
      <c r="Y216" s="526">
        <v>45.85</v>
      </c>
      <c r="Z216" s="527">
        <f t="shared" si="124"/>
        <v>0</v>
      </c>
      <c r="AA216" s="526">
        <v>28.08</v>
      </c>
      <c r="AB216" s="527">
        <f t="shared" si="125"/>
        <v>0</v>
      </c>
      <c r="AC216" s="915">
        <f t="shared" si="126"/>
        <v>0</v>
      </c>
      <c r="AD216" s="1216"/>
      <c r="AE216" s="526">
        <v>45.85</v>
      </c>
      <c r="AF216" s="527">
        <f t="shared" si="127"/>
        <v>0</v>
      </c>
      <c r="AG216" s="526">
        <v>28.08</v>
      </c>
      <c r="AH216" s="527">
        <f t="shared" si="128"/>
        <v>0</v>
      </c>
      <c r="AI216" s="915">
        <f t="shared" si="129"/>
        <v>0</v>
      </c>
      <c r="AJ216" s="1216"/>
      <c r="AK216" s="526">
        <v>45.85</v>
      </c>
      <c r="AL216" s="527">
        <f t="shared" si="130"/>
        <v>0</v>
      </c>
      <c r="AM216" s="526">
        <v>28.08</v>
      </c>
      <c r="AN216" s="527">
        <f t="shared" si="131"/>
        <v>0</v>
      </c>
      <c r="AO216" s="915">
        <f t="shared" si="132"/>
        <v>0</v>
      </c>
      <c r="AP216" s="990"/>
      <c r="AQ216" s="653">
        <f t="shared" si="93"/>
        <v>0</v>
      </c>
      <c r="AR216" s="1004">
        <v>45.85</v>
      </c>
      <c r="AS216" s="527">
        <f t="shared" si="133"/>
        <v>0</v>
      </c>
      <c r="AT216" s="526">
        <v>28.08</v>
      </c>
      <c r="AU216" s="989">
        <f t="shared" si="134"/>
        <v>0</v>
      </c>
      <c r="AV216" s="1090">
        <f t="shared" si="135"/>
        <v>0</v>
      </c>
      <c r="AW216" s="633"/>
    </row>
    <row r="217" spans="1:49" s="632" customFormat="1" x14ac:dyDescent="0.25">
      <c r="A217" s="1026" t="s">
        <v>378</v>
      </c>
      <c r="B217" s="657" t="s">
        <v>354</v>
      </c>
      <c r="C217" s="635" t="s">
        <v>379</v>
      </c>
      <c r="D217" s="621">
        <v>1</v>
      </c>
      <c r="E217" s="1004">
        <v>0</v>
      </c>
      <c r="F217" s="527"/>
      <c r="G217" s="526">
        <v>6864</v>
      </c>
      <c r="H217" s="989">
        <f t="shared" si="116"/>
        <v>6864</v>
      </c>
      <c r="I217" s="1090">
        <f t="shared" si="117"/>
        <v>6864</v>
      </c>
      <c r="J217" s="1132"/>
      <c r="K217" s="621">
        <v>1</v>
      </c>
      <c r="L217" s="1004">
        <v>0</v>
      </c>
      <c r="M217" s="527">
        <f t="shared" si="118"/>
        <v>0</v>
      </c>
      <c r="N217" s="526">
        <v>6864</v>
      </c>
      <c r="O217" s="989">
        <f t="shared" si="119"/>
        <v>6864</v>
      </c>
      <c r="P217" s="1090">
        <f t="shared" si="120"/>
        <v>6864</v>
      </c>
      <c r="Q217" s="1005"/>
      <c r="R217" s="621"/>
      <c r="S217" s="1096">
        <v>0</v>
      </c>
      <c r="T217" s="1090">
        <f t="shared" si="121"/>
        <v>0</v>
      </c>
      <c r="U217" s="1096">
        <v>6864</v>
      </c>
      <c r="V217" s="1090">
        <f t="shared" si="122"/>
        <v>0</v>
      </c>
      <c r="W217" s="1090">
        <f t="shared" si="123"/>
        <v>0</v>
      </c>
      <c r="X217" s="1215"/>
      <c r="Y217" s="526">
        <v>0</v>
      </c>
      <c r="Z217" s="527">
        <f t="shared" si="124"/>
        <v>0</v>
      </c>
      <c r="AA217" s="526">
        <v>6864</v>
      </c>
      <c r="AB217" s="527">
        <f t="shared" si="125"/>
        <v>0</v>
      </c>
      <c r="AC217" s="915">
        <f t="shared" si="126"/>
        <v>0</v>
      </c>
      <c r="AD217" s="1216"/>
      <c r="AE217" s="526">
        <v>0</v>
      </c>
      <c r="AF217" s="527">
        <f t="shared" si="127"/>
        <v>0</v>
      </c>
      <c r="AG217" s="526">
        <v>6864</v>
      </c>
      <c r="AH217" s="527">
        <f t="shared" si="128"/>
        <v>0</v>
      </c>
      <c r="AI217" s="915">
        <f t="shared" si="129"/>
        <v>0</v>
      </c>
      <c r="AJ217" s="1216"/>
      <c r="AK217" s="526">
        <v>0</v>
      </c>
      <c r="AL217" s="527">
        <f t="shared" si="130"/>
        <v>0</v>
      </c>
      <c r="AM217" s="526">
        <v>6864</v>
      </c>
      <c r="AN217" s="527">
        <f t="shared" si="131"/>
        <v>0</v>
      </c>
      <c r="AO217" s="915">
        <f t="shared" si="132"/>
        <v>0</v>
      </c>
      <c r="AP217" s="990"/>
      <c r="AQ217" s="653">
        <f t="shared" si="93"/>
        <v>0</v>
      </c>
      <c r="AR217" s="1004">
        <v>0</v>
      </c>
      <c r="AS217" s="527">
        <f t="shared" si="133"/>
        <v>0</v>
      </c>
      <c r="AT217" s="526">
        <v>6864</v>
      </c>
      <c r="AU217" s="989">
        <f t="shared" si="134"/>
        <v>0</v>
      </c>
      <c r="AV217" s="1090">
        <f t="shared" si="135"/>
        <v>0</v>
      </c>
      <c r="AW217" s="633"/>
    </row>
    <row r="218" spans="1:49" s="632" customFormat="1" x14ac:dyDescent="0.25">
      <c r="A218" s="1026" t="s">
        <v>380</v>
      </c>
      <c r="B218" s="657" t="s">
        <v>381</v>
      </c>
      <c r="C218" s="635" t="s">
        <v>379</v>
      </c>
      <c r="D218" s="621">
        <v>1</v>
      </c>
      <c r="E218" s="1004">
        <v>119808</v>
      </c>
      <c r="F218" s="527">
        <f>D218*E218</f>
        <v>119808</v>
      </c>
      <c r="G218" s="526">
        <v>0</v>
      </c>
      <c r="H218" s="989">
        <f t="shared" si="116"/>
        <v>0</v>
      </c>
      <c r="I218" s="1090">
        <f t="shared" si="117"/>
        <v>119808</v>
      </c>
      <c r="J218" s="1132"/>
      <c r="K218" s="621"/>
      <c r="L218" s="1004">
        <v>119808</v>
      </c>
      <c r="M218" s="527">
        <f>K218*L218</f>
        <v>0</v>
      </c>
      <c r="N218" s="526">
        <v>0</v>
      </c>
      <c r="O218" s="989">
        <f t="shared" si="119"/>
        <v>0</v>
      </c>
      <c r="P218" s="1090">
        <f t="shared" si="120"/>
        <v>0</v>
      </c>
      <c r="Q218" s="1005"/>
      <c r="R218" s="621"/>
      <c r="S218" s="1096">
        <v>119808</v>
      </c>
      <c r="T218" s="1090">
        <f>R218*S218</f>
        <v>0</v>
      </c>
      <c r="U218" s="1096">
        <v>0</v>
      </c>
      <c r="V218" s="1090">
        <f t="shared" si="122"/>
        <v>0</v>
      </c>
      <c r="W218" s="1090">
        <f t="shared" si="123"/>
        <v>0</v>
      </c>
      <c r="X218" s="1215"/>
      <c r="Y218" s="526">
        <v>119808</v>
      </c>
      <c r="Z218" s="527">
        <f>X218*Y218</f>
        <v>0</v>
      </c>
      <c r="AA218" s="526">
        <v>0</v>
      </c>
      <c r="AB218" s="527">
        <f t="shared" si="125"/>
        <v>0</v>
      </c>
      <c r="AC218" s="915">
        <f t="shared" si="126"/>
        <v>0</v>
      </c>
      <c r="AD218" s="1216"/>
      <c r="AE218" s="526">
        <v>119808</v>
      </c>
      <c r="AF218" s="527">
        <f>AD218*AE218</f>
        <v>0</v>
      </c>
      <c r="AG218" s="526">
        <v>0</v>
      </c>
      <c r="AH218" s="527">
        <f t="shared" si="128"/>
        <v>0</v>
      </c>
      <c r="AI218" s="915">
        <f t="shared" si="129"/>
        <v>0</v>
      </c>
      <c r="AJ218" s="1216"/>
      <c r="AK218" s="526">
        <v>119808</v>
      </c>
      <c r="AL218" s="527">
        <f>AJ218*AK218</f>
        <v>0</v>
      </c>
      <c r="AM218" s="526">
        <v>0</v>
      </c>
      <c r="AN218" s="527">
        <f t="shared" si="131"/>
        <v>0</v>
      </c>
      <c r="AO218" s="915">
        <f t="shared" si="132"/>
        <v>0</v>
      </c>
      <c r="AP218" s="990"/>
      <c r="AQ218" s="653">
        <f t="shared" si="93"/>
        <v>1</v>
      </c>
      <c r="AR218" s="1004">
        <v>119808</v>
      </c>
      <c r="AS218" s="527">
        <f>AQ218*AR218</f>
        <v>119808</v>
      </c>
      <c r="AT218" s="526">
        <v>0</v>
      </c>
      <c r="AU218" s="989">
        <f t="shared" si="134"/>
        <v>0</v>
      </c>
      <c r="AV218" s="1090">
        <f t="shared" si="135"/>
        <v>119808</v>
      </c>
      <c r="AW218" s="633"/>
    </row>
    <row r="219" spans="1:49" s="1276" customFormat="1" x14ac:dyDescent="0.25">
      <c r="A219" s="1020" t="s">
        <v>382</v>
      </c>
      <c r="B219" s="1021" t="s">
        <v>383</v>
      </c>
      <c r="C219" s="1022"/>
      <c r="D219" s="888"/>
      <c r="E219" s="938"/>
      <c r="F219" s="906">
        <f>SUM(F220:F233)</f>
        <v>26659798.984300002</v>
      </c>
      <c r="G219" s="938"/>
      <c r="H219" s="1279">
        <f>SUM(H220:H233)</f>
        <v>61642670.156999998</v>
      </c>
      <c r="I219" s="961">
        <f>SUM(I220:I233)</f>
        <v>88302469.141300008</v>
      </c>
      <c r="J219" s="940"/>
      <c r="K219" s="888"/>
      <c r="L219" s="938"/>
      <c r="M219" s="906">
        <f>SUM(M220:M233)</f>
        <v>23578665.812000003</v>
      </c>
      <c r="N219" s="938"/>
      <c r="O219" s="1279">
        <f>SUM(O220:O233)</f>
        <v>59051795.379999988</v>
      </c>
      <c r="P219" s="961">
        <f>SUM(P220:P233)</f>
        <v>82630461.191999987</v>
      </c>
      <c r="Q219" s="870"/>
      <c r="R219" s="888"/>
      <c r="S219" s="955"/>
      <c r="T219" s="961">
        <f>SUM(T220:T233)</f>
        <v>1372923.7943000002</v>
      </c>
      <c r="U219" s="955"/>
      <c r="V219" s="961">
        <f>SUM(V220:V233)</f>
        <v>1019445.6599999999</v>
      </c>
      <c r="W219" s="961">
        <f>SUM(W220:W233)</f>
        <v>2392369.4542999999</v>
      </c>
      <c r="X219" s="871"/>
      <c r="Y219" s="938"/>
      <c r="Z219" s="906">
        <f>SUM(Z220:Z233)</f>
        <v>0</v>
      </c>
      <c r="AA219" s="938"/>
      <c r="AB219" s="906">
        <f>SUM(AB220:AB233)</f>
        <v>0</v>
      </c>
      <c r="AC219" s="939">
        <f>SUM(AC220:AC233)</f>
        <v>0</v>
      </c>
      <c r="AD219" s="889"/>
      <c r="AE219" s="938"/>
      <c r="AF219" s="906">
        <f>SUM(AF220:AF233)</f>
        <v>0</v>
      </c>
      <c r="AG219" s="938"/>
      <c r="AH219" s="906">
        <f>SUM(AH220:AH233)</f>
        <v>0</v>
      </c>
      <c r="AI219" s="939">
        <f>SUM(AI220:AI233)</f>
        <v>0</v>
      </c>
      <c r="AJ219" s="889"/>
      <c r="AK219" s="938"/>
      <c r="AL219" s="906">
        <f>SUM(AL220:AL233)</f>
        <v>0</v>
      </c>
      <c r="AM219" s="938"/>
      <c r="AN219" s="906">
        <f>SUM(AN220:AN233)</f>
        <v>0</v>
      </c>
      <c r="AO219" s="939">
        <f>SUM(AO220:AO233)</f>
        <v>0</v>
      </c>
      <c r="AP219" s="940"/>
      <c r="AQ219" s="1118">
        <f t="shared" si="93"/>
        <v>0</v>
      </c>
      <c r="AR219" s="938"/>
      <c r="AS219" s="906">
        <f>SUM(AS220:AS233)</f>
        <v>1708209.3779999998</v>
      </c>
      <c r="AT219" s="938"/>
      <c r="AU219" s="1279">
        <f>SUM(AU220:AU233)</f>
        <v>1571429.1169999996</v>
      </c>
      <c r="AV219" s="961">
        <f>SUM(AV220:AV233)</f>
        <v>3279638.4949999992</v>
      </c>
      <c r="AW219" s="1275"/>
    </row>
    <row r="220" spans="1:49" s="632" customFormat="1" x14ac:dyDescent="0.25">
      <c r="A220" s="1045" t="s">
        <v>384</v>
      </c>
      <c r="B220" s="1046" t="s">
        <v>385</v>
      </c>
      <c r="C220" s="1047" t="s">
        <v>386</v>
      </c>
      <c r="D220" s="621">
        <v>6</v>
      </c>
      <c r="E220" s="1150">
        <v>125450</v>
      </c>
      <c r="F220" s="527">
        <f t="shared" ref="F220:F228" si="136">D220*E220</f>
        <v>752700</v>
      </c>
      <c r="G220" s="527">
        <v>982545</v>
      </c>
      <c r="H220" s="989">
        <f t="shared" ref="H220:H228" si="137">D220*G220</f>
        <v>5895270</v>
      </c>
      <c r="I220" s="1090">
        <f t="shared" ref="I220:I228" si="138">E220*D220+G220*D220</f>
        <v>6647970</v>
      </c>
      <c r="J220" s="1132"/>
      <c r="K220" s="621">
        <v>6</v>
      </c>
      <c r="L220" s="1150">
        <v>125450</v>
      </c>
      <c r="M220" s="527">
        <f t="shared" ref="M220:M228" si="139">K220*L220</f>
        <v>752700</v>
      </c>
      <c r="N220" s="527">
        <v>982545</v>
      </c>
      <c r="O220" s="989">
        <f t="shared" ref="O220:O228" si="140">K220*N220</f>
        <v>5895270</v>
      </c>
      <c r="P220" s="1090">
        <f t="shared" ref="P220:P228" si="141">L220*K220+N220*K220</f>
        <v>6647970</v>
      </c>
      <c r="Q220" s="1005"/>
      <c r="R220" s="621"/>
      <c r="S220" s="1090">
        <v>125450</v>
      </c>
      <c r="T220" s="1090">
        <f t="shared" ref="T220:T228" si="142">R220*S220</f>
        <v>0</v>
      </c>
      <c r="U220" s="1090">
        <v>982545</v>
      </c>
      <c r="V220" s="1090">
        <f t="shared" ref="V220:V228" si="143">R220*U220</f>
        <v>0</v>
      </c>
      <c r="W220" s="1090">
        <f t="shared" ref="W220:W228" si="144">S220*R220+U220*R220</f>
        <v>0</v>
      </c>
      <c r="X220" s="1215"/>
      <c r="Y220" s="527">
        <v>125450</v>
      </c>
      <c r="Z220" s="527">
        <f t="shared" ref="Z220:Z228" si="145">X220*Y220</f>
        <v>0</v>
      </c>
      <c r="AA220" s="527">
        <v>982545</v>
      </c>
      <c r="AB220" s="527">
        <f t="shared" ref="AB220:AB228" si="146">X220*AA220</f>
        <v>0</v>
      </c>
      <c r="AC220" s="915">
        <f t="shared" ref="AC220:AC228" si="147">Y220*X220+AA220*X220</f>
        <v>0</v>
      </c>
      <c r="AD220" s="1216"/>
      <c r="AE220" s="527">
        <v>125450</v>
      </c>
      <c r="AF220" s="527">
        <f t="shared" ref="AF220:AF228" si="148">AD220*AE220</f>
        <v>0</v>
      </c>
      <c r="AG220" s="527">
        <v>982545</v>
      </c>
      <c r="AH220" s="527">
        <f t="shared" ref="AH220:AH228" si="149">AD220*AG220</f>
        <v>0</v>
      </c>
      <c r="AI220" s="915">
        <f t="shared" ref="AI220:AI228" si="150">AE220*AD220+AG220*AD220</f>
        <v>0</v>
      </c>
      <c r="AJ220" s="1216"/>
      <c r="AK220" s="527">
        <v>125450</v>
      </c>
      <c r="AL220" s="527">
        <f t="shared" ref="AL220:AL228" si="151">AJ220*AK220</f>
        <v>0</v>
      </c>
      <c r="AM220" s="527">
        <v>982545</v>
      </c>
      <c r="AN220" s="527">
        <f t="shared" ref="AN220:AN228" si="152">AJ220*AM220</f>
        <v>0</v>
      </c>
      <c r="AO220" s="915">
        <f t="shared" ref="AO220:AO228" si="153">AK220*AJ220+AM220*AJ220</f>
        <v>0</v>
      </c>
      <c r="AP220" s="990"/>
      <c r="AQ220" s="653">
        <f t="shared" si="93"/>
        <v>0</v>
      </c>
      <c r="AR220" s="1150">
        <v>125450</v>
      </c>
      <c r="AS220" s="527">
        <f t="shared" ref="AS220:AS228" si="154">AQ220*AR220</f>
        <v>0</v>
      </c>
      <c r="AT220" s="527">
        <v>982545</v>
      </c>
      <c r="AU220" s="989">
        <f t="shared" ref="AU220:AU228" si="155">AQ220*AT220</f>
        <v>0</v>
      </c>
      <c r="AV220" s="1090">
        <f t="shared" ref="AV220:AV228" si="156">AR220*AQ220+AT220*AQ220</f>
        <v>0</v>
      </c>
      <c r="AW220" s="633"/>
    </row>
    <row r="221" spans="1:49" s="632" customFormat="1" x14ac:dyDescent="0.25">
      <c r="A221" s="1045" t="s">
        <v>387</v>
      </c>
      <c r="B221" s="1046" t="s">
        <v>388</v>
      </c>
      <c r="C221" s="1047" t="s">
        <v>386</v>
      </c>
      <c r="D221" s="621">
        <v>7</v>
      </c>
      <c r="E221" s="1150">
        <v>29545</v>
      </c>
      <c r="F221" s="527">
        <f t="shared" si="136"/>
        <v>206815</v>
      </c>
      <c r="G221" s="527">
        <v>469586</v>
      </c>
      <c r="H221" s="989">
        <f t="shared" si="137"/>
        <v>3287102</v>
      </c>
      <c r="I221" s="1090">
        <f t="shared" si="138"/>
        <v>3493917</v>
      </c>
      <c r="J221" s="1132"/>
      <c r="K221" s="621">
        <v>7</v>
      </c>
      <c r="L221" s="1150">
        <v>29545</v>
      </c>
      <c r="M221" s="527">
        <f t="shared" si="139"/>
        <v>206815</v>
      </c>
      <c r="N221" s="527">
        <v>469586</v>
      </c>
      <c r="O221" s="989">
        <f t="shared" si="140"/>
        <v>3287102</v>
      </c>
      <c r="P221" s="1090">
        <f t="shared" si="141"/>
        <v>3493917</v>
      </c>
      <c r="Q221" s="1005"/>
      <c r="R221" s="621"/>
      <c r="S221" s="1090">
        <v>29545</v>
      </c>
      <c r="T221" s="1090">
        <f t="shared" si="142"/>
        <v>0</v>
      </c>
      <c r="U221" s="1090">
        <v>469586</v>
      </c>
      <c r="V221" s="1090">
        <f t="shared" si="143"/>
        <v>0</v>
      </c>
      <c r="W221" s="1090">
        <f t="shared" si="144"/>
        <v>0</v>
      </c>
      <c r="X221" s="1215"/>
      <c r="Y221" s="527">
        <v>29545</v>
      </c>
      <c r="Z221" s="527">
        <f t="shared" si="145"/>
        <v>0</v>
      </c>
      <c r="AA221" s="527">
        <v>469586</v>
      </c>
      <c r="AB221" s="527">
        <f t="shared" si="146"/>
        <v>0</v>
      </c>
      <c r="AC221" s="915">
        <f t="shared" si="147"/>
        <v>0</v>
      </c>
      <c r="AD221" s="1216"/>
      <c r="AE221" s="527">
        <v>29545</v>
      </c>
      <c r="AF221" s="527">
        <f t="shared" si="148"/>
        <v>0</v>
      </c>
      <c r="AG221" s="527">
        <v>469586</v>
      </c>
      <c r="AH221" s="527">
        <f t="shared" si="149"/>
        <v>0</v>
      </c>
      <c r="AI221" s="915">
        <f t="shared" si="150"/>
        <v>0</v>
      </c>
      <c r="AJ221" s="1216"/>
      <c r="AK221" s="527">
        <v>29545</v>
      </c>
      <c r="AL221" s="527">
        <f t="shared" si="151"/>
        <v>0</v>
      </c>
      <c r="AM221" s="527">
        <v>469586</v>
      </c>
      <c r="AN221" s="527">
        <f t="shared" si="152"/>
        <v>0</v>
      </c>
      <c r="AO221" s="915">
        <f t="shared" si="153"/>
        <v>0</v>
      </c>
      <c r="AP221" s="990"/>
      <c r="AQ221" s="653">
        <f t="shared" si="93"/>
        <v>0</v>
      </c>
      <c r="AR221" s="1150">
        <v>29545</v>
      </c>
      <c r="AS221" s="527">
        <f t="shared" si="154"/>
        <v>0</v>
      </c>
      <c r="AT221" s="527">
        <v>469586</v>
      </c>
      <c r="AU221" s="989">
        <f t="shared" si="155"/>
        <v>0</v>
      </c>
      <c r="AV221" s="1090">
        <f t="shared" si="156"/>
        <v>0</v>
      </c>
      <c r="AW221" s="633"/>
    </row>
    <row r="222" spans="1:49" s="632" customFormat="1" x14ac:dyDescent="0.25">
      <c r="A222" s="1045" t="s">
        <v>389</v>
      </c>
      <c r="B222" s="1046" t="s">
        <v>390</v>
      </c>
      <c r="C222" s="1047" t="s">
        <v>386</v>
      </c>
      <c r="D222" s="621">
        <v>13</v>
      </c>
      <c r="E222" s="1150">
        <v>102635.07</v>
      </c>
      <c r="F222" s="527">
        <f t="shared" si="136"/>
        <v>1334255.9100000001</v>
      </c>
      <c r="G222" s="527">
        <v>309219.34000000003</v>
      </c>
      <c r="H222" s="989">
        <f t="shared" si="137"/>
        <v>4019851.4200000004</v>
      </c>
      <c r="I222" s="1090">
        <f t="shared" si="138"/>
        <v>5354107.33</v>
      </c>
      <c r="J222" s="1132"/>
      <c r="K222" s="621">
        <v>12</v>
      </c>
      <c r="L222" s="1150">
        <v>102635.07</v>
      </c>
      <c r="M222" s="527">
        <f t="shared" si="139"/>
        <v>1231620.8400000001</v>
      </c>
      <c r="N222" s="527">
        <v>309219.34000000003</v>
      </c>
      <c r="O222" s="989">
        <f t="shared" si="140"/>
        <v>3710632.08</v>
      </c>
      <c r="P222" s="1090">
        <f t="shared" si="141"/>
        <v>4942252.92</v>
      </c>
      <c r="Q222" s="1005"/>
      <c r="R222" s="621"/>
      <c r="S222" s="1090">
        <v>102635.07</v>
      </c>
      <c r="T222" s="1090">
        <f t="shared" si="142"/>
        <v>0</v>
      </c>
      <c r="U222" s="1090">
        <v>309219.34000000003</v>
      </c>
      <c r="V222" s="1090">
        <f t="shared" si="143"/>
        <v>0</v>
      </c>
      <c r="W222" s="1090">
        <f t="shared" si="144"/>
        <v>0</v>
      </c>
      <c r="X222" s="1215"/>
      <c r="Y222" s="527">
        <v>102635.07</v>
      </c>
      <c r="Z222" s="527">
        <f t="shared" si="145"/>
        <v>0</v>
      </c>
      <c r="AA222" s="527">
        <v>309219.34000000003</v>
      </c>
      <c r="AB222" s="527">
        <f t="shared" si="146"/>
        <v>0</v>
      </c>
      <c r="AC222" s="915">
        <f t="shared" si="147"/>
        <v>0</v>
      </c>
      <c r="AD222" s="1216"/>
      <c r="AE222" s="527">
        <v>102635.07</v>
      </c>
      <c r="AF222" s="527">
        <f t="shared" si="148"/>
        <v>0</v>
      </c>
      <c r="AG222" s="527">
        <v>309219.34000000003</v>
      </c>
      <c r="AH222" s="527">
        <f t="shared" si="149"/>
        <v>0</v>
      </c>
      <c r="AI222" s="915">
        <f t="shared" si="150"/>
        <v>0</v>
      </c>
      <c r="AJ222" s="1216"/>
      <c r="AK222" s="527">
        <v>102635.07</v>
      </c>
      <c r="AL222" s="527">
        <f t="shared" si="151"/>
        <v>0</v>
      </c>
      <c r="AM222" s="527">
        <v>309219.34000000003</v>
      </c>
      <c r="AN222" s="527">
        <f t="shared" si="152"/>
        <v>0</v>
      </c>
      <c r="AO222" s="915">
        <f t="shared" si="153"/>
        <v>0</v>
      </c>
      <c r="AP222" s="990"/>
      <c r="AQ222" s="653">
        <f t="shared" si="93"/>
        <v>1</v>
      </c>
      <c r="AR222" s="1150">
        <v>102635.07</v>
      </c>
      <c r="AS222" s="527">
        <f t="shared" si="154"/>
        <v>102635.07</v>
      </c>
      <c r="AT222" s="527">
        <v>309219.34000000003</v>
      </c>
      <c r="AU222" s="989">
        <f t="shared" si="155"/>
        <v>309219.34000000003</v>
      </c>
      <c r="AV222" s="1090">
        <f t="shared" si="156"/>
        <v>411854.41000000003</v>
      </c>
      <c r="AW222" s="633"/>
    </row>
    <row r="223" spans="1:49" s="632" customFormat="1" x14ac:dyDescent="0.25">
      <c r="A223" s="1045" t="s">
        <v>391</v>
      </c>
      <c r="B223" s="1046" t="s">
        <v>392</v>
      </c>
      <c r="C223" s="1047" t="s">
        <v>28</v>
      </c>
      <c r="D223" s="621">
        <v>76</v>
      </c>
      <c r="E223" s="1150">
        <v>4332.6000000000004</v>
      </c>
      <c r="F223" s="527">
        <f t="shared" si="136"/>
        <v>329277.60000000003</v>
      </c>
      <c r="G223" s="527">
        <v>10463.969999999999</v>
      </c>
      <c r="H223" s="989">
        <f t="shared" si="137"/>
        <v>795261.72</v>
      </c>
      <c r="I223" s="1090">
        <f t="shared" si="138"/>
        <v>1124539.32</v>
      </c>
      <c r="J223" s="1132"/>
      <c r="K223" s="621">
        <v>68</v>
      </c>
      <c r="L223" s="1150">
        <v>4332.6000000000004</v>
      </c>
      <c r="M223" s="527">
        <f t="shared" si="139"/>
        <v>294616.80000000005</v>
      </c>
      <c r="N223" s="527">
        <v>10463.969999999999</v>
      </c>
      <c r="O223" s="989">
        <f t="shared" si="140"/>
        <v>711549.96</v>
      </c>
      <c r="P223" s="1090">
        <f t="shared" si="141"/>
        <v>1006166.76</v>
      </c>
      <c r="Q223" s="1005"/>
      <c r="R223" s="621"/>
      <c r="S223" s="1090">
        <v>4332.6000000000004</v>
      </c>
      <c r="T223" s="1090">
        <f t="shared" si="142"/>
        <v>0</v>
      </c>
      <c r="U223" s="1090">
        <v>10463.969999999999</v>
      </c>
      <c r="V223" s="1090">
        <f t="shared" si="143"/>
        <v>0</v>
      </c>
      <c r="W223" s="1090">
        <f t="shared" si="144"/>
        <v>0</v>
      </c>
      <c r="X223" s="1215"/>
      <c r="Y223" s="527">
        <v>4332.6000000000004</v>
      </c>
      <c r="Z223" s="527">
        <f t="shared" si="145"/>
        <v>0</v>
      </c>
      <c r="AA223" s="527">
        <v>10463.969999999999</v>
      </c>
      <c r="AB223" s="527">
        <f t="shared" si="146"/>
        <v>0</v>
      </c>
      <c r="AC223" s="915">
        <f t="shared" si="147"/>
        <v>0</v>
      </c>
      <c r="AD223" s="1216"/>
      <c r="AE223" s="527">
        <v>4332.6000000000004</v>
      </c>
      <c r="AF223" s="527">
        <f t="shared" si="148"/>
        <v>0</v>
      </c>
      <c r="AG223" s="527">
        <v>10463.969999999999</v>
      </c>
      <c r="AH223" s="527">
        <f t="shared" si="149"/>
        <v>0</v>
      </c>
      <c r="AI223" s="915">
        <f t="shared" si="150"/>
        <v>0</v>
      </c>
      <c r="AJ223" s="1216"/>
      <c r="AK223" s="527">
        <v>4332.6000000000004</v>
      </c>
      <c r="AL223" s="527">
        <f t="shared" si="151"/>
        <v>0</v>
      </c>
      <c r="AM223" s="527">
        <v>10463.969999999999</v>
      </c>
      <c r="AN223" s="527">
        <f t="shared" si="152"/>
        <v>0</v>
      </c>
      <c r="AO223" s="915">
        <f t="shared" si="153"/>
        <v>0</v>
      </c>
      <c r="AP223" s="990"/>
      <c r="AQ223" s="653">
        <f t="shared" si="93"/>
        <v>8</v>
      </c>
      <c r="AR223" s="1150">
        <v>4332.6000000000004</v>
      </c>
      <c r="AS223" s="527">
        <f t="shared" si="154"/>
        <v>34660.800000000003</v>
      </c>
      <c r="AT223" s="527">
        <v>10463.969999999999</v>
      </c>
      <c r="AU223" s="989">
        <f t="shared" si="155"/>
        <v>83711.759999999995</v>
      </c>
      <c r="AV223" s="1090">
        <f t="shared" si="156"/>
        <v>118372.56</v>
      </c>
      <c r="AW223" s="633"/>
    </row>
    <row r="224" spans="1:49" s="632" customFormat="1" x14ac:dyDescent="0.25">
      <c r="A224" s="1045" t="s">
        <v>393</v>
      </c>
      <c r="B224" s="1046" t="s">
        <v>394</v>
      </c>
      <c r="C224" s="1047" t="s">
        <v>19</v>
      </c>
      <c r="D224" s="621">
        <v>3335.57</v>
      </c>
      <c r="E224" s="1150">
        <v>2655.59</v>
      </c>
      <c r="F224" s="527">
        <f t="shared" si="136"/>
        <v>8857906.3363000005</v>
      </c>
      <c r="G224" s="527">
        <v>1958</v>
      </c>
      <c r="H224" s="989">
        <f t="shared" si="137"/>
        <v>6531046.0600000005</v>
      </c>
      <c r="I224" s="1090">
        <f t="shared" si="138"/>
        <v>15388952.396300001</v>
      </c>
      <c r="J224" s="1132"/>
      <c r="K224" s="621">
        <v>3033.8</v>
      </c>
      <c r="L224" s="1150">
        <v>2655.59</v>
      </c>
      <c r="M224" s="527">
        <f t="shared" si="139"/>
        <v>8056528.9420000007</v>
      </c>
      <c r="N224" s="527">
        <v>1958</v>
      </c>
      <c r="O224" s="989">
        <f t="shared" si="140"/>
        <v>5940180.4000000004</v>
      </c>
      <c r="P224" s="1090">
        <f t="shared" si="141"/>
        <v>13996709.342</v>
      </c>
      <c r="Q224" s="1005"/>
      <c r="R224" s="621">
        <v>301.77</v>
      </c>
      <c r="S224" s="1090">
        <v>2655.59</v>
      </c>
      <c r="T224" s="1090">
        <f t="shared" si="142"/>
        <v>801377.39430000004</v>
      </c>
      <c r="U224" s="1090">
        <v>1958</v>
      </c>
      <c r="V224" s="1090">
        <f t="shared" si="143"/>
        <v>590865.65999999992</v>
      </c>
      <c r="W224" s="1090">
        <f t="shared" si="144"/>
        <v>1392243.0543</v>
      </c>
      <c r="X224" s="1215"/>
      <c r="Y224" s="527">
        <v>2655.59</v>
      </c>
      <c r="Z224" s="527">
        <f t="shared" si="145"/>
        <v>0</v>
      </c>
      <c r="AA224" s="527">
        <v>1958</v>
      </c>
      <c r="AB224" s="527">
        <f t="shared" si="146"/>
        <v>0</v>
      </c>
      <c r="AC224" s="915">
        <f t="shared" si="147"/>
        <v>0</v>
      </c>
      <c r="AD224" s="1216"/>
      <c r="AE224" s="527">
        <v>2655.59</v>
      </c>
      <c r="AF224" s="527">
        <f t="shared" si="148"/>
        <v>0</v>
      </c>
      <c r="AG224" s="527">
        <v>1958</v>
      </c>
      <c r="AH224" s="527">
        <f t="shared" si="149"/>
        <v>0</v>
      </c>
      <c r="AI224" s="915">
        <f t="shared" si="150"/>
        <v>0</v>
      </c>
      <c r="AJ224" s="1216"/>
      <c r="AK224" s="527">
        <v>2655.59</v>
      </c>
      <c r="AL224" s="527">
        <f t="shared" si="151"/>
        <v>0</v>
      </c>
      <c r="AM224" s="527">
        <v>1958</v>
      </c>
      <c r="AN224" s="527">
        <f t="shared" si="152"/>
        <v>0</v>
      </c>
      <c r="AO224" s="915">
        <f t="shared" si="153"/>
        <v>0</v>
      </c>
      <c r="AP224" s="990"/>
      <c r="AQ224" s="653">
        <f t="shared" si="93"/>
        <v>0</v>
      </c>
      <c r="AR224" s="1150">
        <v>2655.59</v>
      </c>
      <c r="AS224" s="527">
        <f t="shared" si="154"/>
        <v>0</v>
      </c>
      <c r="AT224" s="527">
        <v>1958</v>
      </c>
      <c r="AU224" s="989">
        <f t="shared" si="155"/>
        <v>0</v>
      </c>
      <c r="AV224" s="1090">
        <f t="shared" si="156"/>
        <v>0</v>
      </c>
      <c r="AW224" s="633"/>
    </row>
    <row r="225" spans="1:49" s="632" customFormat="1" x14ac:dyDescent="0.25">
      <c r="A225" s="1045" t="s">
        <v>395</v>
      </c>
      <c r="B225" s="1046" t="s">
        <v>396</v>
      </c>
      <c r="C225" s="1047" t="s">
        <v>28</v>
      </c>
      <c r="D225" s="621">
        <v>8</v>
      </c>
      <c r="E225" s="1150">
        <v>11973.06</v>
      </c>
      <c r="F225" s="527">
        <f t="shared" si="136"/>
        <v>95784.48</v>
      </c>
      <c r="G225" s="527">
        <v>32008.28</v>
      </c>
      <c r="H225" s="989">
        <f t="shared" si="137"/>
        <v>256066.24</v>
      </c>
      <c r="I225" s="1090">
        <f t="shared" si="138"/>
        <v>351850.72</v>
      </c>
      <c r="J225" s="1132"/>
      <c r="K225" s="621">
        <v>8</v>
      </c>
      <c r="L225" s="1150">
        <v>11973.06</v>
      </c>
      <c r="M225" s="527">
        <f t="shared" si="139"/>
        <v>95784.48</v>
      </c>
      <c r="N225" s="527">
        <v>32008.28</v>
      </c>
      <c r="O225" s="989">
        <f t="shared" si="140"/>
        <v>256066.24</v>
      </c>
      <c r="P225" s="1090">
        <f t="shared" si="141"/>
        <v>351850.72</v>
      </c>
      <c r="Q225" s="1005"/>
      <c r="R225" s="621"/>
      <c r="S225" s="1090">
        <v>11973.06</v>
      </c>
      <c r="T225" s="1090">
        <f t="shared" si="142"/>
        <v>0</v>
      </c>
      <c r="U225" s="1090">
        <v>32008.28</v>
      </c>
      <c r="V225" s="1090">
        <f t="shared" si="143"/>
        <v>0</v>
      </c>
      <c r="W225" s="1090">
        <f t="shared" si="144"/>
        <v>0</v>
      </c>
      <c r="X225" s="1215"/>
      <c r="Y225" s="527">
        <v>11973.06</v>
      </c>
      <c r="Z225" s="527">
        <f t="shared" si="145"/>
        <v>0</v>
      </c>
      <c r="AA225" s="527">
        <v>32008.28</v>
      </c>
      <c r="AB225" s="527">
        <f t="shared" si="146"/>
        <v>0</v>
      </c>
      <c r="AC225" s="915">
        <f t="shared" si="147"/>
        <v>0</v>
      </c>
      <c r="AD225" s="1216"/>
      <c r="AE225" s="527">
        <v>11973.06</v>
      </c>
      <c r="AF225" s="527">
        <f t="shared" si="148"/>
        <v>0</v>
      </c>
      <c r="AG225" s="527">
        <v>32008.28</v>
      </c>
      <c r="AH225" s="527">
        <f t="shared" si="149"/>
        <v>0</v>
      </c>
      <c r="AI225" s="915">
        <f t="shared" si="150"/>
        <v>0</v>
      </c>
      <c r="AJ225" s="1216"/>
      <c r="AK225" s="527">
        <v>11973.06</v>
      </c>
      <c r="AL225" s="527">
        <f t="shared" si="151"/>
        <v>0</v>
      </c>
      <c r="AM225" s="527">
        <v>32008.28</v>
      </c>
      <c r="AN225" s="527">
        <f t="shared" si="152"/>
        <v>0</v>
      </c>
      <c r="AO225" s="915">
        <f t="shared" si="153"/>
        <v>0</v>
      </c>
      <c r="AP225" s="990"/>
      <c r="AQ225" s="653">
        <f t="shared" si="93"/>
        <v>0</v>
      </c>
      <c r="AR225" s="1150">
        <v>11973.06</v>
      </c>
      <c r="AS225" s="527">
        <f t="shared" si="154"/>
        <v>0</v>
      </c>
      <c r="AT225" s="527">
        <v>32008.28</v>
      </c>
      <c r="AU225" s="989">
        <f t="shared" si="155"/>
        <v>0</v>
      </c>
      <c r="AV225" s="1090">
        <f t="shared" si="156"/>
        <v>0</v>
      </c>
      <c r="AW225" s="633"/>
    </row>
    <row r="226" spans="1:49" s="632" customFormat="1" x14ac:dyDescent="0.25">
      <c r="A226" s="1045" t="s">
        <v>397</v>
      </c>
      <c r="B226" s="1046" t="s">
        <v>398</v>
      </c>
      <c r="C226" s="1047" t="s">
        <v>386</v>
      </c>
      <c r="D226" s="621">
        <v>12</v>
      </c>
      <c r="E226" s="1150">
        <v>637410.63</v>
      </c>
      <c r="F226" s="527">
        <f t="shared" si="136"/>
        <v>7648927.5600000005</v>
      </c>
      <c r="G226" s="527">
        <v>2625837.9</v>
      </c>
      <c r="H226" s="989">
        <f t="shared" si="137"/>
        <v>31510054.799999997</v>
      </c>
      <c r="I226" s="1090">
        <f t="shared" si="138"/>
        <v>39158982.359999999</v>
      </c>
      <c r="J226" s="1132"/>
      <c r="K226" s="621">
        <v>12</v>
      </c>
      <c r="L226" s="1150">
        <v>637410.63</v>
      </c>
      <c r="M226" s="527">
        <f t="shared" si="139"/>
        <v>7648927.5600000005</v>
      </c>
      <c r="N226" s="527">
        <v>2625837.9</v>
      </c>
      <c r="O226" s="989">
        <f t="shared" si="140"/>
        <v>31510054.799999997</v>
      </c>
      <c r="P226" s="1090">
        <f t="shared" si="141"/>
        <v>39158982.359999999</v>
      </c>
      <c r="Q226" s="1005"/>
      <c r="R226" s="621"/>
      <c r="S226" s="1090">
        <v>637410.63</v>
      </c>
      <c r="T226" s="1090">
        <f t="shared" si="142"/>
        <v>0</v>
      </c>
      <c r="U226" s="1090">
        <v>2625837.9</v>
      </c>
      <c r="V226" s="1090">
        <f t="shared" si="143"/>
        <v>0</v>
      </c>
      <c r="W226" s="1090">
        <f t="shared" si="144"/>
        <v>0</v>
      </c>
      <c r="X226" s="1215"/>
      <c r="Y226" s="527">
        <v>637410.63</v>
      </c>
      <c r="Z226" s="527">
        <f t="shared" si="145"/>
        <v>0</v>
      </c>
      <c r="AA226" s="527">
        <v>2625837.9</v>
      </c>
      <c r="AB226" s="527">
        <f t="shared" si="146"/>
        <v>0</v>
      </c>
      <c r="AC226" s="915">
        <f t="shared" si="147"/>
        <v>0</v>
      </c>
      <c r="AD226" s="1216"/>
      <c r="AE226" s="527">
        <v>637410.63</v>
      </c>
      <c r="AF226" s="527">
        <f t="shared" si="148"/>
        <v>0</v>
      </c>
      <c r="AG226" s="527">
        <v>2625837.9</v>
      </c>
      <c r="AH226" s="527">
        <f t="shared" si="149"/>
        <v>0</v>
      </c>
      <c r="AI226" s="915">
        <f t="shared" si="150"/>
        <v>0</v>
      </c>
      <c r="AJ226" s="1216"/>
      <c r="AK226" s="527">
        <v>637410.63</v>
      </c>
      <c r="AL226" s="527">
        <f t="shared" si="151"/>
        <v>0</v>
      </c>
      <c r="AM226" s="527">
        <v>2625837.9</v>
      </c>
      <c r="AN226" s="527">
        <f t="shared" si="152"/>
        <v>0</v>
      </c>
      <c r="AO226" s="915">
        <f t="shared" si="153"/>
        <v>0</v>
      </c>
      <c r="AP226" s="990"/>
      <c r="AQ226" s="653">
        <f t="shared" si="93"/>
        <v>0</v>
      </c>
      <c r="AR226" s="1150">
        <v>637410.63</v>
      </c>
      <c r="AS226" s="527">
        <f t="shared" si="154"/>
        <v>0</v>
      </c>
      <c r="AT226" s="527">
        <v>2625837.9</v>
      </c>
      <c r="AU226" s="989">
        <f t="shared" si="155"/>
        <v>0</v>
      </c>
      <c r="AV226" s="1090">
        <f t="shared" si="156"/>
        <v>0</v>
      </c>
      <c r="AW226" s="633"/>
    </row>
    <row r="227" spans="1:49" s="632" customFormat="1" x14ac:dyDescent="0.25">
      <c r="A227" s="1045" t="s">
        <v>399</v>
      </c>
      <c r="B227" s="1046" t="s">
        <v>400</v>
      </c>
      <c r="C227" s="1047" t="s">
        <v>386</v>
      </c>
      <c r="D227" s="621">
        <v>14</v>
      </c>
      <c r="E227" s="1150">
        <v>46198.46</v>
      </c>
      <c r="F227" s="527">
        <f t="shared" si="136"/>
        <v>646778.43999999994</v>
      </c>
      <c r="G227" s="527">
        <v>372209.5</v>
      </c>
      <c r="H227" s="989">
        <f t="shared" si="137"/>
        <v>5210933</v>
      </c>
      <c r="I227" s="1090">
        <f t="shared" si="138"/>
        <v>5857711.4399999995</v>
      </c>
      <c r="J227" s="1132"/>
      <c r="K227" s="621">
        <v>14</v>
      </c>
      <c r="L227" s="1150">
        <v>46198.46</v>
      </c>
      <c r="M227" s="527">
        <f t="shared" si="139"/>
        <v>646778.43999999994</v>
      </c>
      <c r="N227" s="527">
        <v>372209.5</v>
      </c>
      <c r="O227" s="989">
        <f t="shared" si="140"/>
        <v>5210933</v>
      </c>
      <c r="P227" s="1090">
        <f t="shared" si="141"/>
        <v>5857711.4399999995</v>
      </c>
      <c r="Q227" s="1005"/>
      <c r="R227" s="621"/>
      <c r="S227" s="1090">
        <v>46198.46</v>
      </c>
      <c r="T227" s="1090">
        <f t="shared" si="142"/>
        <v>0</v>
      </c>
      <c r="U227" s="1090">
        <v>372209.5</v>
      </c>
      <c r="V227" s="1090">
        <f t="shared" si="143"/>
        <v>0</v>
      </c>
      <c r="W227" s="1090">
        <f t="shared" si="144"/>
        <v>0</v>
      </c>
      <c r="X227" s="1215"/>
      <c r="Y227" s="527">
        <v>46198.46</v>
      </c>
      <c r="Z227" s="527">
        <f t="shared" si="145"/>
        <v>0</v>
      </c>
      <c r="AA227" s="527">
        <v>372209.5</v>
      </c>
      <c r="AB227" s="527">
        <f t="shared" si="146"/>
        <v>0</v>
      </c>
      <c r="AC227" s="915">
        <f t="shared" si="147"/>
        <v>0</v>
      </c>
      <c r="AD227" s="1216"/>
      <c r="AE227" s="527">
        <v>46198.46</v>
      </c>
      <c r="AF227" s="527">
        <f t="shared" si="148"/>
        <v>0</v>
      </c>
      <c r="AG227" s="527">
        <v>372209.5</v>
      </c>
      <c r="AH227" s="527">
        <f t="shared" si="149"/>
        <v>0</v>
      </c>
      <c r="AI227" s="915">
        <f t="shared" si="150"/>
        <v>0</v>
      </c>
      <c r="AJ227" s="1216"/>
      <c r="AK227" s="527">
        <v>46198.46</v>
      </c>
      <c r="AL227" s="527">
        <f t="shared" si="151"/>
        <v>0</v>
      </c>
      <c r="AM227" s="527">
        <v>372209.5</v>
      </c>
      <c r="AN227" s="527">
        <f t="shared" si="152"/>
        <v>0</v>
      </c>
      <c r="AO227" s="915">
        <f t="shared" si="153"/>
        <v>0</v>
      </c>
      <c r="AP227" s="990"/>
      <c r="AQ227" s="653">
        <f t="shared" si="93"/>
        <v>0</v>
      </c>
      <c r="AR227" s="1150">
        <v>46198.46</v>
      </c>
      <c r="AS227" s="527">
        <f t="shared" si="154"/>
        <v>0</v>
      </c>
      <c r="AT227" s="527">
        <v>372209.5</v>
      </c>
      <c r="AU227" s="989">
        <f t="shared" si="155"/>
        <v>0</v>
      </c>
      <c r="AV227" s="1090">
        <f t="shared" si="156"/>
        <v>0</v>
      </c>
      <c r="AW227" s="633"/>
    </row>
    <row r="228" spans="1:49" s="632" customFormat="1" x14ac:dyDescent="0.25">
      <c r="A228" s="1045" t="s">
        <v>401</v>
      </c>
      <c r="B228" s="1046" t="s">
        <v>394</v>
      </c>
      <c r="C228" s="1047" t="s">
        <v>19</v>
      </c>
      <c r="D228" s="621">
        <v>691</v>
      </c>
      <c r="E228" s="1150">
        <v>3758</v>
      </c>
      <c r="F228" s="527">
        <f t="shared" si="136"/>
        <v>2596778</v>
      </c>
      <c r="G228" s="527">
        <v>1100</v>
      </c>
      <c r="H228" s="989">
        <f t="shared" si="137"/>
        <v>760100</v>
      </c>
      <c r="I228" s="1090">
        <f t="shared" si="138"/>
        <v>3356878</v>
      </c>
      <c r="J228" s="1132"/>
      <c r="K228" s="621">
        <v>690.2</v>
      </c>
      <c r="L228" s="1150">
        <v>3758</v>
      </c>
      <c r="M228" s="527">
        <f t="shared" si="139"/>
        <v>2593771.6</v>
      </c>
      <c r="N228" s="527">
        <v>1100</v>
      </c>
      <c r="O228" s="989">
        <f t="shared" si="140"/>
        <v>759220</v>
      </c>
      <c r="P228" s="1090">
        <f t="shared" si="141"/>
        <v>3352991.6</v>
      </c>
      <c r="Q228" s="1005"/>
      <c r="R228" s="621">
        <v>0.8</v>
      </c>
      <c r="S228" s="1090">
        <v>3758</v>
      </c>
      <c r="T228" s="1090">
        <f t="shared" si="142"/>
        <v>3006.4</v>
      </c>
      <c r="U228" s="1090">
        <v>1100</v>
      </c>
      <c r="V228" s="1090">
        <f t="shared" si="143"/>
        <v>880</v>
      </c>
      <c r="W228" s="1090">
        <f t="shared" si="144"/>
        <v>3886.4</v>
      </c>
      <c r="X228" s="1215"/>
      <c r="Y228" s="527">
        <v>3758</v>
      </c>
      <c r="Z228" s="527">
        <f t="shared" si="145"/>
        <v>0</v>
      </c>
      <c r="AA228" s="527">
        <v>1100</v>
      </c>
      <c r="AB228" s="527">
        <f t="shared" si="146"/>
        <v>0</v>
      </c>
      <c r="AC228" s="915">
        <f t="shared" si="147"/>
        <v>0</v>
      </c>
      <c r="AD228" s="1216"/>
      <c r="AE228" s="527">
        <v>3758</v>
      </c>
      <c r="AF228" s="527">
        <f t="shared" si="148"/>
        <v>0</v>
      </c>
      <c r="AG228" s="527">
        <v>1100</v>
      </c>
      <c r="AH228" s="527">
        <f t="shared" si="149"/>
        <v>0</v>
      </c>
      <c r="AI228" s="915">
        <f t="shared" si="150"/>
        <v>0</v>
      </c>
      <c r="AJ228" s="1216"/>
      <c r="AK228" s="527">
        <v>3758</v>
      </c>
      <c r="AL228" s="527">
        <f t="shared" si="151"/>
        <v>0</v>
      </c>
      <c r="AM228" s="527">
        <v>1100</v>
      </c>
      <c r="AN228" s="527">
        <f t="shared" si="152"/>
        <v>0</v>
      </c>
      <c r="AO228" s="915">
        <f t="shared" si="153"/>
        <v>0</v>
      </c>
      <c r="AP228" s="990"/>
      <c r="AQ228" s="653">
        <f t="shared" si="93"/>
        <v>-4.5519144009631418E-14</v>
      </c>
      <c r="AR228" s="1150">
        <v>3758</v>
      </c>
      <c r="AS228" s="527">
        <f t="shared" si="154"/>
        <v>-1.7106094318819487E-10</v>
      </c>
      <c r="AT228" s="527">
        <v>1100</v>
      </c>
      <c r="AU228" s="989">
        <f t="shared" si="155"/>
        <v>-5.007105841059456E-11</v>
      </c>
      <c r="AV228" s="1090">
        <f t="shared" si="156"/>
        <v>-2.2113200159878943E-10</v>
      </c>
      <c r="AW228" s="633"/>
    </row>
    <row r="229" spans="1:49" s="632" customFormat="1" x14ac:dyDescent="0.25">
      <c r="A229" s="1045" t="s">
        <v>402</v>
      </c>
      <c r="B229" s="1046" t="s">
        <v>403</v>
      </c>
      <c r="C229" s="1047"/>
      <c r="D229" s="621"/>
      <c r="E229" s="1150"/>
      <c r="F229" s="527"/>
      <c r="G229" s="527"/>
      <c r="H229" s="989"/>
      <c r="I229" s="1090"/>
      <c r="J229" s="1132"/>
      <c r="K229" s="621"/>
      <c r="L229" s="1150"/>
      <c r="M229" s="527"/>
      <c r="N229" s="527"/>
      <c r="O229" s="989"/>
      <c r="P229" s="1090"/>
      <c r="Q229" s="1005"/>
      <c r="R229" s="621"/>
      <c r="S229" s="1090"/>
      <c r="T229" s="1090"/>
      <c r="U229" s="1090"/>
      <c r="V229" s="1090"/>
      <c r="W229" s="1090"/>
      <c r="X229" s="1215"/>
      <c r="Y229" s="527"/>
      <c r="Z229" s="527"/>
      <c r="AA229" s="527"/>
      <c r="AB229" s="527"/>
      <c r="AC229" s="915"/>
      <c r="AD229" s="1216"/>
      <c r="AE229" s="527"/>
      <c r="AF229" s="527"/>
      <c r="AG229" s="527"/>
      <c r="AH229" s="527"/>
      <c r="AI229" s="915"/>
      <c r="AJ229" s="1216"/>
      <c r="AK229" s="527"/>
      <c r="AL229" s="527"/>
      <c r="AM229" s="527"/>
      <c r="AN229" s="527"/>
      <c r="AO229" s="915"/>
      <c r="AP229" s="990"/>
      <c r="AQ229" s="653">
        <f t="shared" si="93"/>
        <v>0</v>
      </c>
      <c r="AR229" s="1150"/>
      <c r="AS229" s="527"/>
      <c r="AT229" s="527"/>
      <c r="AU229" s="989"/>
      <c r="AV229" s="1090"/>
      <c r="AW229" s="633"/>
    </row>
    <row r="230" spans="1:49" s="632" customFormat="1" x14ac:dyDescent="0.25">
      <c r="A230" s="1045" t="s">
        <v>404</v>
      </c>
      <c r="B230" s="1046" t="s">
        <v>405</v>
      </c>
      <c r="C230" s="1047" t="s">
        <v>406</v>
      </c>
      <c r="D230" s="621">
        <v>332.9</v>
      </c>
      <c r="E230" s="1150">
        <v>2887.52</v>
      </c>
      <c r="F230" s="527">
        <f>D230*E230</f>
        <v>961255.40799999994</v>
      </c>
      <c r="G230" s="527">
        <v>4676.7299999999996</v>
      </c>
      <c r="H230" s="989">
        <f>D230*G230</f>
        <v>1556883.4169999997</v>
      </c>
      <c r="I230" s="1090">
        <f>E230*D230+G230*D230</f>
        <v>2518138.8249999997</v>
      </c>
      <c r="J230" s="1132"/>
      <c r="K230" s="621">
        <v>200</v>
      </c>
      <c r="L230" s="1150">
        <v>2887.52</v>
      </c>
      <c r="M230" s="527">
        <f>K230*L230</f>
        <v>577504</v>
      </c>
      <c r="N230" s="527">
        <v>4676.7299999999996</v>
      </c>
      <c r="O230" s="989">
        <f>K230*N230</f>
        <v>935345.99999999988</v>
      </c>
      <c r="P230" s="1090">
        <f>L230*K230+N230*K230</f>
        <v>1512850</v>
      </c>
      <c r="Q230" s="1005"/>
      <c r="R230" s="621"/>
      <c r="S230" s="1090">
        <v>2887.52</v>
      </c>
      <c r="T230" s="1090">
        <f>R230*S230</f>
        <v>0</v>
      </c>
      <c r="U230" s="1090">
        <v>4676.7299999999996</v>
      </c>
      <c r="V230" s="1090">
        <f>R230*U230</f>
        <v>0</v>
      </c>
      <c r="W230" s="1090">
        <f>S230*R230+U230*R230</f>
        <v>0</v>
      </c>
      <c r="X230" s="1215"/>
      <c r="Y230" s="527">
        <v>2887.52</v>
      </c>
      <c r="Z230" s="527">
        <f>X230*Y230</f>
        <v>0</v>
      </c>
      <c r="AA230" s="527">
        <v>4676.7299999999996</v>
      </c>
      <c r="AB230" s="527">
        <f>X230*AA230</f>
        <v>0</v>
      </c>
      <c r="AC230" s="915">
        <f>Y230*X230+AA230*X230</f>
        <v>0</v>
      </c>
      <c r="AD230" s="1216"/>
      <c r="AE230" s="527">
        <v>2887.52</v>
      </c>
      <c r="AF230" s="527">
        <f>AD230*AE230</f>
        <v>0</v>
      </c>
      <c r="AG230" s="527">
        <v>4676.7299999999996</v>
      </c>
      <c r="AH230" s="527">
        <f>AD230*AG230</f>
        <v>0</v>
      </c>
      <c r="AI230" s="915">
        <f>AE230*AD230+AG230*AD230</f>
        <v>0</v>
      </c>
      <c r="AJ230" s="1216"/>
      <c r="AK230" s="527">
        <v>2887.52</v>
      </c>
      <c r="AL230" s="527">
        <f>AJ230*AK230</f>
        <v>0</v>
      </c>
      <c r="AM230" s="527">
        <v>4676.7299999999996</v>
      </c>
      <c r="AN230" s="527">
        <f>AJ230*AM230</f>
        <v>0</v>
      </c>
      <c r="AO230" s="915">
        <f>AK230*AJ230+AM230*AJ230</f>
        <v>0</v>
      </c>
      <c r="AP230" s="990"/>
      <c r="AQ230" s="653">
        <f t="shared" ref="AQ230:AQ293" si="157">D230-K230-R230-X230-AD230-AJ230</f>
        <v>132.89999999999998</v>
      </c>
      <c r="AR230" s="1150">
        <v>2887.52</v>
      </c>
      <c r="AS230" s="527">
        <f>AQ230*AR230</f>
        <v>383751.40799999994</v>
      </c>
      <c r="AT230" s="527">
        <v>4676.7299999999996</v>
      </c>
      <c r="AU230" s="989">
        <f>AQ230*AT230</f>
        <v>621537.41699999978</v>
      </c>
      <c r="AV230" s="1090">
        <f>AR230*AQ230+AT230*AQ230</f>
        <v>1005288.8249999997</v>
      </c>
      <c r="AW230" s="633"/>
    </row>
    <row r="231" spans="1:49" s="632" customFormat="1" x14ac:dyDescent="0.25">
      <c r="A231" s="1045" t="s">
        <v>407</v>
      </c>
      <c r="B231" s="1046" t="s">
        <v>408</v>
      </c>
      <c r="C231" s="1047" t="s">
        <v>386</v>
      </c>
      <c r="D231" s="621">
        <v>1</v>
      </c>
      <c r="E231" s="1150">
        <v>1432280.25</v>
      </c>
      <c r="F231" s="527">
        <f>D231*E231</f>
        <v>1432280.25</v>
      </c>
      <c r="G231" s="527">
        <v>1392401.5</v>
      </c>
      <c r="H231" s="989">
        <f>D231*G231</f>
        <v>1392401.5</v>
      </c>
      <c r="I231" s="1090">
        <f>E231*D231+G231*D231</f>
        <v>2824681.75</v>
      </c>
      <c r="J231" s="1132"/>
      <c r="K231" s="621">
        <v>0.6</v>
      </c>
      <c r="L231" s="1150">
        <v>1432280.25</v>
      </c>
      <c r="M231" s="527">
        <f>K231*L231</f>
        <v>859368.15</v>
      </c>
      <c r="N231" s="527">
        <v>1392401.5</v>
      </c>
      <c r="O231" s="989">
        <f>K231*N231</f>
        <v>835440.9</v>
      </c>
      <c r="P231" s="1090">
        <f>L231*K231+N231*K231</f>
        <v>1694809.05</v>
      </c>
      <c r="Q231" s="1005"/>
      <c r="R231" s="621"/>
      <c r="S231" s="1090">
        <v>1432280.25</v>
      </c>
      <c r="T231" s="1090">
        <f>R231*S231</f>
        <v>0</v>
      </c>
      <c r="U231" s="1090">
        <v>1392401.5</v>
      </c>
      <c r="V231" s="1090">
        <f>R231*U231</f>
        <v>0</v>
      </c>
      <c r="W231" s="1090">
        <f>S231*R231+U231*R231</f>
        <v>0</v>
      </c>
      <c r="X231" s="1215"/>
      <c r="Y231" s="527">
        <v>1432280.25</v>
      </c>
      <c r="Z231" s="527">
        <f>X231*Y231</f>
        <v>0</v>
      </c>
      <c r="AA231" s="527">
        <v>1392401.5</v>
      </c>
      <c r="AB231" s="527">
        <f>X231*AA231</f>
        <v>0</v>
      </c>
      <c r="AC231" s="915">
        <f>Y231*X231+AA231*X231</f>
        <v>0</v>
      </c>
      <c r="AD231" s="1216"/>
      <c r="AE231" s="527">
        <v>1432280.25</v>
      </c>
      <c r="AF231" s="527">
        <f>AD231*AE231</f>
        <v>0</v>
      </c>
      <c r="AG231" s="527">
        <v>1392401.5</v>
      </c>
      <c r="AH231" s="527">
        <f>AD231*AG231</f>
        <v>0</v>
      </c>
      <c r="AI231" s="915">
        <f>AE231*AD231+AG231*AD231</f>
        <v>0</v>
      </c>
      <c r="AJ231" s="1216"/>
      <c r="AK231" s="527">
        <v>1432280.25</v>
      </c>
      <c r="AL231" s="527">
        <f>AJ231*AK231</f>
        <v>0</v>
      </c>
      <c r="AM231" s="527">
        <v>1392401.5</v>
      </c>
      <c r="AN231" s="527">
        <f>AJ231*AM231</f>
        <v>0</v>
      </c>
      <c r="AO231" s="915">
        <f>AK231*AJ231+AM231*AJ231</f>
        <v>0</v>
      </c>
      <c r="AP231" s="990"/>
      <c r="AQ231" s="653">
        <f t="shared" si="157"/>
        <v>0.4</v>
      </c>
      <c r="AR231" s="1150">
        <v>1432280.25</v>
      </c>
      <c r="AS231" s="527">
        <f>AQ231*AR231</f>
        <v>572912.1</v>
      </c>
      <c r="AT231" s="527">
        <v>1392401.5</v>
      </c>
      <c r="AU231" s="989">
        <f>AQ231*AT231</f>
        <v>556960.6</v>
      </c>
      <c r="AV231" s="1090">
        <f>AR231*AQ231+AT231*AQ231</f>
        <v>1129872.7</v>
      </c>
      <c r="AW231" s="633"/>
    </row>
    <row r="232" spans="1:49" s="632" customFormat="1" x14ac:dyDescent="0.25">
      <c r="A232" s="1045" t="s">
        <v>409</v>
      </c>
      <c r="B232" s="1046" t="s">
        <v>410</v>
      </c>
      <c r="C232" s="1047" t="s">
        <v>386</v>
      </c>
      <c r="D232" s="621">
        <v>1</v>
      </c>
      <c r="E232" s="1150">
        <v>1228500</v>
      </c>
      <c r="F232" s="527">
        <f>D232*E232</f>
        <v>1228500</v>
      </c>
      <c r="G232" s="527">
        <v>0</v>
      </c>
      <c r="H232" s="989">
        <f>D232*G232</f>
        <v>0</v>
      </c>
      <c r="I232" s="1090">
        <f>E232*D232+G232*D232</f>
        <v>1228500</v>
      </c>
      <c r="J232" s="1132"/>
      <c r="K232" s="621">
        <v>0.5</v>
      </c>
      <c r="L232" s="1150">
        <v>1228500</v>
      </c>
      <c r="M232" s="527">
        <f>K232*L232</f>
        <v>614250</v>
      </c>
      <c r="N232" s="527">
        <v>0</v>
      </c>
      <c r="O232" s="989">
        <f>K232*N232</f>
        <v>0</v>
      </c>
      <c r="P232" s="1090">
        <f>L232*K232+N232*K232</f>
        <v>614250</v>
      </c>
      <c r="Q232" s="1005"/>
      <c r="R232" s="621"/>
      <c r="S232" s="1090">
        <v>1228500</v>
      </c>
      <c r="T232" s="1090">
        <f>R232*S232</f>
        <v>0</v>
      </c>
      <c r="U232" s="1090">
        <v>0</v>
      </c>
      <c r="V232" s="1090">
        <f>R232*U232</f>
        <v>0</v>
      </c>
      <c r="W232" s="1090">
        <f>S232*R232+U232*R232</f>
        <v>0</v>
      </c>
      <c r="X232" s="1215"/>
      <c r="Y232" s="527">
        <v>1228500</v>
      </c>
      <c r="Z232" s="527">
        <f>X232*Y232</f>
        <v>0</v>
      </c>
      <c r="AA232" s="527">
        <v>0</v>
      </c>
      <c r="AB232" s="527">
        <f>X232*AA232</f>
        <v>0</v>
      </c>
      <c r="AC232" s="915">
        <f>Y232*X232+AA232*X232</f>
        <v>0</v>
      </c>
      <c r="AD232" s="1216"/>
      <c r="AE232" s="527">
        <v>1228500</v>
      </c>
      <c r="AF232" s="527">
        <f>AD232*AE232</f>
        <v>0</v>
      </c>
      <c r="AG232" s="527">
        <v>0</v>
      </c>
      <c r="AH232" s="527">
        <f>AD232*AG232</f>
        <v>0</v>
      </c>
      <c r="AI232" s="915">
        <f>AE232*AD232+AG232*AD232</f>
        <v>0</v>
      </c>
      <c r="AJ232" s="1216"/>
      <c r="AK232" s="527">
        <v>1228500</v>
      </c>
      <c r="AL232" s="527">
        <f>AJ232*AK232</f>
        <v>0</v>
      </c>
      <c r="AM232" s="527">
        <v>0</v>
      </c>
      <c r="AN232" s="527">
        <f>AJ232*AM232</f>
        <v>0</v>
      </c>
      <c r="AO232" s="915">
        <f>AK232*AJ232+AM232*AJ232</f>
        <v>0</v>
      </c>
      <c r="AP232" s="990"/>
      <c r="AQ232" s="653">
        <f t="shared" si="157"/>
        <v>0.5</v>
      </c>
      <c r="AR232" s="1150">
        <v>1228500</v>
      </c>
      <c r="AS232" s="527">
        <f>AQ232*AR232</f>
        <v>614250</v>
      </c>
      <c r="AT232" s="527">
        <v>0</v>
      </c>
      <c r="AU232" s="989">
        <f>AQ232*AT232</f>
        <v>0</v>
      </c>
      <c r="AV232" s="1090">
        <f>AR232*AQ232+AT232*AQ232</f>
        <v>614250</v>
      </c>
      <c r="AW232" s="633"/>
    </row>
    <row r="233" spans="1:49" s="632" customFormat="1" x14ac:dyDescent="0.25">
      <c r="A233" s="1045" t="s">
        <v>411</v>
      </c>
      <c r="B233" s="1046" t="s">
        <v>412</v>
      </c>
      <c r="C233" s="1047" t="s">
        <v>170</v>
      </c>
      <c r="D233" s="621">
        <v>7</v>
      </c>
      <c r="E233" s="941">
        <v>81220</v>
      </c>
      <c r="F233" s="527">
        <f>D233*E233</f>
        <v>568540</v>
      </c>
      <c r="G233" s="941">
        <v>61100</v>
      </c>
      <c r="H233" s="989">
        <f>D233*G233</f>
        <v>427700</v>
      </c>
      <c r="I233" s="1090">
        <f>F233+H233</f>
        <v>996240</v>
      </c>
      <c r="J233" s="1132"/>
      <c r="K233" s="621"/>
      <c r="L233" s="941">
        <v>81220</v>
      </c>
      <c r="M233" s="527">
        <f>K233*L233</f>
        <v>0</v>
      </c>
      <c r="N233" s="941">
        <v>61100</v>
      </c>
      <c r="O233" s="989">
        <f>K233*N233</f>
        <v>0</v>
      </c>
      <c r="P233" s="1090">
        <f>M233+O233</f>
        <v>0</v>
      </c>
      <c r="Q233" s="1005"/>
      <c r="R233" s="621">
        <v>7</v>
      </c>
      <c r="S233" s="1090">
        <v>81220</v>
      </c>
      <c r="T233" s="1090">
        <f>R233*S233</f>
        <v>568540</v>
      </c>
      <c r="U233" s="1090">
        <v>61100</v>
      </c>
      <c r="V233" s="1090">
        <f>R233*U233</f>
        <v>427700</v>
      </c>
      <c r="W233" s="1090">
        <f>T233+V233</f>
        <v>996240</v>
      </c>
      <c r="X233" s="1215"/>
      <c r="Y233" s="941">
        <v>81220</v>
      </c>
      <c r="Z233" s="527">
        <f>X233*Y233</f>
        <v>0</v>
      </c>
      <c r="AA233" s="941">
        <v>61100</v>
      </c>
      <c r="AB233" s="527">
        <f>X233*AA233</f>
        <v>0</v>
      </c>
      <c r="AC233" s="915">
        <f>Z233+AB233</f>
        <v>0</v>
      </c>
      <c r="AD233" s="1216"/>
      <c r="AE233" s="941">
        <v>81220</v>
      </c>
      <c r="AF233" s="527">
        <f>AD233*AE233</f>
        <v>0</v>
      </c>
      <c r="AG233" s="941">
        <v>61100</v>
      </c>
      <c r="AH233" s="527">
        <f>AD233*AG233</f>
        <v>0</v>
      </c>
      <c r="AI233" s="915">
        <f>AF233+AH233</f>
        <v>0</v>
      </c>
      <c r="AJ233" s="1216"/>
      <c r="AK233" s="941">
        <v>81220</v>
      </c>
      <c r="AL233" s="527">
        <f>AJ233*AK233</f>
        <v>0</v>
      </c>
      <c r="AM233" s="941">
        <v>61100</v>
      </c>
      <c r="AN233" s="527">
        <f>AJ233*AM233</f>
        <v>0</v>
      </c>
      <c r="AO233" s="915">
        <f>AL233+AN233</f>
        <v>0</v>
      </c>
      <c r="AP233" s="990"/>
      <c r="AQ233" s="653">
        <f t="shared" si="157"/>
        <v>0</v>
      </c>
      <c r="AR233" s="941">
        <v>81220</v>
      </c>
      <c r="AS233" s="527">
        <f>AQ233*AR233</f>
        <v>0</v>
      </c>
      <c r="AT233" s="941">
        <v>61100</v>
      </c>
      <c r="AU233" s="989">
        <f>AQ233*AT233</f>
        <v>0</v>
      </c>
      <c r="AV233" s="1090">
        <f>AS233+AU233</f>
        <v>0</v>
      </c>
      <c r="AW233" s="633"/>
    </row>
    <row r="234" spans="1:49" s="1276" customFormat="1" x14ac:dyDescent="0.25">
      <c r="A234" s="1020" t="s">
        <v>413</v>
      </c>
      <c r="B234" s="1021" t="s">
        <v>414</v>
      </c>
      <c r="C234" s="1022"/>
      <c r="D234" s="888"/>
      <c r="E234" s="938"/>
      <c r="F234" s="907">
        <f>SUM(F235:F255)</f>
        <v>5091550.4402499991</v>
      </c>
      <c r="G234" s="938"/>
      <c r="H234" s="902">
        <f>SUM(H235:H255)</f>
        <v>6181622.0372299999</v>
      </c>
      <c r="I234" s="961">
        <f>SUM(I235:I255)</f>
        <v>11273172.477480002</v>
      </c>
      <c r="J234" s="945"/>
      <c r="K234" s="888"/>
      <c r="L234" s="938"/>
      <c r="M234" s="907">
        <f>SUM(M235:M255)</f>
        <v>3925930.88</v>
      </c>
      <c r="N234" s="938"/>
      <c r="O234" s="902">
        <f>SUM(O235:O255)</f>
        <v>5395478.0499999989</v>
      </c>
      <c r="P234" s="961">
        <f>SUM(P235:P255)</f>
        <v>9321408.9299999997</v>
      </c>
      <c r="Q234" s="868"/>
      <c r="R234" s="888"/>
      <c r="S234" s="955"/>
      <c r="T234" s="961">
        <f>SUM(T235:T255)</f>
        <v>298484.26825000002</v>
      </c>
      <c r="U234" s="955"/>
      <c r="V234" s="961">
        <f>SUM(V235:V255)</f>
        <v>507705.86074999999</v>
      </c>
      <c r="W234" s="961">
        <f>SUM(W235:W255)</f>
        <v>806190.12900000007</v>
      </c>
      <c r="X234" s="887"/>
      <c r="Y234" s="938"/>
      <c r="Z234" s="907">
        <f>SUM(Z235:Z255)</f>
        <v>0</v>
      </c>
      <c r="AA234" s="938"/>
      <c r="AB234" s="907">
        <f>SUM(AB235:AB255)</f>
        <v>0</v>
      </c>
      <c r="AC234" s="929">
        <f>SUM(AC235:AC255)</f>
        <v>0</v>
      </c>
      <c r="AD234" s="1278"/>
      <c r="AE234" s="938"/>
      <c r="AF234" s="907">
        <f>SUM(AF235:AF255)</f>
        <v>0</v>
      </c>
      <c r="AG234" s="938"/>
      <c r="AH234" s="907">
        <f>SUM(AH235:AH255)</f>
        <v>0</v>
      </c>
      <c r="AI234" s="929">
        <f>SUM(AI235:AI255)</f>
        <v>0</v>
      </c>
      <c r="AJ234" s="1278"/>
      <c r="AK234" s="938"/>
      <c r="AL234" s="907">
        <f>SUM(AL235:AL255)</f>
        <v>0</v>
      </c>
      <c r="AM234" s="938"/>
      <c r="AN234" s="907">
        <f>SUM(AN235:AN255)</f>
        <v>0</v>
      </c>
      <c r="AO234" s="929">
        <f>SUM(AO235:AO255)</f>
        <v>0</v>
      </c>
      <c r="AP234" s="945"/>
      <c r="AQ234" s="1118">
        <f t="shared" si="157"/>
        <v>0</v>
      </c>
      <c r="AR234" s="938"/>
      <c r="AS234" s="907">
        <f>SUM(AS235:AS255)</f>
        <v>867135.29200000002</v>
      </c>
      <c r="AT234" s="938"/>
      <c r="AU234" s="902">
        <f>SUM(AU235:AU255)</f>
        <v>278438.12648000009</v>
      </c>
      <c r="AV234" s="961">
        <f>SUM(AV235:AV255)</f>
        <v>1145573.41848</v>
      </c>
      <c r="AW234" s="1275"/>
    </row>
    <row r="235" spans="1:49" s="632" customFormat="1" ht="28.5" x14ac:dyDescent="0.25">
      <c r="A235" s="1045" t="s">
        <v>415</v>
      </c>
      <c r="B235" s="657" t="s">
        <v>416</v>
      </c>
      <c r="C235" s="635" t="s">
        <v>170</v>
      </c>
      <c r="D235" s="621">
        <v>58</v>
      </c>
      <c r="E235" s="1150">
        <v>7205</v>
      </c>
      <c r="F235" s="527">
        <f>D235*E235</f>
        <v>417890</v>
      </c>
      <c r="G235" s="527">
        <v>17301.59</v>
      </c>
      <c r="H235" s="989">
        <f>D235*G235</f>
        <v>1003492.22</v>
      </c>
      <c r="I235" s="1090">
        <f>E235*D235+G235*D235</f>
        <v>1421382.22</v>
      </c>
      <c r="J235" s="1132"/>
      <c r="K235" s="621">
        <v>57</v>
      </c>
      <c r="L235" s="1150">
        <v>7205</v>
      </c>
      <c r="M235" s="527">
        <f>K235*L235</f>
        <v>410685</v>
      </c>
      <c r="N235" s="527">
        <v>17301.59</v>
      </c>
      <c r="O235" s="989">
        <f>K235*N235</f>
        <v>986190.63</v>
      </c>
      <c r="P235" s="1090">
        <f>L235*K235+N235*K235</f>
        <v>1396875.63</v>
      </c>
      <c r="Q235" s="1005"/>
      <c r="R235" s="621">
        <v>1</v>
      </c>
      <c r="S235" s="1090">
        <v>7205</v>
      </c>
      <c r="T235" s="1090">
        <f>R235*S235</f>
        <v>7205</v>
      </c>
      <c r="U235" s="1090">
        <v>17301.59</v>
      </c>
      <c r="V235" s="1090">
        <f>R235*U235</f>
        <v>17301.59</v>
      </c>
      <c r="W235" s="1090">
        <f>S235*R235+U235*R235</f>
        <v>24506.59</v>
      </c>
      <c r="X235" s="1215"/>
      <c r="Y235" s="527">
        <v>7205</v>
      </c>
      <c r="Z235" s="527">
        <f>X235*Y235</f>
        <v>0</v>
      </c>
      <c r="AA235" s="527">
        <v>17301.59</v>
      </c>
      <c r="AB235" s="527">
        <f>X235*AA235</f>
        <v>0</v>
      </c>
      <c r="AC235" s="915">
        <f>Y235*X235+AA235*X235</f>
        <v>0</v>
      </c>
      <c r="AD235" s="1216"/>
      <c r="AE235" s="527">
        <v>7205</v>
      </c>
      <c r="AF235" s="527">
        <f>AD235*AE235</f>
        <v>0</v>
      </c>
      <c r="AG235" s="527">
        <v>17301.59</v>
      </c>
      <c r="AH235" s="527">
        <f>AD235*AG235</f>
        <v>0</v>
      </c>
      <c r="AI235" s="915">
        <f>AE235*AD235+AG235*AD235</f>
        <v>0</v>
      </c>
      <c r="AJ235" s="1216"/>
      <c r="AK235" s="527">
        <v>7205</v>
      </c>
      <c r="AL235" s="527">
        <f>AJ235*AK235</f>
        <v>0</v>
      </c>
      <c r="AM235" s="527">
        <v>17301.59</v>
      </c>
      <c r="AN235" s="527">
        <f>AJ235*AM235</f>
        <v>0</v>
      </c>
      <c r="AO235" s="915">
        <f>AK235*AJ235+AM235*AJ235</f>
        <v>0</v>
      </c>
      <c r="AP235" s="990"/>
      <c r="AQ235" s="653">
        <f t="shared" si="157"/>
        <v>0</v>
      </c>
      <c r="AR235" s="1150">
        <v>7205</v>
      </c>
      <c r="AS235" s="527">
        <f>AQ235*AR235</f>
        <v>0</v>
      </c>
      <c r="AT235" s="527">
        <v>17301.59</v>
      </c>
      <c r="AU235" s="989">
        <f>AQ235*AT235</f>
        <v>0</v>
      </c>
      <c r="AV235" s="1090">
        <f>AR235*AQ235+AT235*AQ235</f>
        <v>0</v>
      </c>
      <c r="AW235" s="633"/>
    </row>
    <row r="236" spans="1:49" s="632" customFormat="1" x14ac:dyDescent="0.25">
      <c r="A236" s="1045" t="s">
        <v>417</v>
      </c>
      <c r="B236" s="657" t="s">
        <v>418</v>
      </c>
      <c r="C236" s="635" t="s">
        <v>406</v>
      </c>
      <c r="D236" s="621">
        <v>1013</v>
      </c>
      <c r="E236" s="1150">
        <v>1451.67</v>
      </c>
      <c r="F236" s="527">
        <f>D236*E236</f>
        <v>1470541.71</v>
      </c>
      <c r="G236" s="527">
        <v>811.65</v>
      </c>
      <c r="H236" s="989">
        <f>D236*G236</f>
        <v>822201.45</v>
      </c>
      <c r="I236" s="1090">
        <f>E236*D236+G236*D236</f>
        <v>2292743.16</v>
      </c>
      <c r="J236" s="1132"/>
      <c r="K236" s="621">
        <v>1000</v>
      </c>
      <c r="L236" s="1150">
        <v>1451.67</v>
      </c>
      <c r="M236" s="527">
        <f>K236*L236</f>
        <v>1451670</v>
      </c>
      <c r="N236" s="527">
        <v>811.65</v>
      </c>
      <c r="O236" s="989">
        <f>K236*N236</f>
        <v>811650</v>
      </c>
      <c r="P236" s="1090">
        <f>L236*K236+N236*K236</f>
        <v>2263320</v>
      </c>
      <c r="Q236" s="1005"/>
      <c r="R236" s="621"/>
      <c r="S236" s="1090">
        <v>1451.67</v>
      </c>
      <c r="T236" s="1090">
        <f>R236*S236</f>
        <v>0</v>
      </c>
      <c r="U236" s="1090">
        <v>811.65</v>
      </c>
      <c r="V236" s="1090">
        <f>R236*U236</f>
        <v>0</v>
      </c>
      <c r="W236" s="1090">
        <f>S236*R236+U236*R236</f>
        <v>0</v>
      </c>
      <c r="X236" s="1215"/>
      <c r="Y236" s="527">
        <v>1451.67</v>
      </c>
      <c r="Z236" s="527">
        <f>X236*Y236</f>
        <v>0</v>
      </c>
      <c r="AA236" s="527">
        <v>811.65</v>
      </c>
      <c r="AB236" s="527">
        <f>X236*AA236</f>
        <v>0</v>
      </c>
      <c r="AC236" s="915">
        <f>Y236*X236+AA236*X236</f>
        <v>0</v>
      </c>
      <c r="AD236" s="1216"/>
      <c r="AE236" s="527">
        <v>1451.67</v>
      </c>
      <c r="AF236" s="527">
        <f>AD236*AE236</f>
        <v>0</v>
      </c>
      <c r="AG236" s="527">
        <v>811.65</v>
      </c>
      <c r="AH236" s="527">
        <f>AD236*AG236</f>
        <v>0</v>
      </c>
      <c r="AI236" s="915">
        <f>AE236*AD236+AG236*AD236</f>
        <v>0</v>
      </c>
      <c r="AJ236" s="1216"/>
      <c r="AK236" s="527">
        <v>1451.67</v>
      </c>
      <c r="AL236" s="527">
        <f>AJ236*AK236</f>
        <v>0</v>
      </c>
      <c r="AM236" s="527">
        <v>811.65</v>
      </c>
      <c r="AN236" s="527">
        <f>AJ236*AM236</f>
        <v>0</v>
      </c>
      <c r="AO236" s="915">
        <f>AK236*AJ236+AM236*AJ236</f>
        <v>0</v>
      </c>
      <c r="AP236" s="990"/>
      <c r="AQ236" s="653">
        <f t="shared" si="157"/>
        <v>13</v>
      </c>
      <c r="AR236" s="1150">
        <v>1451.67</v>
      </c>
      <c r="AS236" s="527">
        <f>AQ236*AR236</f>
        <v>18871.71</v>
      </c>
      <c r="AT236" s="527">
        <v>811.65</v>
      </c>
      <c r="AU236" s="989">
        <f>AQ236*AT236</f>
        <v>10551.449999999999</v>
      </c>
      <c r="AV236" s="1090">
        <f>AR236*AQ236+AT236*AQ236</f>
        <v>29423.159999999996</v>
      </c>
      <c r="AW236" s="633"/>
    </row>
    <row r="237" spans="1:49" s="632" customFormat="1" x14ac:dyDescent="0.25">
      <c r="A237" s="1045" t="s">
        <v>419</v>
      </c>
      <c r="B237" s="657" t="s">
        <v>420</v>
      </c>
      <c r="C237" s="635" t="s">
        <v>28</v>
      </c>
      <c r="D237" s="621">
        <v>1</v>
      </c>
      <c r="E237" s="1150">
        <v>39090</v>
      </c>
      <c r="F237" s="527">
        <f>D237*E237</f>
        <v>39090</v>
      </c>
      <c r="G237" s="527">
        <v>204170</v>
      </c>
      <c r="H237" s="989">
        <f>D237*G237</f>
        <v>204170</v>
      </c>
      <c r="I237" s="1090">
        <f>E237*D237+G237*D237</f>
        <v>243260</v>
      </c>
      <c r="J237" s="1132"/>
      <c r="K237" s="621">
        <v>1</v>
      </c>
      <c r="L237" s="1150">
        <v>39090</v>
      </c>
      <c r="M237" s="527">
        <f>K237*L237</f>
        <v>39090</v>
      </c>
      <c r="N237" s="527">
        <v>204170</v>
      </c>
      <c r="O237" s="989">
        <f>K237*N237</f>
        <v>204170</v>
      </c>
      <c r="P237" s="1090">
        <f>L237*K237+N237*K237</f>
        <v>243260</v>
      </c>
      <c r="Q237" s="1005"/>
      <c r="R237" s="621"/>
      <c r="S237" s="1090">
        <v>39090</v>
      </c>
      <c r="T237" s="1090">
        <f>R237*S237</f>
        <v>0</v>
      </c>
      <c r="U237" s="1090">
        <v>204170</v>
      </c>
      <c r="V237" s="1090">
        <f>R237*U237</f>
        <v>0</v>
      </c>
      <c r="W237" s="1090">
        <f>S237*R237+U237*R237</f>
        <v>0</v>
      </c>
      <c r="X237" s="1215"/>
      <c r="Y237" s="527">
        <v>39090</v>
      </c>
      <c r="Z237" s="527">
        <f>X237*Y237</f>
        <v>0</v>
      </c>
      <c r="AA237" s="527">
        <v>204170</v>
      </c>
      <c r="AB237" s="527">
        <f>X237*AA237</f>
        <v>0</v>
      </c>
      <c r="AC237" s="915">
        <f>Y237*X237+AA237*X237</f>
        <v>0</v>
      </c>
      <c r="AD237" s="1216"/>
      <c r="AE237" s="527">
        <v>39090</v>
      </c>
      <c r="AF237" s="527">
        <f>AD237*AE237</f>
        <v>0</v>
      </c>
      <c r="AG237" s="527">
        <v>204170</v>
      </c>
      <c r="AH237" s="527">
        <f>AD237*AG237</f>
        <v>0</v>
      </c>
      <c r="AI237" s="915">
        <f>AE237*AD237+AG237*AD237</f>
        <v>0</v>
      </c>
      <c r="AJ237" s="1216"/>
      <c r="AK237" s="527">
        <v>39090</v>
      </c>
      <c r="AL237" s="527">
        <f>AJ237*AK237</f>
        <v>0</v>
      </c>
      <c r="AM237" s="527">
        <v>204170</v>
      </c>
      <c r="AN237" s="527">
        <f>AJ237*AM237</f>
        <v>0</v>
      </c>
      <c r="AO237" s="915">
        <f>AK237*AJ237+AM237*AJ237</f>
        <v>0</v>
      </c>
      <c r="AP237" s="990"/>
      <c r="AQ237" s="653">
        <f t="shared" si="157"/>
        <v>0</v>
      </c>
      <c r="AR237" s="1150">
        <v>39090</v>
      </c>
      <c r="AS237" s="527">
        <f>AQ237*AR237</f>
        <v>0</v>
      </c>
      <c r="AT237" s="527">
        <v>204170</v>
      </c>
      <c r="AU237" s="989">
        <f>AQ237*AT237</f>
        <v>0</v>
      </c>
      <c r="AV237" s="1090">
        <f>AR237*AQ237+AT237*AQ237</f>
        <v>0</v>
      </c>
      <c r="AW237" s="633"/>
    </row>
    <row r="238" spans="1:49" s="632" customFormat="1" x14ac:dyDescent="0.25">
      <c r="A238" s="1048" t="s">
        <v>421</v>
      </c>
      <c r="B238" s="1044" t="s">
        <v>422</v>
      </c>
      <c r="C238" s="635"/>
      <c r="D238" s="621"/>
      <c r="E238" s="1150"/>
      <c r="F238" s="527"/>
      <c r="G238" s="527"/>
      <c r="H238" s="989"/>
      <c r="I238" s="1090"/>
      <c r="J238" s="1132"/>
      <c r="K238" s="621"/>
      <c r="L238" s="1150"/>
      <c r="M238" s="527"/>
      <c r="N238" s="527"/>
      <c r="O238" s="989"/>
      <c r="P238" s="1090"/>
      <c r="Q238" s="1005"/>
      <c r="R238" s="621"/>
      <c r="S238" s="1090"/>
      <c r="T238" s="1090"/>
      <c r="U238" s="1090"/>
      <c r="V238" s="1090"/>
      <c r="W238" s="1090"/>
      <c r="X238" s="1215"/>
      <c r="Y238" s="527"/>
      <c r="Z238" s="527"/>
      <c r="AA238" s="527"/>
      <c r="AB238" s="527"/>
      <c r="AC238" s="915"/>
      <c r="AD238" s="1216"/>
      <c r="AE238" s="527"/>
      <c r="AF238" s="527"/>
      <c r="AG238" s="527"/>
      <c r="AH238" s="527"/>
      <c r="AI238" s="915"/>
      <c r="AJ238" s="1216"/>
      <c r="AK238" s="527"/>
      <c r="AL238" s="527"/>
      <c r="AM238" s="527"/>
      <c r="AN238" s="527"/>
      <c r="AO238" s="915"/>
      <c r="AP238" s="990"/>
      <c r="AQ238" s="653">
        <f t="shared" si="157"/>
        <v>0</v>
      </c>
      <c r="AR238" s="1150"/>
      <c r="AS238" s="527"/>
      <c r="AT238" s="527"/>
      <c r="AU238" s="989"/>
      <c r="AV238" s="1090"/>
      <c r="AW238" s="633"/>
    </row>
    <row r="239" spans="1:49" s="632" customFormat="1" x14ac:dyDescent="0.25">
      <c r="A239" s="1045" t="s">
        <v>423</v>
      </c>
      <c r="B239" s="657" t="s">
        <v>424</v>
      </c>
      <c r="C239" s="635" t="s">
        <v>406</v>
      </c>
      <c r="D239" s="621">
        <v>390</v>
      </c>
      <c r="E239" s="1150">
        <v>1239.46</v>
      </c>
      <c r="F239" s="527">
        <f>D239*E239</f>
        <v>483389.4</v>
      </c>
      <c r="G239" s="527">
        <v>505.48</v>
      </c>
      <c r="H239" s="989">
        <f>D239*G239</f>
        <v>197137.2</v>
      </c>
      <c r="I239" s="1090">
        <f>E239*D239+G239*D239</f>
        <v>680526.60000000009</v>
      </c>
      <c r="J239" s="1132"/>
      <c r="K239" s="621">
        <v>350</v>
      </c>
      <c r="L239" s="1150">
        <v>1239.46</v>
      </c>
      <c r="M239" s="527">
        <f>K239*L239</f>
        <v>433811</v>
      </c>
      <c r="N239" s="527">
        <v>505.48</v>
      </c>
      <c r="O239" s="989">
        <f>K239*N239</f>
        <v>176918</v>
      </c>
      <c r="P239" s="1090">
        <f>L239*K239+N239*K239</f>
        <v>610729</v>
      </c>
      <c r="Q239" s="1005"/>
      <c r="R239" s="621">
        <v>40</v>
      </c>
      <c r="S239" s="1090">
        <v>1239.46</v>
      </c>
      <c r="T239" s="1090">
        <f>R239*S239</f>
        <v>49578.400000000001</v>
      </c>
      <c r="U239" s="1090">
        <v>505.48</v>
      </c>
      <c r="V239" s="1090">
        <f>R239*U239</f>
        <v>20219.2</v>
      </c>
      <c r="W239" s="1090">
        <f>S239*R239+U239*R239</f>
        <v>69797.600000000006</v>
      </c>
      <c r="X239" s="1215"/>
      <c r="Y239" s="527">
        <v>1239.46</v>
      </c>
      <c r="Z239" s="527">
        <f>X239*Y239</f>
        <v>0</v>
      </c>
      <c r="AA239" s="527">
        <v>505.48</v>
      </c>
      <c r="AB239" s="527">
        <f>X239*AA239</f>
        <v>0</v>
      </c>
      <c r="AC239" s="915">
        <f>Y239*X239+AA239*X239</f>
        <v>0</v>
      </c>
      <c r="AD239" s="1216"/>
      <c r="AE239" s="527">
        <v>1239.46</v>
      </c>
      <c r="AF239" s="527">
        <f>AD239*AE239</f>
        <v>0</v>
      </c>
      <c r="AG239" s="527">
        <v>505.48</v>
      </c>
      <c r="AH239" s="527">
        <f>AD239*AG239</f>
        <v>0</v>
      </c>
      <c r="AI239" s="915">
        <f>AE239*AD239+AG239*AD239</f>
        <v>0</v>
      </c>
      <c r="AJ239" s="1216"/>
      <c r="AK239" s="527">
        <v>1239.46</v>
      </c>
      <c r="AL239" s="527">
        <f>AJ239*AK239</f>
        <v>0</v>
      </c>
      <c r="AM239" s="527">
        <v>505.48</v>
      </c>
      <c r="AN239" s="527">
        <f>AJ239*AM239</f>
        <v>0</v>
      </c>
      <c r="AO239" s="915">
        <f>AK239*AJ239+AM239*AJ239</f>
        <v>0</v>
      </c>
      <c r="AP239" s="990"/>
      <c r="AQ239" s="653">
        <f t="shared" si="157"/>
        <v>0</v>
      </c>
      <c r="AR239" s="1150">
        <v>1239.46</v>
      </c>
      <c r="AS239" s="527">
        <f>AQ239*AR239</f>
        <v>0</v>
      </c>
      <c r="AT239" s="527">
        <v>505.48</v>
      </c>
      <c r="AU239" s="989">
        <f>AQ239*AT239</f>
        <v>0</v>
      </c>
      <c r="AV239" s="1090">
        <f>AR239*AQ239+AT239*AQ239</f>
        <v>0</v>
      </c>
      <c r="AW239" s="633"/>
    </row>
    <row r="240" spans="1:49" s="632" customFormat="1" x14ac:dyDescent="0.25">
      <c r="A240" s="1048" t="s">
        <v>425</v>
      </c>
      <c r="B240" s="1044" t="s">
        <v>426</v>
      </c>
      <c r="C240" s="635"/>
      <c r="D240" s="621"/>
      <c r="E240" s="1150"/>
      <c r="F240" s="527"/>
      <c r="G240" s="527"/>
      <c r="H240" s="989"/>
      <c r="I240" s="1090"/>
      <c r="J240" s="1132"/>
      <c r="K240" s="621"/>
      <c r="L240" s="1150"/>
      <c r="M240" s="527"/>
      <c r="N240" s="527"/>
      <c r="O240" s="989"/>
      <c r="P240" s="1090"/>
      <c r="Q240" s="1005"/>
      <c r="R240" s="621"/>
      <c r="S240" s="1090"/>
      <c r="T240" s="1090"/>
      <c r="U240" s="1090"/>
      <c r="V240" s="1090"/>
      <c r="W240" s="1090"/>
      <c r="X240" s="1215"/>
      <c r="Y240" s="527"/>
      <c r="Z240" s="527"/>
      <c r="AA240" s="527"/>
      <c r="AB240" s="527"/>
      <c r="AC240" s="915"/>
      <c r="AD240" s="1216"/>
      <c r="AE240" s="527"/>
      <c r="AF240" s="527"/>
      <c r="AG240" s="527"/>
      <c r="AH240" s="527"/>
      <c r="AI240" s="915"/>
      <c r="AJ240" s="1216"/>
      <c r="AK240" s="527"/>
      <c r="AL240" s="527"/>
      <c r="AM240" s="527"/>
      <c r="AN240" s="527"/>
      <c r="AO240" s="915"/>
      <c r="AP240" s="990"/>
      <c r="AQ240" s="653">
        <f t="shared" si="157"/>
        <v>0</v>
      </c>
      <c r="AR240" s="1150"/>
      <c r="AS240" s="527"/>
      <c r="AT240" s="527"/>
      <c r="AU240" s="989"/>
      <c r="AV240" s="1090"/>
      <c r="AW240" s="633"/>
    </row>
    <row r="241" spans="1:49" s="632" customFormat="1" x14ac:dyDescent="0.25">
      <c r="A241" s="1045" t="s">
        <v>427</v>
      </c>
      <c r="B241" s="657" t="s">
        <v>385</v>
      </c>
      <c r="C241" s="635" t="s">
        <v>386</v>
      </c>
      <c r="D241" s="621">
        <v>1</v>
      </c>
      <c r="E241" s="1150">
        <v>88935.9</v>
      </c>
      <c r="F241" s="527">
        <f t="shared" ref="F241:F248" si="158">D241*E241</f>
        <v>88935.9</v>
      </c>
      <c r="G241" s="527">
        <v>212371.01</v>
      </c>
      <c r="H241" s="989">
        <f t="shared" ref="H241:H248" si="159">D241*G241</f>
        <v>212371.01</v>
      </c>
      <c r="I241" s="1090">
        <f t="shared" ref="I241:I248" si="160">E241*D241+G241*D241</f>
        <v>301306.91000000003</v>
      </c>
      <c r="J241" s="1132"/>
      <c r="K241" s="621">
        <v>1</v>
      </c>
      <c r="L241" s="1150">
        <v>88935.9</v>
      </c>
      <c r="M241" s="527">
        <f t="shared" ref="M241:M248" si="161">K241*L241</f>
        <v>88935.9</v>
      </c>
      <c r="N241" s="527">
        <v>212371.01</v>
      </c>
      <c r="O241" s="989">
        <f t="shared" ref="O241:O248" si="162">K241*N241</f>
        <v>212371.01</v>
      </c>
      <c r="P241" s="1090">
        <f t="shared" ref="P241:P248" si="163">L241*K241+N241*K241</f>
        <v>301306.91000000003</v>
      </c>
      <c r="Q241" s="1005"/>
      <c r="R241" s="621"/>
      <c r="S241" s="1090">
        <v>88935.9</v>
      </c>
      <c r="T241" s="1090">
        <f t="shared" ref="T241:T248" si="164">R241*S241</f>
        <v>0</v>
      </c>
      <c r="U241" s="1090">
        <v>212371.01</v>
      </c>
      <c r="V241" s="1090">
        <f t="shared" ref="V241:V248" si="165">R241*U241</f>
        <v>0</v>
      </c>
      <c r="W241" s="1090">
        <f t="shared" ref="W241:W248" si="166">S241*R241+U241*R241</f>
        <v>0</v>
      </c>
      <c r="X241" s="1215"/>
      <c r="Y241" s="527">
        <v>88935.9</v>
      </c>
      <c r="Z241" s="527">
        <f t="shared" ref="Z241:Z248" si="167">X241*Y241</f>
        <v>0</v>
      </c>
      <c r="AA241" s="527">
        <v>212371.01</v>
      </c>
      <c r="AB241" s="527">
        <f t="shared" ref="AB241:AB248" si="168">X241*AA241</f>
        <v>0</v>
      </c>
      <c r="AC241" s="915">
        <f t="shared" ref="AC241:AC248" si="169">Y241*X241+AA241*X241</f>
        <v>0</v>
      </c>
      <c r="AD241" s="1216"/>
      <c r="AE241" s="527">
        <v>88935.9</v>
      </c>
      <c r="AF241" s="527">
        <f t="shared" ref="AF241:AF248" si="170">AD241*AE241</f>
        <v>0</v>
      </c>
      <c r="AG241" s="527">
        <v>212371.01</v>
      </c>
      <c r="AH241" s="527">
        <f t="shared" ref="AH241:AH248" si="171">AD241*AG241</f>
        <v>0</v>
      </c>
      <c r="AI241" s="915">
        <f t="shared" ref="AI241:AI248" si="172">AE241*AD241+AG241*AD241</f>
        <v>0</v>
      </c>
      <c r="AJ241" s="1216"/>
      <c r="AK241" s="527">
        <v>88935.9</v>
      </c>
      <c r="AL241" s="527">
        <f t="shared" ref="AL241:AL248" si="173">AJ241*AK241</f>
        <v>0</v>
      </c>
      <c r="AM241" s="527">
        <v>212371.01</v>
      </c>
      <c r="AN241" s="527">
        <f t="shared" ref="AN241:AN248" si="174">AJ241*AM241</f>
        <v>0</v>
      </c>
      <c r="AO241" s="915">
        <f t="shared" ref="AO241:AO248" si="175">AK241*AJ241+AM241*AJ241</f>
        <v>0</v>
      </c>
      <c r="AP241" s="990"/>
      <c r="AQ241" s="653">
        <f t="shared" si="157"/>
        <v>0</v>
      </c>
      <c r="AR241" s="1150">
        <v>88935.9</v>
      </c>
      <c r="AS241" s="527">
        <f t="shared" ref="AS241:AS248" si="176">AQ241*AR241</f>
        <v>0</v>
      </c>
      <c r="AT241" s="527">
        <v>212371.01</v>
      </c>
      <c r="AU241" s="989">
        <f t="shared" ref="AU241:AU248" si="177">AQ241*AT241</f>
        <v>0</v>
      </c>
      <c r="AV241" s="1090">
        <f t="shared" ref="AV241:AV248" si="178">AR241*AQ241+AT241*AQ241</f>
        <v>0</v>
      </c>
      <c r="AW241" s="633"/>
    </row>
    <row r="242" spans="1:49" s="632" customFormat="1" x14ac:dyDescent="0.25">
      <c r="A242" s="1045" t="s">
        <v>428</v>
      </c>
      <c r="B242" s="657" t="s">
        <v>429</v>
      </c>
      <c r="C242" s="635" t="s">
        <v>386</v>
      </c>
      <c r="D242" s="621">
        <v>1</v>
      </c>
      <c r="E242" s="1150">
        <v>27333.15</v>
      </c>
      <c r="F242" s="527">
        <f t="shared" si="158"/>
        <v>27333.15</v>
      </c>
      <c r="G242" s="527">
        <v>92996.28</v>
      </c>
      <c r="H242" s="989">
        <f t="shared" si="159"/>
        <v>92996.28</v>
      </c>
      <c r="I242" s="1090">
        <f t="shared" si="160"/>
        <v>120329.43</v>
      </c>
      <c r="J242" s="1132"/>
      <c r="K242" s="621">
        <v>1</v>
      </c>
      <c r="L242" s="1150">
        <v>27333.15</v>
      </c>
      <c r="M242" s="527">
        <f t="shared" si="161"/>
        <v>27333.15</v>
      </c>
      <c r="N242" s="527">
        <v>92996.28</v>
      </c>
      <c r="O242" s="989">
        <f t="shared" si="162"/>
        <v>92996.28</v>
      </c>
      <c r="P242" s="1090">
        <f t="shared" si="163"/>
        <v>120329.43</v>
      </c>
      <c r="Q242" s="1005"/>
      <c r="R242" s="621"/>
      <c r="S242" s="1090">
        <v>27333.15</v>
      </c>
      <c r="T242" s="1090">
        <f t="shared" si="164"/>
        <v>0</v>
      </c>
      <c r="U242" s="1090">
        <v>92996.28</v>
      </c>
      <c r="V242" s="1090">
        <f t="shared" si="165"/>
        <v>0</v>
      </c>
      <c r="W242" s="1090">
        <f t="shared" si="166"/>
        <v>0</v>
      </c>
      <c r="X242" s="1215"/>
      <c r="Y242" s="527">
        <v>27333.15</v>
      </c>
      <c r="Z242" s="527">
        <f t="shared" si="167"/>
        <v>0</v>
      </c>
      <c r="AA242" s="527">
        <v>92996.28</v>
      </c>
      <c r="AB242" s="527">
        <f t="shared" si="168"/>
        <v>0</v>
      </c>
      <c r="AC242" s="915">
        <f t="shared" si="169"/>
        <v>0</v>
      </c>
      <c r="AD242" s="1216"/>
      <c r="AE242" s="527">
        <v>27333.15</v>
      </c>
      <c r="AF242" s="527">
        <f t="shared" si="170"/>
        <v>0</v>
      </c>
      <c r="AG242" s="527">
        <v>92996.28</v>
      </c>
      <c r="AH242" s="527">
        <f t="shared" si="171"/>
        <v>0</v>
      </c>
      <c r="AI242" s="915">
        <f t="shared" si="172"/>
        <v>0</v>
      </c>
      <c r="AJ242" s="1216"/>
      <c r="AK242" s="527">
        <v>27333.15</v>
      </c>
      <c r="AL242" s="527">
        <f t="shared" si="173"/>
        <v>0</v>
      </c>
      <c r="AM242" s="527">
        <v>92996.28</v>
      </c>
      <c r="AN242" s="527">
        <f t="shared" si="174"/>
        <v>0</v>
      </c>
      <c r="AO242" s="915">
        <f t="shared" si="175"/>
        <v>0</v>
      </c>
      <c r="AP242" s="990"/>
      <c r="AQ242" s="653">
        <f t="shared" si="157"/>
        <v>0</v>
      </c>
      <c r="AR242" s="1150">
        <v>27333.15</v>
      </c>
      <c r="AS242" s="527">
        <f t="shared" si="176"/>
        <v>0</v>
      </c>
      <c r="AT242" s="527">
        <v>92996.28</v>
      </c>
      <c r="AU242" s="989">
        <f t="shared" si="177"/>
        <v>0</v>
      </c>
      <c r="AV242" s="1090">
        <f t="shared" si="178"/>
        <v>0</v>
      </c>
      <c r="AW242" s="633"/>
    </row>
    <row r="243" spans="1:49" s="632" customFormat="1" x14ac:dyDescent="0.25">
      <c r="A243" s="1045" t="s">
        <v>430</v>
      </c>
      <c r="B243" s="657" t="s">
        <v>431</v>
      </c>
      <c r="C243" s="635" t="s">
        <v>386</v>
      </c>
      <c r="D243" s="621">
        <v>6</v>
      </c>
      <c r="E243" s="1150">
        <v>8541.7199999999993</v>
      </c>
      <c r="F243" s="527">
        <f t="shared" si="158"/>
        <v>51250.319999999992</v>
      </c>
      <c r="G243" s="527">
        <v>15825.33</v>
      </c>
      <c r="H243" s="989">
        <f t="shared" si="159"/>
        <v>94951.98</v>
      </c>
      <c r="I243" s="1090">
        <f t="shared" si="160"/>
        <v>146202.29999999999</v>
      </c>
      <c r="J243" s="1132"/>
      <c r="K243" s="621">
        <v>6</v>
      </c>
      <c r="L243" s="1150">
        <v>8541.7199999999993</v>
      </c>
      <c r="M243" s="527">
        <f t="shared" si="161"/>
        <v>51250.319999999992</v>
      </c>
      <c r="N243" s="527">
        <v>15825.33</v>
      </c>
      <c r="O243" s="989">
        <f t="shared" si="162"/>
        <v>94951.98</v>
      </c>
      <c r="P243" s="1090">
        <f t="shared" si="163"/>
        <v>146202.29999999999</v>
      </c>
      <c r="Q243" s="1005"/>
      <c r="R243" s="621"/>
      <c r="S243" s="1090">
        <v>8541.7199999999993</v>
      </c>
      <c r="T243" s="1090">
        <f t="shared" si="164"/>
        <v>0</v>
      </c>
      <c r="U243" s="1090">
        <v>15825.33</v>
      </c>
      <c r="V243" s="1090">
        <f t="shared" si="165"/>
        <v>0</v>
      </c>
      <c r="W243" s="1090">
        <f t="shared" si="166"/>
        <v>0</v>
      </c>
      <c r="X243" s="1215"/>
      <c r="Y243" s="527">
        <v>8541.7199999999993</v>
      </c>
      <c r="Z243" s="527">
        <f t="shared" si="167"/>
        <v>0</v>
      </c>
      <c r="AA243" s="527">
        <v>15825.33</v>
      </c>
      <c r="AB243" s="527">
        <f t="shared" si="168"/>
        <v>0</v>
      </c>
      <c r="AC243" s="915">
        <f t="shared" si="169"/>
        <v>0</v>
      </c>
      <c r="AD243" s="1216"/>
      <c r="AE243" s="527">
        <v>8541.7199999999993</v>
      </c>
      <c r="AF243" s="527">
        <f t="shared" si="170"/>
        <v>0</v>
      </c>
      <c r="AG243" s="527">
        <v>15825.33</v>
      </c>
      <c r="AH243" s="527">
        <f t="shared" si="171"/>
        <v>0</v>
      </c>
      <c r="AI243" s="915">
        <f t="shared" si="172"/>
        <v>0</v>
      </c>
      <c r="AJ243" s="1216"/>
      <c r="AK243" s="527">
        <v>8541.7199999999993</v>
      </c>
      <c r="AL243" s="527">
        <f t="shared" si="173"/>
        <v>0</v>
      </c>
      <c r="AM243" s="527">
        <v>15825.33</v>
      </c>
      <c r="AN243" s="527">
        <f t="shared" si="174"/>
        <v>0</v>
      </c>
      <c r="AO243" s="915">
        <f t="shared" si="175"/>
        <v>0</v>
      </c>
      <c r="AP243" s="990"/>
      <c r="AQ243" s="653">
        <f t="shared" si="157"/>
        <v>0</v>
      </c>
      <c r="AR243" s="1150">
        <v>8541.7199999999993</v>
      </c>
      <c r="AS243" s="527">
        <f t="shared" si="176"/>
        <v>0</v>
      </c>
      <c r="AT243" s="527">
        <v>15825.33</v>
      </c>
      <c r="AU243" s="989">
        <f t="shared" si="177"/>
        <v>0</v>
      </c>
      <c r="AV243" s="1090">
        <f t="shared" si="178"/>
        <v>0</v>
      </c>
      <c r="AW243" s="633"/>
    </row>
    <row r="244" spans="1:49" s="632" customFormat="1" x14ac:dyDescent="0.25">
      <c r="A244" s="1045" t="s">
        <v>432</v>
      </c>
      <c r="B244" s="657" t="s">
        <v>433</v>
      </c>
      <c r="C244" s="635" t="s">
        <v>28</v>
      </c>
      <c r="D244" s="621">
        <v>121</v>
      </c>
      <c r="E244" s="1150">
        <v>896.04</v>
      </c>
      <c r="F244" s="527">
        <f t="shared" si="158"/>
        <v>108420.84</v>
      </c>
      <c r="G244" s="527">
        <v>784.68</v>
      </c>
      <c r="H244" s="989">
        <f t="shared" si="159"/>
        <v>94946.28</v>
      </c>
      <c r="I244" s="1090">
        <f t="shared" si="160"/>
        <v>203367.12</v>
      </c>
      <c r="J244" s="1132"/>
      <c r="K244" s="621">
        <v>100</v>
      </c>
      <c r="L244" s="1150">
        <v>896.04</v>
      </c>
      <c r="M244" s="527">
        <f t="shared" si="161"/>
        <v>89604</v>
      </c>
      <c r="N244" s="527">
        <v>784.68</v>
      </c>
      <c r="O244" s="989">
        <f t="shared" si="162"/>
        <v>78468</v>
      </c>
      <c r="P244" s="1090">
        <f t="shared" si="163"/>
        <v>168072</v>
      </c>
      <c r="Q244" s="1005"/>
      <c r="R244" s="621"/>
      <c r="S244" s="1090">
        <v>896.04</v>
      </c>
      <c r="T244" s="1090">
        <f t="shared" si="164"/>
        <v>0</v>
      </c>
      <c r="U244" s="1090">
        <v>784.68</v>
      </c>
      <c r="V244" s="1090">
        <f t="shared" si="165"/>
        <v>0</v>
      </c>
      <c r="W244" s="1090">
        <f t="shared" si="166"/>
        <v>0</v>
      </c>
      <c r="X244" s="1215"/>
      <c r="Y244" s="527">
        <v>896.04</v>
      </c>
      <c r="Z244" s="527">
        <f t="shared" si="167"/>
        <v>0</v>
      </c>
      <c r="AA244" s="527">
        <v>784.68</v>
      </c>
      <c r="AB244" s="527">
        <f t="shared" si="168"/>
        <v>0</v>
      </c>
      <c r="AC244" s="915">
        <f t="shared" si="169"/>
        <v>0</v>
      </c>
      <c r="AD244" s="1216"/>
      <c r="AE244" s="527">
        <v>896.04</v>
      </c>
      <c r="AF244" s="527">
        <f t="shared" si="170"/>
        <v>0</v>
      </c>
      <c r="AG244" s="527">
        <v>784.68</v>
      </c>
      <c r="AH244" s="527">
        <f t="shared" si="171"/>
        <v>0</v>
      </c>
      <c r="AI244" s="915">
        <f t="shared" si="172"/>
        <v>0</v>
      </c>
      <c r="AJ244" s="1216"/>
      <c r="AK244" s="527">
        <v>896.04</v>
      </c>
      <c r="AL244" s="527">
        <f t="shared" si="173"/>
        <v>0</v>
      </c>
      <c r="AM244" s="527">
        <v>784.68</v>
      </c>
      <c r="AN244" s="527">
        <f t="shared" si="174"/>
        <v>0</v>
      </c>
      <c r="AO244" s="915">
        <f t="shared" si="175"/>
        <v>0</v>
      </c>
      <c r="AP244" s="990"/>
      <c r="AQ244" s="653">
        <f t="shared" si="157"/>
        <v>21</v>
      </c>
      <c r="AR244" s="1150">
        <v>896.04</v>
      </c>
      <c r="AS244" s="527">
        <f t="shared" si="176"/>
        <v>18816.84</v>
      </c>
      <c r="AT244" s="527">
        <v>784.68</v>
      </c>
      <c r="AU244" s="989">
        <f t="shared" si="177"/>
        <v>16478.28</v>
      </c>
      <c r="AV244" s="1090">
        <f t="shared" si="178"/>
        <v>35295.119999999995</v>
      </c>
      <c r="AW244" s="633"/>
    </row>
    <row r="245" spans="1:49" s="632" customFormat="1" x14ac:dyDescent="0.25">
      <c r="A245" s="1045" t="s">
        <v>434</v>
      </c>
      <c r="B245" s="657" t="s">
        <v>394</v>
      </c>
      <c r="C245" s="635" t="s">
        <v>19</v>
      </c>
      <c r="D245" s="621">
        <v>265.59399999999999</v>
      </c>
      <c r="E245" s="1150">
        <v>1375.5</v>
      </c>
      <c r="F245" s="527">
        <f t="shared" si="158"/>
        <v>365324.54700000002</v>
      </c>
      <c r="G245" s="527">
        <v>1858.42</v>
      </c>
      <c r="H245" s="989">
        <f t="shared" si="159"/>
        <v>493585.20147999999</v>
      </c>
      <c r="I245" s="1090">
        <f t="shared" si="160"/>
        <v>858909.74848000007</v>
      </c>
      <c r="J245" s="1132"/>
      <c r="K245" s="621">
        <v>202</v>
      </c>
      <c r="L245" s="1150">
        <v>1375.5</v>
      </c>
      <c r="M245" s="527">
        <f t="shared" si="161"/>
        <v>277851</v>
      </c>
      <c r="N245" s="527">
        <v>1858.42</v>
      </c>
      <c r="O245" s="989">
        <f t="shared" si="162"/>
        <v>375400.84</v>
      </c>
      <c r="P245" s="1090">
        <f t="shared" si="163"/>
        <v>653251.84000000008</v>
      </c>
      <c r="Q245" s="1005"/>
      <c r="R245" s="621"/>
      <c r="S245" s="1090">
        <v>1375.5</v>
      </c>
      <c r="T245" s="1090">
        <f t="shared" si="164"/>
        <v>0</v>
      </c>
      <c r="U245" s="1090">
        <v>1858.42</v>
      </c>
      <c r="V245" s="1090">
        <f t="shared" si="165"/>
        <v>0</v>
      </c>
      <c r="W245" s="1090">
        <f t="shared" si="166"/>
        <v>0</v>
      </c>
      <c r="X245" s="1215"/>
      <c r="Y245" s="527">
        <v>1375.5</v>
      </c>
      <c r="Z245" s="527">
        <f t="shared" si="167"/>
        <v>0</v>
      </c>
      <c r="AA245" s="527">
        <v>1858.42</v>
      </c>
      <c r="AB245" s="527">
        <f t="shared" si="168"/>
        <v>0</v>
      </c>
      <c r="AC245" s="915">
        <f t="shared" si="169"/>
        <v>0</v>
      </c>
      <c r="AD245" s="1216"/>
      <c r="AE245" s="527">
        <v>1375.5</v>
      </c>
      <c r="AF245" s="527">
        <f t="shared" si="170"/>
        <v>0</v>
      </c>
      <c r="AG245" s="527">
        <v>1858.42</v>
      </c>
      <c r="AH245" s="527">
        <f t="shared" si="171"/>
        <v>0</v>
      </c>
      <c r="AI245" s="915">
        <f t="shared" si="172"/>
        <v>0</v>
      </c>
      <c r="AJ245" s="1216"/>
      <c r="AK245" s="527">
        <v>1375.5</v>
      </c>
      <c r="AL245" s="527">
        <f t="shared" si="173"/>
        <v>0</v>
      </c>
      <c r="AM245" s="527">
        <v>1858.42</v>
      </c>
      <c r="AN245" s="527">
        <f t="shared" si="174"/>
        <v>0</v>
      </c>
      <c r="AO245" s="915">
        <f t="shared" si="175"/>
        <v>0</v>
      </c>
      <c r="AP245" s="990"/>
      <c r="AQ245" s="653">
        <f t="shared" si="157"/>
        <v>63.593999999999994</v>
      </c>
      <c r="AR245" s="1150">
        <v>1375.5</v>
      </c>
      <c r="AS245" s="527">
        <f t="shared" si="176"/>
        <v>87473.546999999991</v>
      </c>
      <c r="AT245" s="527">
        <v>1858.42</v>
      </c>
      <c r="AU245" s="989">
        <f t="shared" si="177"/>
        <v>118184.36147999999</v>
      </c>
      <c r="AV245" s="1090">
        <f t="shared" si="178"/>
        <v>205657.90847999998</v>
      </c>
      <c r="AW245" s="633"/>
    </row>
    <row r="246" spans="1:49" s="632" customFormat="1" x14ac:dyDescent="0.25">
      <c r="A246" s="1045" t="s">
        <v>435</v>
      </c>
      <c r="B246" s="657" t="s">
        <v>436</v>
      </c>
      <c r="C246" s="635" t="s">
        <v>386</v>
      </c>
      <c r="D246" s="621">
        <v>2</v>
      </c>
      <c r="E246" s="1150">
        <v>100586.39</v>
      </c>
      <c r="F246" s="527">
        <f t="shared" si="158"/>
        <v>201172.78</v>
      </c>
      <c r="G246" s="527">
        <v>266448.07</v>
      </c>
      <c r="H246" s="989">
        <f t="shared" si="159"/>
        <v>532896.14</v>
      </c>
      <c r="I246" s="1090">
        <f t="shared" si="160"/>
        <v>734068.92</v>
      </c>
      <c r="J246" s="1132"/>
      <c r="K246" s="621">
        <v>1</v>
      </c>
      <c r="L246" s="1150">
        <v>100586.39</v>
      </c>
      <c r="M246" s="527">
        <f t="shared" si="161"/>
        <v>100586.39</v>
      </c>
      <c r="N246" s="527">
        <v>266448.07</v>
      </c>
      <c r="O246" s="989">
        <f t="shared" si="162"/>
        <v>266448.07</v>
      </c>
      <c r="P246" s="1090">
        <f t="shared" si="163"/>
        <v>367034.46</v>
      </c>
      <c r="Q246" s="1005"/>
      <c r="R246" s="621">
        <v>0.5</v>
      </c>
      <c r="S246" s="1090">
        <v>100586.39</v>
      </c>
      <c r="T246" s="1090">
        <f t="shared" si="164"/>
        <v>50293.195</v>
      </c>
      <c r="U246" s="1090">
        <v>266448.07</v>
      </c>
      <c r="V246" s="1090">
        <f t="shared" si="165"/>
        <v>133224.035</v>
      </c>
      <c r="W246" s="1090">
        <f t="shared" si="166"/>
        <v>183517.23</v>
      </c>
      <c r="X246" s="1215"/>
      <c r="Y246" s="527">
        <v>100586.39</v>
      </c>
      <c r="Z246" s="527">
        <f t="shared" si="167"/>
        <v>0</v>
      </c>
      <c r="AA246" s="527">
        <v>266448.07</v>
      </c>
      <c r="AB246" s="527">
        <f t="shared" si="168"/>
        <v>0</v>
      </c>
      <c r="AC246" s="915">
        <f t="shared" si="169"/>
        <v>0</v>
      </c>
      <c r="AD246" s="1216"/>
      <c r="AE246" s="527">
        <v>100586.39</v>
      </c>
      <c r="AF246" s="527">
        <f t="shared" si="170"/>
        <v>0</v>
      </c>
      <c r="AG246" s="527">
        <v>266448.07</v>
      </c>
      <c r="AH246" s="527">
        <f t="shared" si="171"/>
        <v>0</v>
      </c>
      <c r="AI246" s="915">
        <f t="shared" si="172"/>
        <v>0</v>
      </c>
      <c r="AJ246" s="1216"/>
      <c r="AK246" s="527">
        <v>100586.39</v>
      </c>
      <c r="AL246" s="527">
        <f t="shared" si="173"/>
        <v>0</v>
      </c>
      <c r="AM246" s="527">
        <v>266448.07</v>
      </c>
      <c r="AN246" s="527">
        <f t="shared" si="174"/>
        <v>0</v>
      </c>
      <c r="AO246" s="915">
        <f t="shared" si="175"/>
        <v>0</v>
      </c>
      <c r="AP246" s="990"/>
      <c r="AQ246" s="653">
        <f t="shared" si="157"/>
        <v>0.5</v>
      </c>
      <c r="AR246" s="1150">
        <v>100586.39</v>
      </c>
      <c r="AS246" s="527">
        <f t="shared" si="176"/>
        <v>50293.195</v>
      </c>
      <c r="AT246" s="527">
        <v>266448.07</v>
      </c>
      <c r="AU246" s="989">
        <f t="shared" si="177"/>
        <v>133224.035</v>
      </c>
      <c r="AV246" s="1090">
        <f t="shared" si="178"/>
        <v>183517.23</v>
      </c>
      <c r="AW246" s="633"/>
    </row>
    <row r="247" spans="1:49" s="632" customFormat="1" x14ac:dyDescent="0.25">
      <c r="A247" s="1045" t="s">
        <v>437</v>
      </c>
      <c r="B247" s="657" t="s">
        <v>438</v>
      </c>
      <c r="C247" s="635" t="s">
        <v>28</v>
      </c>
      <c r="D247" s="621">
        <v>24</v>
      </c>
      <c r="E247" s="1150">
        <v>8489.24</v>
      </c>
      <c r="F247" s="527">
        <f t="shared" si="158"/>
        <v>203741.76</v>
      </c>
      <c r="G247" s="527">
        <v>18251.23</v>
      </c>
      <c r="H247" s="989">
        <f t="shared" si="159"/>
        <v>438029.52</v>
      </c>
      <c r="I247" s="1090">
        <f t="shared" si="160"/>
        <v>641771.28</v>
      </c>
      <c r="J247" s="1132"/>
      <c r="K247" s="621">
        <v>21</v>
      </c>
      <c r="L247" s="1150">
        <v>8489.24</v>
      </c>
      <c r="M247" s="527">
        <f t="shared" si="161"/>
        <v>178274.04</v>
      </c>
      <c r="N247" s="527">
        <v>18251.23</v>
      </c>
      <c r="O247" s="989">
        <f t="shared" si="162"/>
        <v>383275.83</v>
      </c>
      <c r="P247" s="1090">
        <f t="shared" si="163"/>
        <v>561549.87</v>
      </c>
      <c r="Q247" s="1005"/>
      <c r="R247" s="621">
        <v>3</v>
      </c>
      <c r="S247" s="1090">
        <v>8489.24</v>
      </c>
      <c r="T247" s="1090">
        <f t="shared" si="164"/>
        <v>25467.72</v>
      </c>
      <c r="U247" s="1090">
        <v>18251.23</v>
      </c>
      <c r="V247" s="1090">
        <f t="shared" si="165"/>
        <v>54753.69</v>
      </c>
      <c r="W247" s="1090">
        <f t="shared" si="166"/>
        <v>80221.41</v>
      </c>
      <c r="X247" s="1215"/>
      <c r="Y247" s="527">
        <v>8489.24</v>
      </c>
      <c r="Z247" s="527">
        <f t="shared" si="167"/>
        <v>0</v>
      </c>
      <c r="AA247" s="527">
        <v>18251.23</v>
      </c>
      <c r="AB247" s="527">
        <f t="shared" si="168"/>
        <v>0</v>
      </c>
      <c r="AC247" s="915">
        <f t="shared" si="169"/>
        <v>0</v>
      </c>
      <c r="AD247" s="1216"/>
      <c r="AE247" s="527">
        <v>8489.24</v>
      </c>
      <c r="AF247" s="527">
        <f t="shared" si="170"/>
        <v>0</v>
      </c>
      <c r="AG247" s="527">
        <v>18251.23</v>
      </c>
      <c r="AH247" s="527">
        <f t="shared" si="171"/>
        <v>0</v>
      </c>
      <c r="AI247" s="915">
        <f t="shared" si="172"/>
        <v>0</v>
      </c>
      <c r="AJ247" s="1216"/>
      <c r="AK247" s="527">
        <v>8489.24</v>
      </c>
      <c r="AL247" s="527">
        <f t="shared" si="173"/>
        <v>0</v>
      </c>
      <c r="AM247" s="527">
        <v>18251.23</v>
      </c>
      <c r="AN247" s="527">
        <f t="shared" si="174"/>
        <v>0</v>
      </c>
      <c r="AO247" s="915">
        <f t="shared" si="175"/>
        <v>0</v>
      </c>
      <c r="AP247" s="990"/>
      <c r="AQ247" s="653">
        <f t="shared" si="157"/>
        <v>0</v>
      </c>
      <c r="AR247" s="1150">
        <v>8489.24</v>
      </c>
      <c r="AS247" s="527">
        <f t="shared" si="176"/>
        <v>0</v>
      </c>
      <c r="AT247" s="527">
        <v>18251.23</v>
      </c>
      <c r="AU247" s="989">
        <f t="shared" si="177"/>
        <v>0</v>
      </c>
      <c r="AV247" s="1090">
        <f t="shared" si="178"/>
        <v>0</v>
      </c>
      <c r="AW247" s="633"/>
    </row>
    <row r="248" spans="1:49" s="632" customFormat="1" x14ac:dyDescent="0.25">
      <c r="A248" s="1045" t="s">
        <v>439</v>
      </c>
      <c r="B248" s="657" t="s">
        <v>440</v>
      </c>
      <c r="C248" s="635" t="s">
        <v>19</v>
      </c>
      <c r="D248" s="621">
        <v>308.22500000000002</v>
      </c>
      <c r="E248" s="1150">
        <v>2456.77</v>
      </c>
      <c r="F248" s="527">
        <f t="shared" si="158"/>
        <v>757237.93325</v>
      </c>
      <c r="G248" s="527">
        <v>4354.87</v>
      </c>
      <c r="H248" s="989">
        <f t="shared" si="159"/>
        <v>1342279.8057500001</v>
      </c>
      <c r="I248" s="1090">
        <f t="shared" si="160"/>
        <v>2099517.7390000001</v>
      </c>
      <c r="J248" s="1132"/>
      <c r="K248" s="621">
        <v>250</v>
      </c>
      <c r="L248" s="1150">
        <v>2456.77</v>
      </c>
      <c r="M248" s="527">
        <f t="shared" si="161"/>
        <v>614192.5</v>
      </c>
      <c r="N248" s="527">
        <v>4354.87</v>
      </c>
      <c r="O248" s="989">
        <f t="shared" si="162"/>
        <v>1088717.5</v>
      </c>
      <c r="P248" s="1090">
        <f t="shared" si="163"/>
        <v>1702910</v>
      </c>
      <c r="Q248" s="1005"/>
      <c r="R248" s="621">
        <v>58.225000000000001</v>
      </c>
      <c r="S248" s="1090">
        <v>2456.77</v>
      </c>
      <c r="T248" s="1090">
        <f t="shared" si="164"/>
        <v>143045.43325</v>
      </c>
      <c r="U248" s="1090">
        <v>4354.87</v>
      </c>
      <c r="V248" s="1090">
        <f t="shared" si="165"/>
        <v>253562.30575</v>
      </c>
      <c r="W248" s="1090">
        <f t="shared" si="166"/>
        <v>396607.739</v>
      </c>
      <c r="X248" s="1215"/>
      <c r="Y248" s="527">
        <v>2456.77</v>
      </c>
      <c r="Z248" s="527">
        <f t="shared" si="167"/>
        <v>0</v>
      </c>
      <c r="AA248" s="527">
        <v>4354.87</v>
      </c>
      <c r="AB248" s="527">
        <f t="shared" si="168"/>
        <v>0</v>
      </c>
      <c r="AC248" s="915">
        <f t="shared" si="169"/>
        <v>0</v>
      </c>
      <c r="AD248" s="1216"/>
      <c r="AE248" s="527">
        <v>2456.77</v>
      </c>
      <c r="AF248" s="527">
        <f t="shared" si="170"/>
        <v>0</v>
      </c>
      <c r="AG248" s="527">
        <v>4354.87</v>
      </c>
      <c r="AH248" s="527">
        <f t="shared" si="171"/>
        <v>0</v>
      </c>
      <c r="AI248" s="915">
        <f t="shared" si="172"/>
        <v>0</v>
      </c>
      <c r="AJ248" s="1216"/>
      <c r="AK248" s="527">
        <v>2456.77</v>
      </c>
      <c r="AL248" s="527">
        <f t="shared" si="173"/>
        <v>0</v>
      </c>
      <c r="AM248" s="527">
        <v>4354.87</v>
      </c>
      <c r="AN248" s="527">
        <f t="shared" si="174"/>
        <v>0</v>
      </c>
      <c r="AO248" s="915">
        <f t="shared" si="175"/>
        <v>0</v>
      </c>
      <c r="AP248" s="990"/>
      <c r="AQ248" s="653">
        <f t="shared" si="157"/>
        <v>2.1316282072803006E-14</v>
      </c>
      <c r="AR248" s="1150">
        <v>2456.77</v>
      </c>
      <c r="AS248" s="527">
        <f t="shared" si="176"/>
        <v>5.2369202308000236E-11</v>
      </c>
      <c r="AT248" s="527">
        <v>4354.87</v>
      </c>
      <c r="AU248" s="989">
        <f t="shared" si="177"/>
        <v>9.2829637310387629E-11</v>
      </c>
      <c r="AV248" s="1090">
        <f t="shared" si="178"/>
        <v>1.4519883961838785E-10</v>
      </c>
      <c r="AW248" s="633"/>
    </row>
    <row r="249" spans="1:49" s="632" customFormat="1" x14ac:dyDescent="0.25">
      <c r="A249" s="1048" t="s">
        <v>441</v>
      </c>
      <c r="B249" s="1044" t="s">
        <v>442</v>
      </c>
      <c r="C249" s="635"/>
      <c r="D249" s="621"/>
      <c r="E249" s="1150"/>
      <c r="F249" s="527"/>
      <c r="G249" s="527"/>
      <c r="H249" s="989"/>
      <c r="I249" s="1090"/>
      <c r="J249" s="1132"/>
      <c r="K249" s="621"/>
      <c r="L249" s="1150"/>
      <c r="M249" s="527"/>
      <c r="N249" s="527"/>
      <c r="O249" s="989"/>
      <c r="P249" s="1090"/>
      <c r="Q249" s="1005"/>
      <c r="R249" s="621"/>
      <c r="S249" s="1090"/>
      <c r="T249" s="1090"/>
      <c r="U249" s="1090"/>
      <c r="V249" s="1090"/>
      <c r="W249" s="1090"/>
      <c r="X249" s="1215"/>
      <c r="Y249" s="527"/>
      <c r="Z249" s="527"/>
      <c r="AA249" s="527"/>
      <c r="AB249" s="527"/>
      <c r="AC249" s="915"/>
      <c r="AD249" s="1216"/>
      <c r="AE249" s="527"/>
      <c r="AF249" s="527"/>
      <c r="AG249" s="527"/>
      <c r="AH249" s="527"/>
      <c r="AI249" s="915"/>
      <c r="AJ249" s="1216"/>
      <c r="AK249" s="527"/>
      <c r="AL249" s="527"/>
      <c r="AM249" s="527"/>
      <c r="AN249" s="527"/>
      <c r="AO249" s="915"/>
      <c r="AP249" s="990"/>
      <c r="AQ249" s="653">
        <f t="shared" si="157"/>
        <v>0</v>
      </c>
      <c r="AR249" s="1150"/>
      <c r="AS249" s="527"/>
      <c r="AT249" s="527"/>
      <c r="AU249" s="989"/>
      <c r="AV249" s="1090"/>
      <c r="AW249" s="633"/>
    </row>
    <row r="250" spans="1:49" s="632" customFormat="1" x14ac:dyDescent="0.25">
      <c r="A250" s="1045" t="s">
        <v>443</v>
      </c>
      <c r="B250" s="657" t="s">
        <v>444</v>
      </c>
      <c r="C250" s="635" t="s">
        <v>386</v>
      </c>
      <c r="D250" s="621">
        <v>1</v>
      </c>
      <c r="E250" s="1150">
        <v>61132.46</v>
      </c>
      <c r="F250" s="527">
        <f t="shared" ref="F250:F255" si="179">D250*E250</f>
        <v>61132.46</v>
      </c>
      <c r="G250" s="527">
        <v>389269.57</v>
      </c>
      <c r="H250" s="989">
        <f t="shared" ref="H250:H255" si="180">D250*G250</f>
        <v>389269.57</v>
      </c>
      <c r="I250" s="1090">
        <f t="shared" ref="I250:I255" si="181">E250*D250+G250*D250</f>
        <v>450402.03</v>
      </c>
      <c r="J250" s="1132"/>
      <c r="K250" s="621">
        <v>1</v>
      </c>
      <c r="L250" s="1150">
        <v>61132.46</v>
      </c>
      <c r="M250" s="527">
        <f t="shared" ref="M250:M255" si="182">K250*L250</f>
        <v>61132.46</v>
      </c>
      <c r="N250" s="527">
        <v>389269.57</v>
      </c>
      <c r="O250" s="989">
        <f t="shared" ref="O250:O255" si="183">K250*N250</f>
        <v>389269.57</v>
      </c>
      <c r="P250" s="1090">
        <f t="shared" ref="P250:P255" si="184">L250*K250+N250*K250</f>
        <v>450402.03</v>
      </c>
      <c r="Q250" s="1005"/>
      <c r="R250" s="621"/>
      <c r="S250" s="1090">
        <v>61132.46</v>
      </c>
      <c r="T250" s="1090">
        <f t="shared" ref="T250:T255" si="185">R250*S250</f>
        <v>0</v>
      </c>
      <c r="U250" s="1090">
        <v>389269.57</v>
      </c>
      <c r="V250" s="1090">
        <f t="shared" ref="V250:V255" si="186">R250*U250</f>
        <v>0</v>
      </c>
      <c r="W250" s="1090">
        <f t="shared" ref="W250:W255" si="187">S250*R250+U250*R250</f>
        <v>0</v>
      </c>
      <c r="X250" s="1215"/>
      <c r="Y250" s="527">
        <v>61132.46</v>
      </c>
      <c r="Z250" s="527">
        <f t="shared" ref="Z250:Z255" si="188">X250*Y250</f>
        <v>0</v>
      </c>
      <c r="AA250" s="527">
        <v>389269.57</v>
      </c>
      <c r="AB250" s="527">
        <f t="shared" ref="AB250:AB255" si="189">X250*AA250</f>
        <v>0</v>
      </c>
      <c r="AC250" s="915">
        <f t="shared" ref="AC250:AC255" si="190">Y250*X250+AA250*X250</f>
        <v>0</v>
      </c>
      <c r="AD250" s="1216"/>
      <c r="AE250" s="527">
        <v>61132.46</v>
      </c>
      <c r="AF250" s="527">
        <f t="shared" ref="AF250:AF255" si="191">AD250*AE250</f>
        <v>0</v>
      </c>
      <c r="AG250" s="527">
        <v>389269.57</v>
      </c>
      <c r="AH250" s="527">
        <f t="shared" ref="AH250:AH255" si="192">AD250*AG250</f>
        <v>0</v>
      </c>
      <c r="AI250" s="915">
        <f t="shared" ref="AI250:AI255" si="193">AE250*AD250+AG250*AD250</f>
        <v>0</v>
      </c>
      <c r="AJ250" s="1216"/>
      <c r="AK250" s="527">
        <v>61132.46</v>
      </c>
      <c r="AL250" s="527">
        <f t="shared" ref="AL250:AL255" si="194">AJ250*AK250</f>
        <v>0</v>
      </c>
      <c r="AM250" s="527">
        <v>389269.57</v>
      </c>
      <c r="AN250" s="527">
        <f t="shared" ref="AN250:AN255" si="195">AJ250*AM250</f>
        <v>0</v>
      </c>
      <c r="AO250" s="915">
        <f t="shared" ref="AO250:AO255" si="196">AK250*AJ250+AM250*AJ250</f>
        <v>0</v>
      </c>
      <c r="AP250" s="990"/>
      <c r="AQ250" s="653">
        <f t="shared" si="157"/>
        <v>0</v>
      </c>
      <c r="AR250" s="1150">
        <v>61132.46</v>
      </c>
      <c r="AS250" s="527">
        <f t="shared" ref="AS250:AS255" si="197">AQ250*AR250</f>
        <v>0</v>
      </c>
      <c r="AT250" s="527">
        <v>389269.57</v>
      </c>
      <c r="AU250" s="989">
        <f t="shared" ref="AU250:AU255" si="198">AQ250*AT250</f>
        <v>0</v>
      </c>
      <c r="AV250" s="1090">
        <f t="shared" ref="AV250:AV255" si="199">AR250*AQ250+AT250*AQ250</f>
        <v>0</v>
      </c>
      <c r="AW250" s="633"/>
    </row>
    <row r="251" spans="1:49" s="632" customFormat="1" x14ac:dyDescent="0.25">
      <c r="A251" s="1045" t="s">
        <v>445</v>
      </c>
      <c r="B251" s="657" t="s">
        <v>446</v>
      </c>
      <c r="C251" s="635" t="s">
        <v>386</v>
      </c>
      <c r="D251" s="621">
        <v>3</v>
      </c>
      <c r="E251" s="1150">
        <v>18340</v>
      </c>
      <c r="F251" s="527">
        <f t="shared" si="179"/>
        <v>55020</v>
      </c>
      <c r="G251" s="527">
        <v>52353.599999999999</v>
      </c>
      <c r="H251" s="989">
        <f t="shared" si="180"/>
        <v>157060.79999999999</v>
      </c>
      <c r="I251" s="1090">
        <f t="shared" si="181"/>
        <v>212080.8</v>
      </c>
      <c r="J251" s="1132"/>
      <c r="K251" s="621">
        <v>3</v>
      </c>
      <c r="L251" s="1150">
        <v>18340</v>
      </c>
      <c r="M251" s="527">
        <f t="shared" si="182"/>
        <v>55020</v>
      </c>
      <c r="N251" s="527">
        <v>52353.599999999999</v>
      </c>
      <c r="O251" s="989">
        <f t="shared" si="183"/>
        <v>157060.79999999999</v>
      </c>
      <c r="P251" s="1090">
        <f t="shared" si="184"/>
        <v>212080.8</v>
      </c>
      <c r="Q251" s="1005"/>
      <c r="R251" s="621"/>
      <c r="S251" s="1090">
        <v>18340</v>
      </c>
      <c r="T251" s="1090">
        <f t="shared" si="185"/>
        <v>0</v>
      </c>
      <c r="U251" s="1090">
        <v>52353.599999999999</v>
      </c>
      <c r="V251" s="1090">
        <f t="shared" si="186"/>
        <v>0</v>
      </c>
      <c r="W251" s="1090">
        <f t="shared" si="187"/>
        <v>0</v>
      </c>
      <c r="X251" s="1215"/>
      <c r="Y251" s="527">
        <v>18340</v>
      </c>
      <c r="Z251" s="527">
        <f t="shared" si="188"/>
        <v>0</v>
      </c>
      <c r="AA251" s="527">
        <v>52353.599999999999</v>
      </c>
      <c r="AB251" s="527">
        <f t="shared" si="189"/>
        <v>0</v>
      </c>
      <c r="AC251" s="915">
        <f t="shared" si="190"/>
        <v>0</v>
      </c>
      <c r="AD251" s="1216"/>
      <c r="AE251" s="527">
        <v>18340</v>
      </c>
      <c r="AF251" s="527">
        <f t="shared" si="191"/>
        <v>0</v>
      </c>
      <c r="AG251" s="527">
        <v>52353.599999999999</v>
      </c>
      <c r="AH251" s="527">
        <f t="shared" si="192"/>
        <v>0</v>
      </c>
      <c r="AI251" s="915">
        <f t="shared" si="193"/>
        <v>0</v>
      </c>
      <c r="AJ251" s="1216"/>
      <c r="AK251" s="527">
        <v>18340</v>
      </c>
      <c r="AL251" s="527">
        <f t="shared" si="194"/>
        <v>0</v>
      </c>
      <c r="AM251" s="527">
        <v>52353.599999999999</v>
      </c>
      <c r="AN251" s="527">
        <f t="shared" si="195"/>
        <v>0</v>
      </c>
      <c r="AO251" s="915">
        <f t="shared" si="196"/>
        <v>0</v>
      </c>
      <c r="AP251" s="990"/>
      <c r="AQ251" s="653">
        <f t="shared" si="157"/>
        <v>0</v>
      </c>
      <c r="AR251" s="1150">
        <v>18340</v>
      </c>
      <c r="AS251" s="527">
        <f t="shared" si="197"/>
        <v>0</v>
      </c>
      <c r="AT251" s="527">
        <v>52353.599999999999</v>
      </c>
      <c r="AU251" s="989">
        <f t="shared" si="198"/>
        <v>0</v>
      </c>
      <c r="AV251" s="1090">
        <f t="shared" si="199"/>
        <v>0</v>
      </c>
      <c r="AW251" s="633"/>
    </row>
    <row r="252" spans="1:49" s="632" customFormat="1" x14ac:dyDescent="0.25">
      <c r="A252" s="1045" t="s">
        <v>447</v>
      </c>
      <c r="B252" s="657" t="s">
        <v>448</v>
      </c>
      <c r="C252" s="635" t="s">
        <v>449</v>
      </c>
      <c r="D252" s="621">
        <v>88</v>
      </c>
      <c r="E252" s="1150">
        <v>557.78</v>
      </c>
      <c r="F252" s="527">
        <f t="shared" si="179"/>
        <v>49084.639999999999</v>
      </c>
      <c r="G252" s="527">
        <v>815.66</v>
      </c>
      <c r="H252" s="989">
        <f t="shared" si="180"/>
        <v>71778.080000000002</v>
      </c>
      <c r="I252" s="1090">
        <f t="shared" si="181"/>
        <v>120862.72</v>
      </c>
      <c r="J252" s="1132"/>
      <c r="K252" s="621">
        <v>54</v>
      </c>
      <c r="L252" s="1150">
        <v>557.78</v>
      </c>
      <c r="M252" s="527">
        <f t="shared" si="182"/>
        <v>30120.12</v>
      </c>
      <c r="N252" s="527">
        <v>815.66</v>
      </c>
      <c r="O252" s="989">
        <f t="shared" si="183"/>
        <v>44045.64</v>
      </c>
      <c r="P252" s="1090">
        <f t="shared" si="184"/>
        <v>74165.759999999995</v>
      </c>
      <c r="Q252" s="1005"/>
      <c r="R252" s="621">
        <v>34</v>
      </c>
      <c r="S252" s="1090">
        <v>557.78</v>
      </c>
      <c r="T252" s="1090">
        <f t="shared" si="185"/>
        <v>18964.52</v>
      </c>
      <c r="U252" s="1090">
        <v>815.66</v>
      </c>
      <c r="V252" s="1090">
        <f t="shared" si="186"/>
        <v>27732.44</v>
      </c>
      <c r="W252" s="1090">
        <f t="shared" si="187"/>
        <v>46696.959999999999</v>
      </c>
      <c r="X252" s="1215"/>
      <c r="Y252" s="527">
        <v>557.78</v>
      </c>
      <c r="Z252" s="527">
        <f t="shared" si="188"/>
        <v>0</v>
      </c>
      <c r="AA252" s="527">
        <v>815.66</v>
      </c>
      <c r="AB252" s="527">
        <f t="shared" si="189"/>
        <v>0</v>
      </c>
      <c r="AC252" s="915">
        <f t="shared" si="190"/>
        <v>0</v>
      </c>
      <c r="AD252" s="1216"/>
      <c r="AE252" s="527">
        <v>557.78</v>
      </c>
      <c r="AF252" s="527">
        <f t="shared" si="191"/>
        <v>0</v>
      </c>
      <c r="AG252" s="527">
        <v>815.66</v>
      </c>
      <c r="AH252" s="527">
        <f t="shared" si="192"/>
        <v>0</v>
      </c>
      <c r="AI252" s="915">
        <f t="shared" si="193"/>
        <v>0</v>
      </c>
      <c r="AJ252" s="1216"/>
      <c r="AK252" s="527">
        <v>557.78</v>
      </c>
      <c r="AL252" s="527">
        <f t="shared" si="194"/>
        <v>0</v>
      </c>
      <c r="AM252" s="527">
        <v>815.66</v>
      </c>
      <c r="AN252" s="527">
        <f t="shared" si="195"/>
        <v>0</v>
      </c>
      <c r="AO252" s="915">
        <f t="shared" si="196"/>
        <v>0</v>
      </c>
      <c r="AP252" s="990"/>
      <c r="AQ252" s="653">
        <f t="shared" si="157"/>
        <v>0</v>
      </c>
      <c r="AR252" s="1150">
        <v>557.78</v>
      </c>
      <c r="AS252" s="527">
        <f t="shared" si="197"/>
        <v>0</v>
      </c>
      <c r="AT252" s="527">
        <v>815.66</v>
      </c>
      <c r="AU252" s="989">
        <f t="shared" si="198"/>
        <v>0</v>
      </c>
      <c r="AV252" s="1090">
        <f t="shared" si="199"/>
        <v>0</v>
      </c>
      <c r="AW252" s="633"/>
    </row>
    <row r="253" spans="1:49" s="632" customFormat="1" x14ac:dyDescent="0.25">
      <c r="A253" s="1045" t="s">
        <v>450</v>
      </c>
      <c r="B253" s="657" t="s">
        <v>451</v>
      </c>
      <c r="C253" s="635" t="s">
        <v>449</v>
      </c>
      <c r="D253" s="621">
        <v>16</v>
      </c>
      <c r="E253" s="1150">
        <v>655</v>
      </c>
      <c r="F253" s="527">
        <f t="shared" si="179"/>
        <v>10480</v>
      </c>
      <c r="G253" s="527">
        <v>152.1</v>
      </c>
      <c r="H253" s="989">
        <f t="shared" si="180"/>
        <v>2433.6</v>
      </c>
      <c r="I253" s="1090">
        <f t="shared" si="181"/>
        <v>12913.6</v>
      </c>
      <c r="J253" s="1132"/>
      <c r="K253" s="621">
        <v>10</v>
      </c>
      <c r="L253" s="1150">
        <v>655</v>
      </c>
      <c r="M253" s="527">
        <f t="shared" si="182"/>
        <v>6550</v>
      </c>
      <c r="N253" s="527">
        <v>152.1</v>
      </c>
      <c r="O253" s="989">
        <f t="shared" si="183"/>
        <v>1521</v>
      </c>
      <c r="P253" s="1090">
        <f t="shared" si="184"/>
        <v>8071</v>
      </c>
      <c r="Q253" s="1005"/>
      <c r="R253" s="621">
        <v>6</v>
      </c>
      <c r="S253" s="1090">
        <v>655</v>
      </c>
      <c r="T253" s="1090">
        <f t="shared" si="185"/>
        <v>3930</v>
      </c>
      <c r="U253" s="1090">
        <v>152.1</v>
      </c>
      <c r="V253" s="1090">
        <f t="shared" si="186"/>
        <v>912.59999999999991</v>
      </c>
      <c r="W253" s="1090">
        <f t="shared" si="187"/>
        <v>4842.6000000000004</v>
      </c>
      <c r="X253" s="1215"/>
      <c r="Y253" s="527">
        <v>655</v>
      </c>
      <c r="Z253" s="527">
        <f t="shared" si="188"/>
        <v>0</v>
      </c>
      <c r="AA253" s="527">
        <v>152.1</v>
      </c>
      <c r="AB253" s="527">
        <f t="shared" si="189"/>
        <v>0</v>
      </c>
      <c r="AC253" s="915">
        <f t="shared" si="190"/>
        <v>0</v>
      </c>
      <c r="AD253" s="1216"/>
      <c r="AE253" s="527">
        <v>655</v>
      </c>
      <c r="AF253" s="527">
        <f t="shared" si="191"/>
        <v>0</v>
      </c>
      <c r="AG253" s="527">
        <v>152.1</v>
      </c>
      <c r="AH253" s="527">
        <f t="shared" si="192"/>
        <v>0</v>
      </c>
      <c r="AI253" s="915">
        <f t="shared" si="193"/>
        <v>0</v>
      </c>
      <c r="AJ253" s="1216"/>
      <c r="AK253" s="527">
        <v>655</v>
      </c>
      <c r="AL253" s="527">
        <f t="shared" si="194"/>
        <v>0</v>
      </c>
      <c r="AM253" s="527">
        <v>152.1</v>
      </c>
      <c r="AN253" s="527">
        <f t="shared" si="195"/>
        <v>0</v>
      </c>
      <c r="AO253" s="915">
        <f t="shared" si="196"/>
        <v>0</v>
      </c>
      <c r="AP253" s="990"/>
      <c r="AQ253" s="653">
        <f t="shared" si="157"/>
        <v>0</v>
      </c>
      <c r="AR253" s="1150">
        <v>655</v>
      </c>
      <c r="AS253" s="527">
        <f t="shared" si="197"/>
        <v>0</v>
      </c>
      <c r="AT253" s="527">
        <v>152.1</v>
      </c>
      <c r="AU253" s="989">
        <f t="shared" si="198"/>
        <v>0</v>
      </c>
      <c r="AV253" s="1090">
        <f t="shared" si="199"/>
        <v>0</v>
      </c>
      <c r="AW253" s="633"/>
    </row>
    <row r="254" spans="1:49" s="632" customFormat="1" x14ac:dyDescent="0.25">
      <c r="A254" s="1045" t="s">
        <v>452</v>
      </c>
      <c r="B254" s="657" t="s">
        <v>453</v>
      </c>
      <c r="C254" s="635" t="s">
        <v>28</v>
      </c>
      <c r="D254" s="621">
        <v>3</v>
      </c>
      <c r="E254" s="1150">
        <v>3275</v>
      </c>
      <c r="F254" s="527">
        <f t="shared" si="179"/>
        <v>9825</v>
      </c>
      <c r="G254" s="527">
        <v>10674.3</v>
      </c>
      <c r="H254" s="989">
        <f t="shared" si="180"/>
        <v>32022.899999999998</v>
      </c>
      <c r="I254" s="1090">
        <f t="shared" si="181"/>
        <v>41847.899999999994</v>
      </c>
      <c r="J254" s="1132"/>
      <c r="K254" s="621">
        <v>3</v>
      </c>
      <c r="L254" s="1150">
        <v>3275</v>
      </c>
      <c r="M254" s="527">
        <f t="shared" si="182"/>
        <v>9825</v>
      </c>
      <c r="N254" s="527">
        <v>10674.3</v>
      </c>
      <c r="O254" s="989">
        <f t="shared" si="183"/>
        <v>32022.899999999998</v>
      </c>
      <c r="P254" s="1090">
        <f t="shared" si="184"/>
        <v>41847.899999999994</v>
      </c>
      <c r="Q254" s="1005"/>
      <c r="R254" s="621"/>
      <c r="S254" s="1090">
        <v>3275</v>
      </c>
      <c r="T254" s="1090">
        <f t="shared" si="185"/>
        <v>0</v>
      </c>
      <c r="U254" s="1090">
        <v>10674.3</v>
      </c>
      <c r="V254" s="1090">
        <f t="shared" si="186"/>
        <v>0</v>
      </c>
      <c r="W254" s="1090">
        <f t="shared" si="187"/>
        <v>0</v>
      </c>
      <c r="X254" s="1215"/>
      <c r="Y254" s="527">
        <v>3275</v>
      </c>
      <c r="Z254" s="527">
        <f t="shared" si="188"/>
        <v>0</v>
      </c>
      <c r="AA254" s="527">
        <v>10674.3</v>
      </c>
      <c r="AB254" s="527">
        <f t="shared" si="189"/>
        <v>0</v>
      </c>
      <c r="AC254" s="915">
        <f t="shared" si="190"/>
        <v>0</v>
      </c>
      <c r="AD254" s="1216"/>
      <c r="AE254" s="527">
        <v>3275</v>
      </c>
      <c r="AF254" s="527">
        <f t="shared" si="191"/>
        <v>0</v>
      </c>
      <c r="AG254" s="527">
        <v>10674.3</v>
      </c>
      <c r="AH254" s="527">
        <f t="shared" si="192"/>
        <v>0</v>
      </c>
      <c r="AI254" s="915">
        <f t="shared" si="193"/>
        <v>0</v>
      </c>
      <c r="AJ254" s="1216"/>
      <c r="AK254" s="527">
        <v>3275</v>
      </c>
      <c r="AL254" s="527">
        <f t="shared" si="194"/>
        <v>0</v>
      </c>
      <c r="AM254" s="527">
        <v>10674.3</v>
      </c>
      <c r="AN254" s="527">
        <f t="shared" si="195"/>
        <v>0</v>
      </c>
      <c r="AO254" s="915">
        <f t="shared" si="196"/>
        <v>0</v>
      </c>
      <c r="AP254" s="990"/>
      <c r="AQ254" s="653">
        <f t="shared" si="157"/>
        <v>0</v>
      </c>
      <c r="AR254" s="1150">
        <v>3275</v>
      </c>
      <c r="AS254" s="527">
        <f t="shared" si="197"/>
        <v>0</v>
      </c>
      <c r="AT254" s="527">
        <v>10674.3</v>
      </c>
      <c r="AU254" s="989">
        <f t="shared" si="198"/>
        <v>0</v>
      </c>
      <c r="AV254" s="1090">
        <f t="shared" si="199"/>
        <v>0</v>
      </c>
      <c r="AW254" s="633"/>
    </row>
    <row r="255" spans="1:49" s="632" customFormat="1" x14ac:dyDescent="0.25">
      <c r="A255" s="1045" t="s">
        <v>454</v>
      </c>
      <c r="B255" s="657" t="s">
        <v>410</v>
      </c>
      <c r="C255" s="635" t="s">
        <v>386</v>
      </c>
      <c r="D255" s="621">
        <v>1</v>
      </c>
      <c r="E255" s="1150">
        <v>691680</v>
      </c>
      <c r="F255" s="527">
        <f t="shared" si="179"/>
        <v>691680</v>
      </c>
      <c r="G255" s="527">
        <v>0</v>
      </c>
      <c r="H255" s="989">
        <f t="shared" si="180"/>
        <v>0</v>
      </c>
      <c r="I255" s="1090">
        <f t="shared" si="181"/>
        <v>691680</v>
      </c>
      <c r="J255" s="1132"/>
      <c r="K255" s="621"/>
      <c r="L255" s="1150">
        <v>691680</v>
      </c>
      <c r="M255" s="527">
        <f t="shared" si="182"/>
        <v>0</v>
      </c>
      <c r="N255" s="527">
        <v>0</v>
      </c>
      <c r="O255" s="989">
        <f t="shared" si="183"/>
        <v>0</v>
      </c>
      <c r="P255" s="1090">
        <f t="shared" si="184"/>
        <v>0</v>
      </c>
      <c r="Q255" s="1005"/>
      <c r="R255" s="621"/>
      <c r="S255" s="1090">
        <v>691680</v>
      </c>
      <c r="T255" s="1090">
        <f t="shared" si="185"/>
        <v>0</v>
      </c>
      <c r="U255" s="1090">
        <v>0</v>
      </c>
      <c r="V255" s="1090">
        <f t="shared" si="186"/>
        <v>0</v>
      </c>
      <c r="W255" s="1090">
        <f t="shared" si="187"/>
        <v>0</v>
      </c>
      <c r="X255" s="1215"/>
      <c r="Y255" s="527">
        <v>691680</v>
      </c>
      <c r="Z255" s="527">
        <f t="shared" si="188"/>
        <v>0</v>
      </c>
      <c r="AA255" s="527">
        <v>0</v>
      </c>
      <c r="AB255" s="527">
        <f t="shared" si="189"/>
        <v>0</v>
      </c>
      <c r="AC255" s="915">
        <f t="shared" si="190"/>
        <v>0</v>
      </c>
      <c r="AD255" s="1216"/>
      <c r="AE255" s="527">
        <v>691680</v>
      </c>
      <c r="AF255" s="527">
        <f t="shared" si="191"/>
        <v>0</v>
      </c>
      <c r="AG255" s="527">
        <v>0</v>
      </c>
      <c r="AH255" s="527">
        <f t="shared" si="192"/>
        <v>0</v>
      </c>
      <c r="AI255" s="915">
        <f t="shared" si="193"/>
        <v>0</v>
      </c>
      <c r="AJ255" s="1216"/>
      <c r="AK255" s="527">
        <v>691680</v>
      </c>
      <c r="AL255" s="527">
        <f t="shared" si="194"/>
        <v>0</v>
      </c>
      <c r="AM255" s="527">
        <v>0</v>
      </c>
      <c r="AN255" s="527">
        <f t="shared" si="195"/>
        <v>0</v>
      </c>
      <c r="AO255" s="915">
        <f t="shared" si="196"/>
        <v>0</v>
      </c>
      <c r="AP255" s="990"/>
      <c r="AQ255" s="653">
        <f t="shared" si="157"/>
        <v>1</v>
      </c>
      <c r="AR255" s="1150">
        <v>691680</v>
      </c>
      <c r="AS255" s="527">
        <f t="shared" si="197"/>
        <v>691680</v>
      </c>
      <c r="AT255" s="527">
        <v>0</v>
      </c>
      <c r="AU255" s="989">
        <f t="shared" si="198"/>
        <v>0</v>
      </c>
      <c r="AV255" s="1090">
        <f t="shared" si="199"/>
        <v>691680</v>
      </c>
      <c r="AW255" s="633"/>
    </row>
    <row r="256" spans="1:49" s="1276" customFormat="1" x14ac:dyDescent="0.25">
      <c r="A256" s="1020" t="s">
        <v>455</v>
      </c>
      <c r="B256" s="1021" t="s">
        <v>456</v>
      </c>
      <c r="C256" s="1022"/>
      <c r="D256" s="888"/>
      <c r="E256" s="938"/>
      <c r="F256" s="906">
        <f>SUM(F257:F315)</f>
        <v>2444975.5</v>
      </c>
      <c r="G256" s="940"/>
      <c r="H256" s="1279">
        <f>SUM(H257:H315)</f>
        <v>3433009.0870000008</v>
      </c>
      <c r="I256" s="961">
        <f>SUM(I257:I315)</f>
        <v>5877984.5870000003</v>
      </c>
      <c r="J256" s="940"/>
      <c r="K256" s="888"/>
      <c r="L256" s="938"/>
      <c r="M256" s="906">
        <f>SUM(M257:M315)</f>
        <v>623560</v>
      </c>
      <c r="N256" s="940"/>
      <c r="O256" s="1279">
        <f>SUM(O257:O315)</f>
        <v>579346.80000000005</v>
      </c>
      <c r="P256" s="961">
        <f>SUM(P257:P315)</f>
        <v>1202906.8</v>
      </c>
      <c r="Q256" s="870"/>
      <c r="R256" s="888"/>
      <c r="S256" s="955"/>
      <c r="T256" s="961">
        <f>SUM(T257:T315)</f>
        <v>0</v>
      </c>
      <c r="U256" s="961"/>
      <c r="V256" s="961">
        <f>SUM(V257:V315)</f>
        <v>0</v>
      </c>
      <c r="W256" s="961">
        <f>SUM(W257:W315)</f>
        <v>0</v>
      </c>
      <c r="X256" s="871"/>
      <c r="Y256" s="938"/>
      <c r="Z256" s="906">
        <f>SUM(Z257:Z315)</f>
        <v>0</v>
      </c>
      <c r="AA256" s="940"/>
      <c r="AB256" s="906">
        <f>SUM(AB257:AB315)</f>
        <v>0</v>
      </c>
      <c r="AC256" s="939">
        <f>SUM(AC257:AC315)</f>
        <v>0</v>
      </c>
      <c r="AD256" s="889"/>
      <c r="AE256" s="938"/>
      <c r="AF256" s="906">
        <f>SUM(AF257:AF315)</f>
        <v>0</v>
      </c>
      <c r="AG256" s="940"/>
      <c r="AH256" s="906">
        <f>SUM(AH257:AH315)</f>
        <v>0</v>
      </c>
      <c r="AI256" s="939">
        <f>SUM(AI257:AI315)</f>
        <v>0</v>
      </c>
      <c r="AJ256" s="889"/>
      <c r="AK256" s="938"/>
      <c r="AL256" s="906">
        <f>SUM(AL257:AL315)</f>
        <v>0</v>
      </c>
      <c r="AM256" s="940"/>
      <c r="AN256" s="906">
        <f>SUM(AN257:AN315)</f>
        <v>0</v>
      </c>
      <c r="AO256" s="939">
        <f>SUM(AO257:AO315)</f>
        <v>0</v>
      </c>
      <c r="AP256" s="940"/>
      <c r="AQ256" s="1118">
        <f t="shared" si="157"/>
        <v>0</v>
      </c>
      <c r="AR256" s="938"/>
      <c r="AS256" s="906">
        <f>SUM(AS257:AS315)</f>
        <v>1821415.5</v>
      </c>
      <c r="AT256" s="940"/>
      <c r="AU256" s="1279">
        <f>SUM(AU257:AU315)</f>
        <v>2853662.2870000009</v>
      </c>
      <c r="AV256" s="961">
        <f>SUM(AV257:AV315)</f>
        <v>4675077.7870000014</v>
      </c>
      <c r="AW256" s="1275"/>
    </row>
    <row r="257" spans="1:49" s="632" customFormat="1" ht="28.5" x14ac:dyDescent="0.25">
      <c r="A257" s="746" t="s">
        <v>457</v>
      </c>
      <c r="B257" s="657" t="s">
        <v>458</v>
      </c>
      <c r="C257" s="635" t="s">
        <v>196</v>
      </c>
      <c r="D257" s="621">
        <v>4</v>
      </c>
      <c r="E257" s="1004">
        <v>5502</v>
      </c>
      <c r="F257" s="527">
        <f t="shared" ref="F257:F315" si="200">D257*E257</f>
        <v>22008</v>
      </c>
      <c r="G257" s="527">
        <v>42612.7</v>
      </c>
      <c r="H257" s="989">
        <f t="shared" ref="H257:H315" si="201">D257*G257</f>
        <v>170450.8</v>
      </c>
      <c r="I257" s="1090">
        <f t="shared" ref="I257:I294" si="202">E257*D257+G257*D257</f>
        <v>192458.8</v>
      </c>
      <c r="J257" s="1132"/>
      <c r="K257" s="621">
        <v>4</v>
      </c>
      <c r="L257" s="1004">
        <v>5502</v>
      </c>
      <c r="M257" s="527">
        <f t="shared" ref="M257:M315" si="203">K257*L257</f>
        <v>22008</v>
      </c>
      <c r="N257" s="527">
        <v>42612.7</v>
      </c>
      <c r="O257" s="989">
        <f t="shared" ref="O257:O315" si="204">K257*N257</f>
        <v>170450.8</v>
      </c>
      <c r="P257" s="1090">
        <f t="shared" ref="P257:P294" si="205">L257*K257+N257*K257</f>
        <v>192458.8</v>
      </c>
      <c r="Q257" s="1005"/>
      <c r="R257" s="621"/>
      <c r="S257" s="1096">
        <v>5502</v>
      </c>
      <c r="T257" s="1090">
        <f t="shared" ref="T257:T315" si="206">R257*S257</f>
        <v>0</v>
      </c>
      <c r="U257" s="1090">
        <v>42612.7</v>
      </c>
      <c r="V257" s="1090">
        <f t="shared" ref="V257:V315" si="207">R257*U257</f>
        <v>0</v>
      </c>
      <c r="W257" s="1090">
        <f t="shared" ref="W257:W294" si="208">S257*R257+U257*R257</f>
        <v>0</v>
      </c>
      <c r="X257" s="1215"/>
      <c r="Y257" s="526">
        <v>5502</v>
      </c>
      <c r="Z257" s="527">
        <f t="shared" ref="Z257:Z315" si="209">X257*Y257</f>
        <v>0</v>
      </c>
      <c r="AA257" s="527">
        <v>42612.7</v>
      </c>
      <c r="AB257" s="527">
        <f t="shared" ref="AB257:AB315" si="210">X257*AA257</f>
        <v>0</v>
      </c>
      <c r="AC257" s="915">
        <f t="shared" ref="AC257:AC294" si="211">Y257*X257+AA257*X257</f>
        <v>0</v>
      </c>
      <c r="AD257" s="1216"/>
      <c r="AE257" s="526">
        <v>5502</v>
      </c>
      <c r="AF257" s="527">
        <f t="shared" ref="AF257:AF315" si="212">AD257*AE257</f>
        <v>0</v>
      </c>
      <c r="AG257" s="527">
        <v>42612.7</v>
      </c>
      <c r="AH257" s="527">
        <f t="shared" ref="AH257:AH315" si="213">AD257*AG257</f>
        <v>0</v>
      </c>
      <c r="AI257" s="915">
        <f t="shared" ref="AI257:AI294" si="214">AE257*AD257+AG257*AD257</f>
        <v>0</v>
      </c>
      <c r="AJ257" s="1216"/>
      <c r="AK257" s="526">
        <v>5502</v>
      </c>
      <c r="AL257" s="527">
        <f t="shared" ref="AL257:AL315" si="215">AJ257*AK257</f>
        <v>0</v>
      </c>
      <c r="AM257" s="527">
        <v>42612.7</v>
      </c>
      <c r="AN257" s="527">
        <f t="shared" ref="AN257:AN315" si="216">AJ257*AM257</f>
        <v>0</v>
      </c>
      <c r="AO257" s="915">
        <f t="shared" ref="AO257:AO294" si="217">AK257*AJ257+AM257*AJ257</f>
        <v>0</v>
      </c>
      <c r="AP257" s="990"/>
      <c r="AQ257" s="653">
        <f t="shared" si="157"/>
        <v>0</v>
      </c>
      <c r="AR257" s="1004">
        <v>5502</v>
      </c>
      <c r="AS257" s="527">
        <f t="shared" ref="AS257:AS315" si="218">AQ257*AR257</f>
        <v>0</v>
      </c>
      <c r="AT257" s="527">
        <v>42612.7</v>
      </c>
      <c r="AU257" s="989">
        <f t="shared" ref="AU257:AU315" si="219">AQ257*AT257</f>
        <v>0</v>
      </c>
      <c r="AV257" s="1090">
        <f t="shared" ref="AV257:AV294" si="220">AR257*AQ257+AT257*AQ257</f>
        <v>0</v>
      </c>
      <c r="AW257" s="633"/>
    </row>
    <row r="258" spans="1:49" s="632" customFormat="1" ht="28.5" x14ac:dyDescent="0.25">
      <c r="A258" s="746" t="s">
        <v>459</v>
      </c>
      <c r="B258" s="657" t="s">
        <v>460</v>
      </c>
      <c r="C258" s="635" t="s">
        <v>170</v>
      </c>
      <c r="D258" s="621">
        <v>4</v>
      </c>
      <c r="E258" s="1150">
        <v>1310</v>
      </c>
      <c r="F258" s="527">
        <f t="shared" si="200"/>
        <v>5240</v>
      </c>
      <c r="G258" s="527">
        <v>5053.1000000000004</v>
      </c>
      <c r="H258" s="989">
        <f t="shared" si="201"/>
        <v>20212.400000000001</v>
      </c>
      <c r="I258" s="1090">
        <f t="shared" si="202"/>
        <v>25452.400000000001</v>
      </c>
      <c r="J258" s="1132"/>
      <c r="K258" s="621"/>
      <c r="L258" s="1150">
        <v>1310</v>
      </c>
      <c r="M258" s="527">
        <f t="shared" si="203"/>
        <v>0</v>
      </c>
      <c r="N258" s="527">
        <v>5053.1000000000004</v>
      </c>
      <c r="O258" s="989">
        <f t="shared" si="204"/>
        <v>0</v>
      </c>
      <c r="P258" s="1090">
        <f t="shared" si="205"/>
        <v>0</v>
      </c>
      <c r="Q258" s="1005"/>
      <c r="R258" s="621"/>
      <c r="S258" s="1090">
        <v>1310</v>
      </c>
      <c r="T258" s="1090">
        <f t="shared" si="206"/>
        <v>0</v>
      </c>
      <c r="U258" s="1090">
        <v>5053.1000000000004</v>
      </c>
      <c r="V258" s="1090">
        <f t="shared" si="207"/>
        <v>0</v>
      </c>
      <c r="W258" s="1090">
        <f t="shared" si="208"/>
        <v>0</v>
      </c>
      <c r="X258" s="1215"/>
      <c r="Y258" s="527">
        <v>1310</v>
      </c>
      <c r="Z258" s="527">
        <f t="shared" si="209"/>
        <v>0</v>
      </c>
      <c r="AA258" s="527">
        <v>5053.1000000000004</v>
      </c>
      <c r="AB258" s="527">
        <f t="shared" si="210"/>
        <v>0</v>
      </c>
      <c r="AC258" s="915">
        <f t="shared" si="211"/>
        <v>0</v>
      </c>
      <c r="AD258" s="1216"/>
      <c r="AE258" s="527">
        <v>1310</v>
      </c>
      <c r="AF258" s="527">
        <f t="shared" si="212"/>
        <v>0</v>
      </c>
      <c r="AG258" s="527">
        <v>5053.1000000000004</v>
      </c>
      <c r="AH258" s="527">
        <f t="shared" si="213"/>
        <v>0</v>
      </c>
      <c r="AI258" s="915">
        <f t="shared" si="214"/>
        <v>0</v>
      </c>
      <c r="AJ258" s="1216"/>
      <c r="AK258" s="527">
        <v>1310</v>
      </c>
      <c r="AL258" s="527">
        <f t="shared" si="215"/>
        <v>0</v>
      </c>
      <c r="AM258" s="527">
        <v>5053.1000000000004</v>
      </c>
      <c r="AN258" s="527">
        <f t="shared" si="216"/>
        <v>0</v>
      </c>
      <c r="AO258" s="915">
        <f t="shared" si="217"/>
        <v>0</v>
      </c>
      <c r="AP258" s="990"/>
      <c r="AQ258" s="653">
        <f t="shared" si="157"/>
        <v>4</v>
      </c>
      <c r="AR258" s="1150">
        <v>1310</v>
      </c>
      <c r="AS258" s="527">
        <f t="shared" si="218"/>
        <v>5240</v>
      </c>
      <c r="AT258" s="527">
        <v>5053.1000000000004</v>
      </c>
      <c r="AU258" s="989">
        <f t="shared" si="219"/>
        <v>20212.400000000001</v>
      </c>
      <c r="AV258" s="1090">
        <f t="shared" si="220"/>
        <v>25452.400000000001</v>
      </c>
      <c r="AW258" s="633"/>
    </row>
    <row r="259" spans="1:49" s="632" customFormat="1" ht="28.5" x14ac:dyDescent="0.25">
      <c r="A259" s="746" t="s">
        <v>461</v>
      </c>
      <c r="B259" s="657" t="s">
        <v>462</v>
      </c>
      <c r="C259" s="635" t="s">
        <v>196</v>
      </c>
      <c r="D259" s="621">
        <v>8</v>
      </c>
      <c r="E259" s="1150">
        <v>3930</v>
      </c>
      <c r="F259" s="527">
        <f t="shared" si="200"/>
        <v>31440</v>
      </c>
      <c r="G259" s="527">
        <v>4232.8</v>
      </c>
      <c r="H259" s="989">
        <f t="shared" si="201"/>
        <v>33862.400000000001</v>
      </c>
      <c r="I259" s="1090">
        <f t="shared" si="202"/>
        <v>65302.400000000001</v>
      </c>
      <c r="J259" s="1132"/>
      <c r="K259" s="621"/>
      <c r="L259" s="1150">
        <v>3930</v>
      </c>
      <c r="M259" s="527">
        <f t="shared" si="203"/>
        <v>0</v>
      </c>
      <c r="N259" s="527">
        <v>4232.8</v>
      </c>
      <c r="O259" s="989">
        <f t="shared" si="204"/>
        <v>0</v>
      </c>
      <c r="P259" s="1090">
        <f t="shared" si="205"/>
        <v>0</v>
      </c>
      <c r="Q259" s="1005"/>
      <c r="R259" s="621"/>
      <c r="S259" s="1090">
        <v>3930</v>
      </c>
      <c r="T259" s="1090">
        <f t="shared" si="206"/>
        <v>0</v>
      </c>
      <c r="U259" s="1090">
        <v>4232.8</v>
      </c>
      <c r="V259" s="1090">
        <f t="shared" si="207"/>
        <v>0</v>
      </c>
      <c r="W259" s="1090">
        <f t="shared" si="208"/>
        <v>0</v>
      </c>
      <c r="X259" s="1215"/>
      <c r="Y259" s="527">
        <v>3930</v>
      </c>
      <c r="Z259" s="527">
        <f t="shared" si="209"/>
        <v>0</v>
      </c>
      <c r="AA259" s="527">
        <v>4232.8</v>
      </c>
      <c r="AB259" s="527">
        <f t="shared" si="210"/>
        <v>0</v>
      </c>
      <c r="AC259" s="915">
        <f t="shared" si="211"/>
        <v>0</v>
      </c>
      <c r="AD259" s="1216"/>
      <c r="AE259" s="527">
        <v>3930</v>
      </c>
      <c r="AF259" s="527">
        <f t="shared" si="212"/>
        <v>0</v>
      </c>
      <c r="AG259" s="527">
        <v>4232.8</v>
      </c>
      <c r="AH259" s="527">
        <f t="shared" si="213"/>
        <v>0</v>
      </c>
      <c r="AI259" s="915">
        <f t="shared" si="214"/>
        <v>0</v>
      </c>
      <c r="AJ259" s="1216"/>
      <c r="AK259" s="527">
        <v>3930</v>
      </c>
      <c r="AL259" s="527">
        <f t="shared" si="215"/>
        <v>0</v>
      </c>
      <c r="AM259" s="527">
        <v>4232.8</v>
      </c>
      <c r="AN259" s="527">
        <f t="shared" si="216"/>
        <v>0</v>
      </c>
      <c r="AO259" s="915">
        <f t="shared" si="217"/>
        <v>0</v>
      </c>
      <c r="AP259" s="990"/>
      <c r="AQ259" s="653">
        <f t="shared" si="157"/>
        <v>8</v>
      </c>
      <c r="AR259" s="1150">
        <v>3930</v>
      </c>
      <c r="AS259" s="527">
        <f t="shared" si="218"/>
        <v>31440</v>
      </c>
      <c r="AT259" s="527">
        <v>4232.8</v>
      </c>
      <c r="AU259" s="989">
        <f t="shared" si="219"/>
        <v>33862.400000000001</v>
      </c>
      <c r="AV259" s="1090">
        <f t="shared" si="220"/>
        <v>65302.400000000001</v>
      </c>
      <c r="AW259" s="633"/>
    </row>
    <row r="260" spans="1:49" s="632" customFormat="1" x14ac:dyDescent="0.25">
      <c r="A260" s="746" t="s">
        <v>463</v>
      </c>
      <c r="B260" s="657" t="s">
        <v>464</v>
      </c>
      <c r="C260" s="635" t="s">
        <v>170</v>
      </c>
      <c r="D260" s="621">
        <v>192</v>
      </c>
      <c r="E260" s="1150">
        <v>32.75</v>
      </c>
      <c r="F260" s="527">
        <f t="shared" si="200"/>
        <v>6288</v>
      </c>
      <c r="G260" s="527">
        <v>128.69999999999999</v>
      </c>
      <c r="H260" s="989">
        <f t="shared" si="201"/>
        <v>24710.399999999998</v>
      </c>
      <c r="I260" s="1090">
        <f t="shared" si="202"/>
        <v>30998.399999999998</v>
      </c>
      <c r="J260" s="1132"/>
      <c r="K260" s="621"/>
      <c r="L260" s="1150">
        <v>32.75</v>
      </c>
      <c r="M260" s="527">
        <f t="shared" si="203"/>
        <v>0</v>
      </c>
      <c r="N260" s="527">
        <v>128.69999999999999</v>
      </c>
      <c r="O260" s="989">
        <f t="shared" si="204"/>
        <v>0</v>
      </c>
      <c r="P260" s="1090">
        <f t="shared" si="205"/>
        <v>0</v>
      </c>
      <c r="Q260" s="1005"/>
      <c r="R260" s="621"/>
      <c r="S260" s="1090">
        <v>32.75</v>
      </c>
      <c r="T260" s="1090">
        <f t="shared" si="206"/>
        <v>0</v>
      </c>
      <c r="U260" s="1090">
        <v>128.69999999999999</v>
      </c>
      <c r="V260" s="1090">
        <f t="shared" si="207"/>
        <v>0</v>
      </c>
      <c r="W260" s="1090">
        <f t="shared" si="208"/>
        <v>0</v>
      </c>
      <c r="X260" s="1215"/>
      <c r="Y260" s="527">
        <v>32.75</v>
      </c>
      <c r="Z260" s="527">
        <f t="shared" si="209"/>
        <v>0</v>
      </c>
      <c r="AA260" s="527">
        <v>128.69999999999999</v>
      </c>
      <c r="AB260" s="527">
        <f t="shared" si="210"/>
        <v>0</v>
      </c>
      <c r="AC260" s="915">
        <f t="shared" si="211"/>
        <v>0</v>
      </c>
      <c r="AD260" s="1216"/>
      <c r="AE260" s="527">
        <v>32.75</v>
      </c>
      <c r="AF260" s="527">
        <f t="shared" si="212"/>
        <v>0</v>
      </c>
      <c r="AG260" s="527">
        <v>128.69999999999999</v>
      </c>
      <c r="AH260" s="527">
        <f t="shared" si="213"/>
        <v>0</v>
      </c>
      <c r="AI260" s="915">
        <f t="shared" si="214"/>
        <v>0</v>
      </c>
      <c r="AJ260" s="1216"/>
      <c r="AK260" s="527">
        <v>32.75</v>
      </c>
      <c r="AL260" s="527">
        <f t="shared" si="215"/>
        <v>0</v>
      </c>
      <c r="AM260" s="527">
        <v>128.69999999999999</v>
      </c>
      <c r="AN260" s="527">
        <f t="shared" si="216"/>
        <v>0</v>
      </c>
      <c r="AO260" s="915">
        <f t="shared" si="217"/>
        <v>0</v>
      </c>
      <c r="AP260" s="990"/>
      <c r="AQ260" s="653">
        <f t="shared" si="157"/>
        <v>192</v>
      </c>
      <c r="AR260" s="1150">
        <v>32.75</v>
      </c>
      <c r="AS260" s="527">
        <f t="shared" si="218"/>
        <v>6288</v>
      </c>
      <c r="AT260" s="527">
        <v>128.69999999999999</v>
      </c>
      <c r="AU260" s="989">
        <f t="shared" si="219"/>
        <v>24710.399999999998</v>
      </c>
      <c r="AV260" s="1090">
        <f t="shared" si="220"/>
        <v>30998.399999999998</v>
      </c>
      <c r="AW260" s="633"/>
    </row>
    <row r="261" spans="1:49" s="632" customFormat="1" x14ac:dyDescent="0.25">
      <c r="A261" s="746" t="s">
        <v>465</v>
      </c>
      <c r="B261" s="657" t="s">
        <v>466</v>
      </c>
      <c r="C261" s="635" t="s">
        <v>170</v>
      </c>
      <c r="D261" s="621">
        <v>96</v>
      </c>
      <c r="E261" s="1150">
        <v>32.75</v>
      </c>
      <c r="F261" s="527">
        <f t="shared" si="200"/>
        <v>3144</v>
      </c>
      <c r="G261" s="527">
        <v>93.6</v>
      </c>
      <c r="H261" s="989">
        <f t="shared" si="201"/>
        <v>8985.5999999999985</v>
      </c>
      <c r="I261" s="1090">
        <f t="shared" si="202"/>
        <v>12129.599999999999</v>
      </c>
      <c r="J261" s="1132"/>
      <c r="K261" s="621"/>
      <c r="L261" s="1150">
        <v>32.75</v>
      </c>
      <c r="M261" s="527">
        <f t="shared" si="203"/>
        <v>0</v>
      </c>
      <c r="N261" s="527">
        <v>93.6</v>
      </c>
      <c r="O261" s="989">
        <f t="shared" si="204"/>
        <v>0</v>
      </c>
      <c r="P261" s="1090">
        <f t="shared" si="205"/>
        <v>0</v>
      </c>
      <c r="Q261" s="1005"/>
      <c r="R261" s="621"/>
      <c r="S261" s="1090">
        <v>32.75</v>
      </c>
      <c r="T261" s="1090">
        <f t="shared" si="206"/>
        <v>0</v>
      </c>
      <c r="U261" s="1090">
        <v>93.6</v>
      </c>
      <c r="V261" s="1090">
        <f t="shared" si="207"/>
        <v>0</v>
      </c>
      <c r="W261" s="1090">
        <f t="shared" si="208"/>
        <v>0</v>
      </c>
      <c r="X261" s="1215"/>
      <c r="Y261" s="527">
        <v>32.75</v>
      </c>
      <c r="Z261" s="527">
        <f t="shared" si="209"/>
        <v>0</v>
      </c>
      <c r="AA261" s="527">
        <v>93.6</v>
      </c>
      <c r="AB261" s="527">
        <f t="shared" si="210"/>
        <v>0</v>
      </c>
      <c r="AC261" s="915">
        <f t="shared" si="211"/>
        <v>0</v>
      </c>
      <c r="AD261" s="1216"/>
      <c r="AE261" s="527">
        <v>32.75</v>
      </c>
      <c r="AF261" s="527">
        <f t="shared" si="212"/>
        <v>0</v>
      </c>
      <c r="AG261" s="527">
        <v>93.6</v>
      </c>
      <c r="AH261" s="527">
        <f t="shared" si="213"/>
        <v>0</v>
      </c>
      <c r="AI261" s="915">
        <f t="shared" si="214"/>
        <v>0</v>
      </c>
      <c r="AJ261" s="1216"/>
      <c r="AK261" s="527">
        <v>32.75</v>
      </c>
      <c r="AL261" s="527">
        <f t="shared" si="215"/>
        <v>0</v>
      </c>
      <c r="AM261" s="527">
        <v>93.6</v>
      </c>
      <c r="AN261" s="527">
        <f t="shared" si="216"/>
        <v>0</v>
      </c>
      <c r="AO261" s="915">
        <f t="shared" si="217"/>
        <v>0</v>
      </c>
      <c r="AP261" s="990"/>
      <c r="AQ261" s="653">
        <f t="shared" si="157"/>
        <v>96</v>
      </c>
      <c r="AR261" s="1150">
        <v>32.75</v>
      </c>
      <c r="AS261" s="527">
        <f t="shared" si="218"/>
        <v>3144</v>
      </c>
      <c r="AT261" s="527">
        <v>93.6</v>
      </c>
      <c r="AU261" s="989">
        <f t="shared" si="219"/>
        <v>8985.5999999999985</v>
      </c>
      <c r="AV261" s="1090">
        <f t="shared" si="220"/>
        <v>12129.599999999999</v>
      </c>
      <c r="AW261" s="633"/>
    </row>
    <row r="262" spans="1:49" s="632" customFormat="1" ht="28.5" x14ac:dyDescent="0.25">
      <c r="A262" s="746" t="s">
        <v>467</v>
      </c>
      <c r="B262" s="657" t="s">
        <v>468</v>
      </c>
      <c r="C262" s="635" t="s">
        <v>170</v>
      </c>
      <c r="D262" s="621">
        <v>10</v>
      </c>
      <c r="E262" s="1004">
        <v>4716</v>
      </c>
      <c r="F262" s="527">
        <f t="shared" si="200"/>
        <v>47160</v>
      </c>
      <c r="G262" s="526">
        <v>7410</v>
      </c>
      <c r="H262" s="989">
        <f t="shared" si="201"/>
        <v>74100</v>
      </c>
      <c r="I262" s="1090">
        <f t="shared" si="202"/>
        <v>121260</v>
      </c>
      <c r="J262" s="1132"/>
      <c r="K262" s="621"/>
      <c r="L262" s="1004">
        <v>4716</v>
      </c>
      <c r="M262" s="527">
        <f t="shared" si="203"/>
        <v>0</v>
      </c>
      <c r="N262" s="526">
        <v>7410</v>
      </c>
      <c r="O262" s="989">
        <f t="shared" si="204"/>
        <v>0</v>
      </c>
      <c r="P262" s="1090">
        <f t="shared" si="205"/>
        <v>0</v>
      </c>
      <c r="Q262" s="1005"/>
      <c r="R262" s="621"/>
      <c r="S262" s="1096">
        <v>4716</v>
      </c>
      <c r="T262" s="1090">
        <f t="shared" si="206"/>
        <v>0</v>
      </c>
      <c r="U262" s="1096">
        <v>7410</v>
      </c>
      <c r="V262" s="1090">
        <f t="shared" si="207"/>
        <v>0</v>
      </c>
      <c r="W262" s="1090">
        <f t="shared" si="208"/>
        <v>0</v>
      </c>
      <c r="X262" s="1215"/>
      <c r="Y262" s="526">
        <v>4716</v>
      </c>
      <c r="Z262" s="527">
        <f t="shared" si="209"/>
        <v>0</v>
      </c>
      <c r="AA262" s="526">
        <v>7410</v>
      </c>
      <c r="AB262" s="527">
        <f t="shared" si="210"/>
        <v>0</v>
      </c>
      <c r="AC262" s="915">
        <f t="shared" si="211"/>
        <v>0</v>
      </c>
      <c r="AD262" s="1216"/>
      <c r="AE262" s="526">
        <v>4716</v>
      </c>
      <c r="AF262" s="527">
        <f t="shared" si="212"/>
        <v>0</v>
      </c>
      <c r="AG262" s="526">
        <v>7410</v>
      </c>
      <c r="AH262" s="527">
        <f t="shared" si="213"/>
        <v>0</v>
      </c>
      <c r="AI262" s="915">
        <f t="shared" si="214"/>
        <v>0</v>
      </c>
      <c r="AJ262" s="1216"/>
      <c r="AK262" s="526">
        <v>4716</v>
      </c>
      <c r="AL262" s="527">
        <f t="shared" si="215"/>
        <v>0</v>
      </c>
      <c r="AM262" s="526">
        <v>7410</v>
      </c>
      <c r="AN262" s="527">
        <f t="shared" si="216"/>
        <v>0</v>
      </c>
      <c r="AO262" s="915">
        <f t="shared" si="217"/>
        <v>0</v>
      </c>
      <c r="AP262" s="990"/>
      <c r="AQ262" s="653">
        <f t="shared" si="157"/>
        <v>10</v>
      </c>
      <c r="AR262" s="1004">
        <v>4716</v>
      </c>
      <c r="AS262" s="527">
        <f t="shared" si="218"/>
        <v>47160</v>
      </c>
      <c r="AT262" s="526">
        <v>7410</v>
      </c>
      <c r="AU262" s="989">
        <f t="shared" si="219"/>
        <v>74100</v>
      </c>
      <c r="AV262" s="1090">
        <f t="shared" si="220"/>
        <v>121260</v>
      </c>
      <c r="AW262" s="633"/>
    </row>
    <row r="263" spans="1:49" s="632" customFormat="1" ht="28.5" x14ac:dyDescent="0.25">
      <c r="A263" s="746" t="s">
        <v>469</v>
      </c>
      <c r="B263" s="657" t="s">
        <v>470</v>
      </c>
      <c r="C263" s="635" t="s">
        <v>170</v>
      </c>
      <c r="D263" s="621">
        <v>3</v>
      </c>
      <c r="E263" s="1150">
        <v>3275</v>
      </c>
      <c r="F263" s="527">
        <f t="shared" si="200"/>
        <v>9825</v>
      </c>
      <c r="G263" s="527">
        <v>0</v>
      </c>
      <c r="H263" s="989">
        <f t="shared" si="201"/>
        <v>0</v>
      </c>
      <c r="I263" s="1090">
        <f t="shared" si="202"/>
        <v>9825</v>
      </c>
      <c r="J263" s="1132"/>
      <c r="K263" s="621"/>
      <c r="L263" s="1150">
        <v>3275</v>
      </c>
      <c r="M263" s="527">
        <f t="shared" si="203"/>
        <v>0</v>
      </c>
      <c r="N263" s="527">
        <v>0</v>
      </c>
      <c r="O263" s="989">
        <f t="shared" si="204"/>
        <v>0</v>
      </c>
      <c r="P263" s="1090">
        <f t="shared" si="205"/>
        <v>0</v>
      </c>
      <c r="Q263" s="1005"/>
      <c r="R263" s="621"/>
      <c r="S263" s="1090">
        <v>3275</v>
      </c>
      <c r="T263" s="1090">
        <f t="shared" si="206"/>
        <v>0</v>
      </c>
      <c r="U263" s="1090">
        <v>0</v>
      </c>
      <c r="V263" s="1090">
        <f t="shared" si="207"/>
        <v>0</v>
      </c>
      <c r="W263" s="1090">
        <f t="shared" si="208"/>
        <v>0</v>
      </c>
      <c r="X263" s="1215"/>
      <c r="Y263" s="527">
        <v>3275</v>
      </c>
      <c r="Z263" s="527">
        <f t="shared" si="209"/>
        <v>0</v>
      </c>
      <c r="AA263" s="527">
        <v>0</v>
      </c>
      <c r="AB263" s="527">
        <f t="shared" si="210"/>
        <v>0</v>
      </c>
      <c r="AC263" s="915">
        <f t="shared" si="211"/>
        <v>0</v>
      </c>
      <c r="AD263" s="1216"/>
      <c r="AE263" s="527">
        <v>3275</v>
      </c>
      <c r="AF263" s="527">
        <f t="shared" si="212"/>
        <v>0</v>
      </c>
      <c r="AG263" s="527">
        <v>0</v>
      </c>
      <c r="AH263" s="527">
        <f t="shared" si="213"/>
        <v>0</v>
      </c>
      <c r="AI263" s="915">
        <f t="shared" si="214"/>
        <v>0</v>
      </c>
      <c r="AJ263" s="1216"/>
      <c r="AK263" s="527">
        <v>3275</v>
      </c>
      <c r="AL263" s="527">
        <f t="shared" si="215"/>
        <v>0</v>
      </c>
      <c r="AM263" s="527">
        <v>0</v>
      </c>
      <c r="AN263" s="527">
        <f t="shared" si="216"/>
        <v>0</v>
      </c>
      <c r="AO263" s="915">
        <f t="shared" si="217"/>
        <v>0</v>
      </c>
      <c r="AP263" s="990"/>
      <c r="AQ263" s="653">
        <f t="shared" si="157"/>
        <v>3</v>
      </c>
      <c r="AR263" s="1150">
        <v>3275</v>
      </c>
      <c r="AS263" s="527">
        <f t="shared" si="218"/>
        <v>9825</v>
      </c>
      <c r="AT263" s="527">
        <v>0</v>
      </c>
      <c r="AU263" s="989">
        <f t="shared" si="219"/>
        <v>0</v>
      </c>
      <c r="AV263" s="1090">
        <f t="shared" si="220"/>
        <v>9825</v>
      </c>
      <c r="AW263" s="633"/>
    </row>
    <row r="264" spans="1:49" s="632" customFormat="1" ht="28.5" x14ac:dyDescent="0.25">
      <c r="A264" s="746" t="s">
        <v>471</v>
      </c>
      <c r="B264" s="657" t="s">
        <v>472</v>
      </c>
      <c r="C264" s="635" t="s">
        <v>170</v>
      </c>
      <c r="D264" s="621">
        <v>2</v>
      </c>
      <c r="E264" s="1150">
        <v>3275</v>
      </c>
      <c r="F264" s="527">
        <f t="shared" si="200"/>
        <v>6550</v>
      </c>
      <c r="G264" s="527">
        <v>123106</v>
      </c>
      <c r="H264" s="989">
        <f t="shared" si="201"/>
        <v>246212</v>
      </c>
      <c r="I264" s="1090">
        <f t="shared" si="202"/>
        <v>252762</v>
      </c>
      <c r="J264" s="1132"/>
      <c r="K264" s="621"/>
      <c r="L264" s="1150">
        <v>3275</v>
      </c>
      <c r="M264" s="527">
        <f t="shared" si="203"/>
        <v>0</v>
      </c>
      <c r="N264" s="527">
        <v>123106</v>
      </c>
      <c r="O264" s="989">
        <f t="shared" si="204"/>
        <v>0</v>
      </c>
      <c r="P264" s="1090">
        <f t="shared" si="205"/>
        <v>0</v>
      </c>
      <c r="Q264" s="1005"/>
      <c r="R264" s="621"/>
      <c r="S264" s="1090">
        <v>3275</v>
      </c>
      <c r="T264" s="1090">
        <f t="shared" si="206"/>
        <v>0</v>
      </c>
      <c r="U264" s="1090">
        <v>123106</v>
      </c>
      <c r="V264" s="1090">
        <f t="shared" si="207"/>
        <v>0</v>
      </c>
      <c r="W264" s="1090">
        <f t="shared" si="208"/>
        <v>0</v>
      </c>
      <c r="X264" s="1215"/>
      <c r="Y264" s="527">
        <v>3275</v>
      </c>
      <c r="Z264" s="527">
        <f t="shared" si="209"/>
        <v>0</v>
      </c>
      <c r="AA264" s="527">
        <v>123106</v>
      </c>
      <c r="AB264" s="527">
        <f t="shared" si="210"/>
        <v>0</v>
      </c>
      <c r="AC264" s="915">
        <f t="shared" si="211"/>
        <v>0</v>
      </c>
      <c r="AD264" s="1216"/>
      <c r="AE264" s="527">
        <v>3275</v>
      </c>
      <c r="AF264" s="527">
        <f t="shared" si="212"/>
        <v>0</v>
      </c>
      <c r="AG264" s="527">
        <v>123106</v>
      </c>
      <c r="AH264" s="527">
        <f t="shared" si="213"/>
        <v>0</v>
      </c>
      <c r="AI264" s="915">
        <f t="shared" si="214"/>
        <v>0</v>
      </c>
      <c r="AJ264" s="1216"/>
      <c r="AK264" s="527">
        <v>3275</v>
      </c>
      <c r="AL264" s="527">
        <f t="shared" si="215"/>
        <v>0</v>
      </c>
      <c r="AM264" s="527">
        <v>123106</v>
      </c>
      <c r="AN264" s="527">
        <f t="shared" si="216"/>
        <v>0</v>
      </c>
      <c r="AO264" s="915">
        <f t="shared" si="217"/>
        <v>0</v>
      </c>
      <c r="AP264" s="990"/>
      <c r="AQ264" s="653">
        <f t="shared" si="157"/>
        <v>2</v>
      </c>
      <c r="AR264" s="1150">
        <v>3275</v>
      </c>
      <c r="AS264" s="527">
        <f t="shared" si="218"/>
        <v>6550</v>
      </c>
      <c r="AT264" s="527">
        <v>123106</v>
      </c>
      <c r="AU264" s="989">
        <f t="shared" si="219"/>
        <v>246212</v>
      </c>
      <c r="AV264" s="1090">
        <f t="shared" si="220"/>
        <v>252762</v>
      </c>
      <c r="AW264" s="633"/>
    </row>
    <row r="265" spans="1:49" s="632" customFormat="1" ht="28.5" x14ac:dyDescent="0.25">
      <c r="A265" s="746" t="s">
        <v>473</v>
      </c>
      <c r="B265" s="657" t="s">
        <v>474</v>
      </c>
      <c r="C265" s="635" t="s">
        <v>170</v>
      </c>
      <c r="D265" s="621">
        <v>1</v>
      </c>
      <c r="E265" s="1004">
        <v>3930</v>
      </c>
      <c r="F265" s="527">
        <f t="shared" si="200"/>
        <v>3930</v>
      </c>
      <c r="G265" s="527">
        <v>0</v>
      </c>
      <c r="H265" s="989">
        <f t="shared" si="201"/>
        <v>0</v>
      </c>
      <c r="I265" s="1090">
        <f t="shared" si="202"/>
        <v>3930</v>
      </c>
      <c r="J265" s="1132"/>
      <c r="K265" s="621"/>
      <c r="L265" s="1004">
        <v>3930</v>
      </c>
      <c r="M265" s="527">
        <f t="shared" si="203"/>
        <v>0</v>
      </c>
      <c r="N265" s="527">
        <v>0</v>
      </c>
      <c r="O265" s="989">
        <f t="shared" si="204"/>
        <v>0</v>
      </c>
      <c r="P265" s="1090">
        <f t="shared" si="205"/>
        <v>0</v>
      </c>
      <c r="Q265" s="1005"/>
      <c r="R265" s="621"/>
      <c r="S265" s="1096">
        <v>3930</v>
      </c>
      <c r="T265" s="1090">
        <f t="shared" si="206"/>
        <v>0</v>
      </c>
      <c r="U265" s="1090">
        <v>0</v>
      </c>
      <c r="V265" s="1090">
        <f t="shared" si="207"/>
        <v>0</v>
      </c>
      <c r="W265" s="1090">
        <f t="shared" si="208"/>
        <v>0</v>
      </c>
      <c r="X265" s="1215"/>
      <c r="Y265" s="526">
        <v>3930</v>
      </c>
      <c r="Z265" s="527">
        <f t="shared" si="209"/>
        <v>0</v>
      </c>
      <c r="AA265" s="527">
        <v>0</v>
      </c>
      <c r="AB265" s="527">
        <f t="shared" si="210"/>
        <v>0</v>
      </c>
      <c r="AC265" s="915">
        <f t="shared" si="211"/>
        <v>0</v>
      </c>
      <c r="AD265" s="1216"/>
      <c r="AE265" s="526">
        <v>3930</v>
      </c>
      <c r="AF265" s="527">
        <f t="shared" si="212"/>
        <v>0</v>
      </c>
      <c r="AG265" s="527">
        <v>0</v>
      </c>
      <c r="AH265" s="527">
        <f t="shared" si="213"/>
        <v>0</v>
      </c>
      <c r="AI265" s="915">
        <f t="shared" si="214"/>
        <v>0</v>
      </c>
      <c r="AJ265" s="1216"/>
      <c r="AK265" s="526">
        <v>3930</v>
      </c>
      <c r="AL265" s="527">
        <f t="shared" si="215"/>
        <v>0</v>
      </c>
      <c r="AM265" s="527">
        <v>0</v>
      </c>
      <c r="AN265" s="527">
        <f t="shared" si="216"/>
        <v>0</v>
      </c>
      <c r="AO265" s="915">
        <f t="shared" si="217"/>
        <v>0</v>
      </c>
      <c r="AP265" s="990"/>
      <c r="AQ265" s="653">
        <f t="shared" si="157"/>
        <v>1</v>
      </c>
      <c r="AR265" s="1004">
        <v>3930</v>
      </c>
      <c r="AS265" s="527">
        <f t="shared" si="218"/>
        <v>3930</v>
      </c>
      <c r="AT265" s="527">
        <v>0</v>
      </c>
      <c r="AU265" s="989">
        <f t="shared" si="219"/>
        <v>0</v>
      </c>
      <c r="AV265" s="1090">
        <f t="shared" si="220"/>
        <v>3930</v>
      </c>
      <c r="AW265" s="633"/>
    </row>
    <row r="266" spans="1:49" s="632" customFormat="1" ht="28.5" x14ac:dyDescent="0.25">
      <c r="A266" s="746" t="s">
        <v>475</v>
      </c>
      <c r="B266" s="657" t="s">
        <v>476</v>
      </c>
      <c r="C266" s="635" t="s">
        <v>170</v>
      </c>
      <c r="D266" s="621">
        <v>5</v>
      </c>
      <c r="E266" s="1004">
        <v>3930</v>
      </c>
      <c r="F266" s="527">
        <f t="shared" si="200"/>
        <v>19650</v>
      </c>
      <c r="G266" s="526">
        <v>38230.400000000001</v>
      </c>
      <c r="H266" s="989">
        <f t="shared" si="201"/>
        <v>191152</v>
      </c>
      <c r="I266" s="1090">
        <f t="shared" si="202"/>
        <v>210802</v>
      </c>
      <c r="J266" s="1132"/>
      <c r="K266" s="621"/>
      <c r="L266" s="1004">
        <v>3930</v>
      </c>
      <c r="M266" s="527">
        <f t="shared" si="203"/>
        <v>0</v>
      </c>
      <c r="N266" s="526">
        <v>38230.400000000001</v>
      </c>
      <c r="O266" s="989">
        <f t="shared" si="204"/>
        <v>0</v>
      </c>
      <c r="P266" s="1090">
        <f t="shared" si="205"/>
        <v>0</v>
      </c>
      <c r="Q266" s="1005"/>
      <c r="R266" s="621"/>
      <c r="S266" s="1096">
        <v>3930</v>
      </c>
      <c r="T266" s="1090">
        <f t="shared" si="206"/>
        <v>0</v>
      </c>
      <c r="U266" s="1096">
        <v>38230.400000000001</v>
      </c>
      <c r="V266" s="1090">
        <f t="shared" si="207"/>
        <v>0</v>
      </c>
      <c r="W266" s="1090">
        <f t="shared" si="208"/>
        <v>0</v>
      </c>
      <c r="X266" s="1215"/>
      <c r="Y266" s="526">
        <v>3930</v>
      </c>
      <c r="Z266" s="527">
        <f t="shared" si="209"/>
        <v>0</v>
      </c>
      <c r="AA266" s="526">
        <v>38230.400000000001</v>
      </c>
      <c r="AB266" s="527">
        <f t="shared" si="210"/>
        <v>0</v>
      </c>
      <c r="AC266" s="915">
        <f t="shared" si="211"/>
        <v>0</v>
      </c>
      <c r="AD266" s="1216"/>
      <c r="AE266" s="526">
        <v>3930</v>
      </c>
      <c r="AF266" s="527">
        <f t="shared" si="212"/>
        <v>0</v>
      </c>
      <c r="AG266" s="526">
        <v>38230.400000000001</v>
      </c>
      <c r="AH266" s="527">
        <f t="shared" si="213"/>
        <v>0</v>
      </c>
      <c r="AI266" s="915">
        <f t="shared" si="214"/>
        <v>0</v>
      </c>
      <c r="AJ266" s="1216"/>
      <c r="AK266" s="526">
        <v>3930</v>
      </c>
      <c r="AL266" s="527">
        <f t="shared" si="215"/>
        <v>0</v>
      </c>
      <c r="AM266" s="526">
        <v>38230.400000000001</v>
      </c>
      <c r="AN266" s="527">
        <f t="shared" si="216"/>
        <v>0</v>
      </c>
      <c r="AO266" s="915">
        <f t="shared" si="217"/>
        <v>0</v>
      </c>
      <c r="AP266" s="990"/>
      <c r="AQ266" s="653">
        <f t="shared" si="157"/>
        <v>5</v>
      </c>
      <c r="AR266" s="1004">
        <v>3930</v>
      </c>
      <c r="AS266" s="527">
        <f t="shared" si="218"/>
        <v>19650</v>
      </c>
      <c r="AT266" s="526">
        <v>38230.400000000001</v>
      </c>
      <c r="AU266" s="989">
        <f t="shared" si="219"/>
        <v>191152</v>
      </c>
      <c r="AV266" s="1090">
        <f t="shared" si="220"/>
        <v>210802</v>
      </c>
      <c r="AW266" s="633"/>
    </row>
    <row r="267" spans="1:49" s="632" customFormat="1" x14ac:dyDescent="0.25">
      <c r="A267" s="746" t="s">
        <v>477</v>
      </c>
      <c r="B267" s="657" t="s">
        <v>478</v>
      </c>
      <c r="C267" s="635" t="s">
        <v>170</v>
      </c>
      <c r="D267" s="621">
        <v>5</v>
      </c>
      <c r="E267" s="1150">
        <v>2358</v>
      </c>
      <c r="F267" s="527">
        <f t="shared" si="200"/>
        <v>11790</v>
      </c>
      <c r="G267" s="527">
        <v>35100</v>
      </c>
      <c r="H267" s="989">
        <f t="shared" si="201"/>
        <v>175500</v>
      </c>
      <c r="I267" s="1090">
        <f t="shared" si="202"/>
        <v>187290</v>
      </c>
      <c r="J267" s="1132"/>
      <c r="K267" s="621"/>
      <c r="L267" s="1150">
        <v>2358</v>
      </c>
      <c r="M267" s="527">
        <f t="shared" si="203"/>
        <v>0</v>
      </c>
      <c r="N267" s="527">
        <v>35100</v>
      </c>
      <c r="O267" s="989">
        <f t="shared" si="204"/>
        <v>0</v>
      </c>
      <c r="P267" s="1090">
        <f t="shared" si="205"/>
        <v>0</v>
      </c>
      <c r="Q267" s="1005"/>
      <c r="R267" s="621"/>
      <c r="S267" s="1090">
        <v>2358</v>
      </c>
      <c r="T267" s="1090">
        <f t="shared" si="206"/>
        <v>0</v>
      </c>
      <c r="U267" s="1090">
        <v>35100</v>
      </c>
      <c r="V267" s="1090">
        <f t="shared" si="207"/>
        <v>0</v>
      </c>
      <c r="W267" s="1090">
        <f t="shared" si="208"/>
        <v>0</v>
      </c>
      <c r="X267" s="1215"/>
      <c r="Y267" s="527">
        <v>2358</v>
      </c>
      <c r="Z267" s="527">
        <f t="shared" si="209"/>
        <v>0</v>
      </c>
      <c r="AA267" s="527">
        <v>35100</v>
      </c>
      <c r="AB267" s="527">
        <f t="shared" si="210"/>
        <v>0</v>
      </c>
      <c r="AC267" s="915">
        <f t="shared" si="211"/>
        <v>0</v>
      </c>
      <c r="AD267" s="1216"/>
      <c r="AE267" s="527">
        <v>2358</v>
      </c>
      <c r="AF267" s="527">
        <f t="shared" si="212"/>
        <v>0</v>
      </c>
      <c r="AG267" s="527">
        <v>35100</v>
      </c>
      <c r="AH267" s="527">
        <f t="shared" si="213"/>
        <v>0</v>
      </c>
      <c r="AI267" s="915">
        <f t="shared" si="214"/>
        <v>0</v>
      </c>
      <c r="AJ267" s="1216"/>
      <c r="AK267" s="527">
        <v>2358</v>
      </c>
      <c r="AL267" s="527">
        <f t="shared" si="215"/>
        <v>0</v>
      </c>
      <c r="AM267" s="527">
        <v>35100</v>
      </c>
      <c r="AN267" s="527">
        <f t="shared" si="216"/>
        <v>0</v>
      </c>
      <c r="AO267" s="915">
        <f t="shared" si="217"/>
        <v>0</v>
      </c>
      <c r="AP267" s="990"/>
      <c r="AQ267" s="653">
        <f t="shared" si="157"/>
        <v>5</v>
      </c>
      <c r="AR267" s="1150">
        <v>2358</v>
      </c>
      <c r="AS267" s="527">
        <f t="shared" si="218"/>
        <v>11790</v>
      </c>
      <c r="AT267" s="527">
        <v>35100</v>
      </c>
      <c r="AU267" s="989">
        <f t="shared" si="219"/>
        <v>175500</v>
      </c>
      <c r="AV267" s="1090">
        <f t="shared" si="220"/>
        <v>187290</v>
      </c>
      <c r="AW267" s="633"/>
    </row>
    <row r="268" spans="1:49" s="632" customFormat="1" ht="28.5" x14ac:dyDescent="0.25">
      <c r="A268" s="746" t="s">
        <v>479</v>
      </c>
      <c r="B268" s="657" t="s">
        <v>480</v>
      </c>
      <c r="C268" s="635" t="s">
        <v>170</v>
      </c>
      <c r="D268" s="621">
        <v>27</v>
      </c>
      <c r="E268" s="1150">
        <v>1965</v>
      </c>
      <c r="F268" s="527">
        <f t="shared" si="200"/>
        <v>53055</v>
      </c>
      <c r="G268" s="527">
        <v>902.2</v>
      </c>
      <c r="H268" s="989">
        <f t="shared" si="201"/>
        <v>24359.4</v>
      </c>
      <c r="I268" s="1090">
        <f t="shared" si="202"/>
        <v>77414.399999999994</v>
      </c>
      <c r="J268" s="1132"/>
      <c r="K268" s="621"/>
      <c r="L268" s="1150">
        <v>1965</v>
      </c>
      <c r="M268" s="527">
        <f t="shared" si="203"/>
        <v>0</v>
      </c>
      <c r="N268" s="527">
        <v>902.2</v>
      </c>
      <c r="O268" s="989">
        <f t="shared" si="204"/>
        <v>0</v>
      </c>
      <c r="P268" s="1090">
        <f t="shared" si="205"/>
        <v>0</v>
      </c>
      <c r="Q268" s="1005"/>
      <c r="R268" s="621"/>
      <c r="S268" s="1090">
        <v>1965</v>
      </c>
      <c r="T268" s="1090">
        <f t="shared" si="206"/>
        <v>0</v>
      </c>
      <c r="U268" s="1090">
        <v>902.2</v>
      </c>
      <c r="V268" s="1090">
        <f t="shared" si="207"/>
        <v>0</v>
      </c>
      <c r="W268" s="1090">
        <f t="shared" si="208"/>
        <v>0</v>
      </c>
      <c r="X268" s="1215"/>
      <c r="Y268" s="527">
        <v>1965</v>
      </c>
      <c r="Z268" s="527">
        <f t="shared" si="209"/>
        <v>0</v>
      </c>
      <c r="AA268" s="527">
        <v>902.2</v>
      </c>
      <c r="AB268" s="527">
        <f t="shared" si="210"/>
        <v>0</v>
      </c>
      <c r="AC268" s="915">
        <f t="shared" si="211"/>
        <v>0</v>
      </c>
      <c r="AD268" s="1216"/>
      <c r="AE268" s="527">
        <v>1965</v>
      </c>
      <c r="AF268" s="527">
        <f t="shared" si="212"/>
        <v>0</v>
      </c>
      <c r="AG268" s="527">
        <v>902.2</v>
      </c>
      <c r="AH268" s="527">
        <f t="shared" si="213"/>
        <v>0</v>
      </c>
      <c r="AI268" s="915">
        <f t="shared" si="214"/>
        <v>0</v>
      </c>
      <c r="AJ268" s="1216"/>
      <c r="AK268" s="527">
        <v>1965</v>
      </c>
      <c r="AL268" s="527">
        <f t="shared" si="215"/>
        <v>0</v>
      </c>
      <c r="AM268" s="527">
        <v>902.2</v>
      </c>
      <c r="AN268" s="527">
        <f t="shared" si="216"/>
        <v>0</v>
      </c>
      <c r="AO268" s="915">
        <f t="shared" si="217"/>
        <v>0</v>
      </c>
      <c r="AP268" s="990"/>
      <c r="AQ268" s="653">
        <f t="shared" si="157"/>
        <v>27</v>
      </c>
      <c r="AR268" s="1150">
        <v>1965</v>
      </c>
      <c r="AS268" s="527">
        <f t="shared" si="218"/>
        <v>53055</v>
      </c>
      <c r="AT268" s="527">
        <v>902.2</v>
      </c>
      <c r="AU268" s="989">
        <f t="shared" si="219"/>
        <v>24359.4</v>
      </c>
      <c r="AV268" s="1090">
        <f t="shared" si="220"/>
        <v>77414.399999999994</v>
      </c>
      <c r="AW268" s="633"/>
    </row>
    <row r="269" spans="1:49" s="632" customFormat="1" ht="28.5" x14ac:dyDescent="0.25">
      <c r="A269" s="746" t="s">
        <v>481</v>
      </c>
      <c r="B269" s="656" t="s">
        <v>482</v>
      </c>
      <c r="C269" s="635" t="s">
        <v>170</v>
      </c>
      <c r="D269" s="621">
        <v>6</v>
      </c>
      <c r="E269" s="1150">
        <v>3275</v>
      </c>
      <c r="F269" s="527">
        <f t="shared" si="200"/>
        <v>19650</v>
      </c>
      <c r="G269" s="527">
        <v>3539.15</v>
      </c>
      <c r="H269" s="989">
        <f t="shared" si="201"/>
        <v>21234.9</v>
      </c>
      <c r="I269" s="1090">
        <f t="shared" si="202"/>
        <v>40884.9</v>
      </c>
      <c r="J269" s="1132"/>
      <c r="K269" s="621"/>
      <c r="L269" s="1150">
        <v>3275</v>
      </c>
      <c r="M269" s="527">
        <f t="shared" si="203"/>
        <v>0</v>
      </c>
      <c r="N269" s="527">
        <v>3539.15</v>
      </c>
      <c r="O269" s="989">
        <f t="shared" si="204"/>
        <v>0</v>
      </c>
      <c r="P269" s="1090">
        <f t="shared" si="205"/>
        <v>0</v>
      </c>
      <c r="Q269" s="1005"/>
      <c r="R269" s="621"/>
      <c r="S269" s="1090">
        <v>3275</v>
      </c>
      <c r="T269" s="1090">
        <f t="shared" si="206"/>
        <v>0</v>
      </c>
      <c r="U269" s="1090">
        <v>3539.15</v>
      </c>
      <c r="V269" s="1090">
        <f t="shared" si="207"/>
        <v>0</v>
      </c>
      <c r="W269" s="1090">
        <f t="shared" si="208"/>
        <v>0</v>
      </c>
      <c r="X269" s="1215"/>
      <c r="Y269" s="527">
        <v>3275</v>
      </c>
      <c r="Z269" s="527">
        <f t="shared" si="209"/>
        <v>0</v>
      </c>
      <c r="AA269" s="527">
        <v>3539.15</v>
      </c>
      <c r="AB269" s="527">
        <f t="shared" si="210"/>
        <v>0</v>
      </c>
      <c r="AC269" s="915">
        <f t="shared" si="211"/>
        <v>0</v>
      </c>
      <c r="AD269" s="1216"/>
      <c r="AE269" s="527">
        <v>3275</v>
      </c>
      <c r="AF269" s="527">
        <f t="shared" si="212"/>
        <v>0</v>
      </c>
      <c r="AG269" s="527">
        <v>3539.15</v>
      </c>
      <c r="AH269" s="527">
        <f t="shared" si="213"/>
        <v>0</v>
      </c>
      <c r="AI269" s="915">
        <f t="shared" si="214"/>
        <v>0</v>
      </c>
      <c r="AJ269" s="1216"/>
      <c r="AK269" s="527">
        <v>3275</v>
      </c>
      <c r="AL269" s="527">
        <f t="shared" si="215"/>
        <v>0</v>
      </c>
      <c r="AM269" s="527">
        <v>3539.15</v>
      </c>
      <c r="AN269" s="527">
        <f t="shared" si="216"/>
        <v>0</v>
      </c>
      <c r="AO269" s="915">
        <f t="shared" si="217"/>
        <v>0</v>
      </c>
      <c r="AP269" s="990"/>
      <c r="AQ269" s="653">
        <f t="shared" si="157"/>
        <v>6</v>
      </c>
      <c r="AR269" s="1150">
        <v>3275</v>
      </c>
      <c r="AS269" s="527">
        <f t="shared" si="218"/>
        <v>19650</v>
      </c>
      <c r="AT269" s="527">
        <v>3539.15</v>
      </c>
      <c r="AU269" s="989">
        <f t="shared" si="219"/>
        <v>21234.9</v>
      </c>
      <c r="AV269" s="1090">
        <f t="shared" si="220"/>
        <v>40884.9</v>
      </c>
      <c r="AW269" s="633"/>
    </row>
    <row r="270" spans="1:49" s="632" customFormat="1" ht="28.5" x14ac:dyDescent="0.25">
      <c r="A270" s="746" t="s">
        <v>483</v>
      </c>
      <c r="B270" s="656" t="s">
        <v>484</v>
      </c>
      <c r="C270" s="635" t="s">
        <v>170</v>
      </c>
      <c r="D270" s="621">
        <v>75</v>
      </c>
      <c r="E270" s="1150">
        <v>393</v>
      </c>
      <c r="F270" s="527">
        <f t="shared" si="200"/>
        <v>29475</v>
      </c>
      <c r="G270" s="527">
        <v>541.01</v>
      </c>
      <c r="H270" s="989">
        <f t="shared" si="201"/>
        <v>40575.75</v>
      </c>
      <c r="I270" s="1090">
        <f t="shared" si="202"/>
        <v>70050.75</v>
      </c>
      <c r="J270" s="1132"/>
      <c r="K270" s="621"/>
      <c r="L270" s="1150">
        <v>393</v>
      </c>
      <c r="M270" s="527">
        <f t="shared" si="203"/>
        <v>0</v>
      </c>
      <c r="N270" s="527">
        <v>541.01</v>
      </c>
      <c r="O270" s="989">
        <f t="shared" si="204"/>
        <v>0</v>
      </c>
      <c r="P270" s="1090">
        <f t="shared" si="205"/>
        <v>0</v>
      </c>
      <c r="Q270" s="1005"/>
      <c r="R270" s="621"/>
      <c r="S270" s="1090">
        <v>393</v>
      </c>
      <c r="T270" s="1090">
        <f t="shared" si="206"/>
        <v>0</v>
      </c>
      <c r="U270" s="1090">
        <v>541.01</v>
      </c>
      <c r="V270" s="1090">
        <f t="shared" si="207"/>
        <v>0</v>
      </c>
      <c r="W270" s="1090">
        <f t="shared" si="208"/>
        <v>0</v>
      </c>
      <c r="X270" s="1215"/>
      <c r="Y270" s="527">
        <v>393</v>
      </c>
      <c r="Z270" s="527">
        <f t="shared" si="209"/>
        <v>0</v>
      </c>
      <c r="AA270" s="527">
        <v>541.01</v>
      </c>
      <c r="AB270" s="527">
        <f t="shared" si="210"/>
        <v>0</v>
      </c>
      <c r="AC270" s="915">
        <f t="shared" si="211"/>
        <v>0</v>
      </c>
      <c r="AD270" s="1216"/>
      <c r="AE270" s="527">
        <v>393</v>
      </c>
      <c r="AF270" s="527">
        <f t="shared" si="212"/>
        <v>0</v>
      </c>
      <c r="AG270" s="527">
        <v>541.01</v>
      </c>
      <c r="AH270" s="527">
        <f t="shared" si="213"/>
        <v>0</v>
      </c>
      <c r="AI270" s="915">
        <f t="shared" si="214"/>
        <v>0</v>
      </c>
      <c r="AJ270" s="1216"/>
      <c r="AK270" s="527">
        <v>393</v>
      </c>
      <c r="AL270" s="527">
        <f t="shared" si="215"/>
        <v>0</v>
      </c>
      <c r="AM270" s="527">
        <v>541.01</v>
      </c>
      <c r="AN270" s="527">
        <f t="shared" si="216"/>
        <v>0</v>
      </c>
      <c r="AO270" s="915">
        <f t="shared" si="217"/>
        <v>0</v>
      </c>
      <c r="AP270" s="990"/>
      <c r="AQ270" s="653">
        <f t="shared" si="157"/>
        <v>75</v>
      </c>
      <c r="AR270" s="1150">
        <v>393</v>
      </c>
      <c r="AS270" s="527">
        <f t="shared" si="218"/>
        <v>29475</v>
      </c>
      <c r="AT270" s="527">
        <v>541.01</v>
      </c>
      <c r="AU270" s="989">
        <f t="shared" si="219"/>
        <v>40575.75</v>
      </c>
      <c r="AV270" s="1090">
        <f t="shared" si="220"/>
        <v>70050.75</v>
      </c>
      <c r="AW270" s="633"/>
    </row>
    <row r="271" spans="1:49" s="632" customFormat="1" ht="28.5" x14ac:dyDescent="0.25">
      <c r="A271" s="746" t="s">
        <v>485</v>
      </c>
      <c r="B271" s="657" t="s">
        <v>486</v>
      </c>
      <c r="C271" s="635" t="s">
        <v>170</v>
      </c>
      <c r="D271" s="621">
        <v>3</v>
      </c>
      <c r="E271" s="1150">
        <v>393</v>
      </c>
      <c r="F271" s="527">
        <f t="shared" si="200"/>
        <v>1179</v>
      </c>
      <c r="G271" s="527">
        <v>7013.5</v>
      </c>
      <c r="H271" s="989">
        <f t="shared" si="201"/>
        <v>21040.5</v>
      </c>
      <c r="I271" s="1090">
        <f t="shared" si="202"/>
        <v>22219.5</v>
      </c>
      <c r="J271" s="1132"/>
      <c r="K271" s="621"/>
      <c r="L271" s="1150">
        <v>393</v>
      </c>
      <c r="M271" s="527">
        <f t="shared" si="203"/>
        <v>0</v>
      </c>
      <c r="N271" s="527">
        <v>7013.5</v>
      </c>
      <c r="O271" s="989">
        <f t="shared" si="204"/>
        <v>0</v>
      </c>
      <c r="P271" s="1090">
        <f t="shared" si="205"/>
        <v>0</v>
      </c>
      <c r="Q271" s="1005"/>
      <c r="R271" s="621"/>
      <c r="S271" s="1090">
        <v>393</v>
      </c>
      <c r="T271" s="1090">
        <f t="shared" si="206"/>
        <v>0</v>
      </c>
      <c r="U271" s="1090">
        <v>7013.5</v>
      </c>
      <c r="V271" s="1090">
        <f t="shared" si="207"/>
        <v>0</v>
      </c>
      <c r="W271" s="1090">
        <f t="shared" si="208"/>
        <v>0</v>
      </c>
      <c r="X271" s="1215"/>
      <c r="Y271" s="527">
        <v>393</v>
      </c>
      <c r="Z271" s="527">
        <f t="shared" si="209"/>
        <v>0</v>
      </c>
      <c r="AA271" s="527">
        <v>7013.5</v>
      </c>
      <c r="AB271" s="527">
        <f t="shared" si="210"/>
        <v>0</v>
      </c>
      <c r="AC271" s="915">
        <f t="shared" si="211"/>
        <v>0</v>
      </c>
      <c r="AD271" s="1216"/>
      <c r="AE271" s="527">
        <v>393</v>
      </c>
      <c r="AF271" s="527">
        <f t="shared" si="212"/>
        <v>0</v>
      </c>
      <c r="AG271" s="527">
        <v>7013.5</v>
      </c>
      <c r="AH271" s="527">
        <f t="shared" si="213"/>
        <v>0</v>
      </c>
      <c r="AI271" s="915">
        <f t="shared" si="214"/>
        <v>0</v>
      </c>
      <c r="AJ271" s="1216"/>
      <c r="AK271" s="527">
        <v>393</v>
      </c>
      <c r="AL271" s="527">
        <f t="shared" si="215"/>
        <v>0</v>
      </c>
      <c r="AM271" s="527">
        <v>7013.5</v>
      </c>
      <c r="AN271" s="527">
        <f t="shared" si="216"/>
        <v>0</v>
      </c>
      <c r="AO271" s="915">
        <f t="shared" si="217"/>
        <v>0</v>
      </c>
      <c r="AP271" s="990"/>
      <c r="AQ271" s="653">
        <f t="shared" si="157"/>
        <v>3</v>
      </c>
      <c r="AR271" s="1150">
        <v>393</v>
      </c>
      <c r="AS271" s="527">
        <f t="shared" si="218"/>
        <v>1179</v>
      </c>
      <c r="AT271" s="527">
        <v>7013.5</v>
      </c>
      <c r="AU271" s="989">
        <f t="shared" si="219"/>
        <v>21040.5</v>
      </c>
      <c r="AV271" s="1090">
        <f t="shared" si="220"/>
        <v>22219.5</v>
      </c>
      <c r="AW271" s="633"/>
    </row>
    <row r="272" spans="1:49" s="632" customFormat="1" x14ac:dyDescent="0.25">
      <c r="A272" s="746" t="s">
        <v>487</v>
      </c>
      <c r="B272" s="657" t="s">
        <v>488</v>
      </c>
      <c r="C272" s="635" t="s">
        <v>170</v>
      </c>
      <c r="D272" s="621">
        <v>5</v>
      </c>
      <c r="E272" s="1150">
        <v>262</v>
      </c>
      <c r="F272" s="527">
        <f t="shared" si="200"/>
        <v>1310</v>
      </c>
      <c r="G272" s="527">
        <v>153.4</v>
      </c>
      <c r="H272" s="989">
        <f t="shared" si="201"/>
        <v>767</v>
      </c>
      <c r="I272" s="1090">
        <f t="shared" si="202"/>
        <v>2077</v>
      </c>
      <c r="J272" s="1132"/>
      <c r="K272" s="621"/>
      <c r="L272" s="1150">
        <v>262</v>
      </c>
      <c r="M272" s="527">
        <f t="shared" si="203"/>
        <v>0</v>
      </c>
      <c r="N272" s="527">
        <v>153.4</v>
      </c>
      <c r="O272" s="989">
        <f t="shared" si="204"/>
        <v>0</v>
      </c>
      <c r="P272" s="1090">
        <f t="shared" si="205"/>
        <v>0</v>
      </c>
      <c r="Q272" s="1005"/>
      <c r="R272" s="621"/>
      <c r="S272" s="1090">
        <v>262</v>
      </c>
      <c r="T272" s="1090">
        <f t="shared" si="206"/>
        <v>0</v>
      </c>
      <c r="U272" s="1090">
        <v>153.4</v>
      </c>
      <c r="V272" s="1090">
        <f t="shared" si="207"/>
        <v>0</v>
      </c>
      <c r="W272" s="1090">
        <f t="shared" si="208"/>
        <v>0</v>
      </c>
      <c r="X272" s="1215"/>
      <c r="Y272" s="527">
        <v>262</v>
      </c>
      <c r="Z272" s="527">
        <f t="shared" si="209"/>
        <v>0</v>
      </c>
      <c r="AA272" s="527">
        <v>153.4</v>
      </c>
      <c r="AB272" s="527">
        <f t="shared" si="210"/>
        <v>0</v>
      </c>
      <c r="AC272" s="915">
        <f t="shared" si="211"/>
        <v>0</v>
      </c>
      <c r="AD272" s="1216"/>
      <c r="AE272" s="527">
        <v>262</v>
      </c>
      <c r="AF272" s="527">
        <f t="shared" si="212"/>
        <v>0</v>
      </c>
      <c r="AG272" s="527">
        <v>153.4</v>
      </c>
      <c r="AH272" s="527">
        <f t="shared" si="213"/>
        <v>0</v>
      </c>
      <c r="AI272" s="915">
        <f t="shared" si="214"/>
        <v>0</v>
      </c>
      <c r="AJ272" s="1216"/>
      <c r="AK272" s="527">
        <v>262</v>
      </c>
      <c r="AL272" s="527">
        <f t="shared" si="215"/>
        <v>0</v>
      </c>
      <c r="AM272" s="527">
        <v>153.4</v>
      </c>
      <c r="AN272" s="527">
        <f t="shared" si="216"/>
        <v>0</v>
      </c>
      <c r="AO272" s="915">
        <f t="shared" si="217"/>
        <v>0</v>
      </c>
      <c r="AP272" s="990"/>
      <c r="AQ272" s="653">
        <f t="shared" si="157"/>
        <v>5</v>
      </c>
      <c r="AR272" s="1150">
        <v>262</v>
      </c>
      <c r="AS272" s="527">
        <f t="shared" si="218"/>
        <v>1310</v>
      </c>
      <c r="AT272" s="527">
        <v>153.4</v>
      </c>
      <c r="AU272" s="989">
        <f t="shared" si="219"/>
        <v>767</v>
      </c>
      <c r="AV272" s="1090">
        <f t="shared" si="220"/>
        <v>2077</v>
      </c>
      <c r="AW272" s="633"/>
    </row>
    <row r="273" spans="1:49" s="632" customFormat="1" ht="28.5" x14ac:dyDescent="0.25">
      <c r="A273" s="746" t="s">
        <v>489</v>
      </c>
      <c r="B273" s="657" t="s">
        <v>490</v>
      </c>
      <c r="C273" s="635" t="s">
        <v>170</v>
      </c>
      <c r="D273" s="621">
        <v>5</v>
      </c>
      <c r="E273" s="1150">
        <v>131</v>
      </c>
      <c r="F273" s="527">
        <f t="shared" si="200"/>
        <v>655</v>
      </c>
      <c r="G273" s="527">
        <v>273</v>
      </c>
      <c r="H273" s="989">
        <f t="shared" si="201"/>
        <v>1365</v>
      </c>
      <c r="I273" s="1090">
        <f t="shared" si="202"/>
        <v>2020</v>
      </c>
      <c r="J273" s="1132"/>
      <c r="K273" s="621"/>
      <c r="L273" s="1150">
        <v>131</v>
      </c>
      <c r="M273" s="527">
        <f t="shared" si="203"/>
        <v>0</v>
      </c>
      <c r="N273" s="527">
        <v>273</v>
      </c>
      <c r="O273" s="989">
        <f t="shared" si="204"/>
        <v>0</v>
      </c>
      <c r="P273" s="1090">
        <f t="shared" si="205"/>
        <v>0</v>
      </c>
      <c r="Q273" s="1005"/>
      <c r="R273" s="621"/>
      <c r="S273" s="1090">
        <v>131</v>
      </c>
      <c r="T273" s="1090">
        <f t="shared" si="206"/>
        <v>0</v>
      </c>
      <c r="U273" s="1090">
        <v>273</v>
      </c>
      <c r="V273" s="1090">
        <f t="shared" si="207"/>
        <v>0</v>
      </c>
      <c r="W273" s="1090">
        <f t="shared" si="208"/>
        <v>0</v>
      </c>
      <c r="X273" s="1215"/>
      <c r="Y273" s="527">
        <v>131</v>
      </c>
      <c r="Z273" s="527">
        <f t="shared" si="209"/>
        <v>0</v>
      </c>
      <c r="AA273" s="527">
        <v>273</v>
      </c>
      <c r="AB273" s="527">
        <f t="shared" si="210"/>
        <v>0</v>
      </c>
      <c r="AC273" s="915">
        <f t="shared" si="211"/>
        <v>0</v>
      </c>
      <c r="AD273" s="1216"/>
      <c r="AE273" s="527">
        <v>131</v>
      </c>
      <c r="AF273" s="527">
        <f t="shared" si="212"/>
        <v>0</v>
      </c>
      <c r="AG273" s="527">
        <v>273</v>
      </c>
      <c r="AH273" s="527">
        <f t="shared" si="213"/>
        <v>0</v>
      </c>
      <c r="AI273" s="915">
        <f t="shared" si="214"/>
        <v>0</v>
      </c>
      <c r="AJ273" s="1216"/>
      <c r="AK273" s="527">
        <v>131</v>
      </c>
      <c r="AL273" s="527">
        <f t="shared" si="215"/>
        <v>0</v>
      </c>
      <c r="AM273" s="527">
        <v>273</v>
      </c>
      <c r="AN273" s="527">
        <f t="shared" si="216"/>
        <v>0</v>
      </c>
      <c r="AO273" s="915">
        <f t="shared" si="217"/>
        <v>0</v>
      </c>
      <c r="AP273" s="990"/>
      <c r="AQ273" s="653">
        <f t="shared" si="157"/>
        <v>5</v>
      </c>
      <c r="AR273" s="1150">
        <v>131</v>
      </c>
      <c r="AS273" s="527">
        <f t="shared" si="218"/>
        <v>655</v>
      </c>
      <c r="AT273" s="527">
        <v>273</v>
      </c>
      <c r="AU273" s="989">
        <f t="shared" si="219"/>
        <v>1365</v>
      </c>
      <c r="AV273" s="1090">
        <f t="shared" si="220"/>
        <v>2020</v>
      </c>
      <c r="AW273" s="633"/>
    </row>
    <row r="274" spans="1:49" s="632" customFormat="1" ht="28.5" x14ac:dyDescent="0.25">
      <c r="A274" s="746" t="s">
        <v>491</v>
      </c>
      <c r="B274" s="657" t="s">
        <v>492</v>
      </c>
      <c r="C274" s="635" t="s">
        <v>170</v>
      </c>
      <c r="D274" s="621">
        <v>5</v>
      </c>
      <c r="E274" s="1150">
        <v>1572</v>
      </c>
      <c r="F274" s="527">
        <f t="shared" si="200"/>
        <v>7860</v>
      </c>
      <c r="G274" s="527">
        <v>0</v>
      </c>
      <c r="H274" s="989">
        <f t="shared" si="201"/>
        <v>0</v>
      </c>
      <c r="I274" s="1090">
        <f t="shared" si="202"/>
        <v>7860</v>
      </c>
      <c r="J274" s="1132"/>
      <c r="K274" s="621"/>
      <c r="L274" s="1150">
        <v>1572</v>
      </c>
      <c r="M274" s="527">
        <f t="shared" si="203"/>
        <v>0</v>
      </c>
      <c r="N274" s="527">
        <v>0</v>
      </c>
      <c r="O274" s="989">
        <f t="shared" si="204"/>
        <v>0</v>
      </c>
      <c r="P274" s="1090">
        <f t="shared" si="205"/>
        <v>0</v>
      </c>
      <c r="Q274" s="1005"/>
      <c r="R274" s="621"/>
      <c r="S274" s="1090">
        <v>1572</v>
      </c>
      <c r="T274" s="1090">
        <f t="shared" si="206"/>
        <v>0</v>
      </c>
      <c r="U274" s="1090">
        <v>0</v>
      </c>
      <c r="V274" s="1090">
        <f t="shared" si="207"/>
        <v>0</v>
      </c>
      <c r="W274" s="1090">
        <f t="shared" si="208"/>
        <v>0</v>
      </c>
      <c r="X274" s="1215"/>
      <c r="Y274" s="527">
        <v>1572</v>
      </c>
      <c r="Z274" s="527">
        <f t="shared" si="209"/>
        <v>0</v>
      </c>
      <c r="AA274" s="527">
        <v>0</v>
      </c>
      <c r="AB274" s="527">
        <f t="shared" si="210"/>
        <v>0</v>
      </c>
      <c r="AC274" s="915">
        <f t="shared" si="211"/>
        <v>0</v>
      </c>
      <c r="AD274" s="1216"/>
      <c r="AE274" s="527">
        <v>1572</v>
      </c>
      <c r="AF274" s="527">
        <f t="shared" si="212"/>
        <v>0</v>
      </c>
      <c r="AG274" s="527">
        <v>0</v>
      </c>
      <c r="AH274" s="527">
        <f t="shared" si="213"/>
        <v>0</v>
      </c>
      <c r="AI274" s="915">
        <f t="shared" si="214"/>
        <v>0</v>
      </c>
      <c r="AJ274" s="1216"/>
      <c r="AK274" s="527">
        <v>1572</v>
      </c>
      <c r="AL274" s="527">
        <f t="shared" si="215"/>
        <v>0</v>
      </c>
      <c r="AM274" s="527">
        <v>0</v>
      </c>
      <c r="AN274" s="527">
        <f t="shared" si="216"/>
        <v>0</v>
      </c>
      <c r="AO274" s="915">
        <f t="shared" si="217"/>
        <v>0</v>
      </c>
      <c r="AP274" s="990"/>
      <c r="AQ274" s="653">
        <f t="shared" si="157"/>
        <v>5</v>
      </c>
      <c r="AR274" s="1150">
        <v>1572</v>
      </c>
      <c r="AS274" s="527">
        <f t="shared" si="218"/>
        <v>7860</v>
      </c>
      <c r="AT274" s="527">
        <v>0</v>
      </c>
      <c r="AU274" s="989">
        <f t="shared" si="219"/>
        <v>0</v>
      </c>
      <c r="AV274" s="1090">
        <f t="shared" si="220"/>
        <v>7860</v>
      </c>
      <c r="AW274" s="633"/>
    </row>
    <row r="275" spans="1:49" s="632" customFormat="1" x14ac:dyDescent="0.25">
      <c r="A275" s="746" t="s">
        <v>493</v>
      </c>
      <c r="B275" s="657" t="s">
        <v>494</v>
      </c>
      <c r="C275" s="635" t="s">
        <v>170</v>
      </c>
      <c r="D275" s="621">
        <v>8</v>
      </c>
      <c r="E275" s="1150">
        <v>65.5</v>
      </c>
      <c r="F275" s="527">
        <f t="shared" si="200"/>
        <v>524</v>
      </c>
      <c r="G275" s="527">
        <v>557.70000000000005</v>
      </c>
      <c r="H275" s="989">
        <f t="shared" si="201"/>
        <v>4461.6000000000004</v>
      </c>
      <c r="I275" s="1090">
        <f t="shared" si="202"/>
        <v>4985.6000000000004</v>
      </c>
      <c r="J275" s="1132"/>
      <c r="K275" s="621"/>
      <c r="L275" s="1150">
        <v>65.5</v>
      </c>
      <c r="M275" s="527">
        <f t="shared" si="203"/>
        <v>0</v>
      </c>
      <c r="N275" s="527">
        <v>557.70000000000005</v>
      </c>
      <c r="O275" s="989">
        <f t="shared" si="204"/>
        <v>0</v>
      </c>
      <c r="P275" s="1090">
        <f t="shared" si="205"/>
        <v>0</v>
      </c>
      <c r="Q275" s="1005"/>
      <c r="R275" s="621"/>
      <c r="S275" s="1090">
        <v>65.5</v>
      </c>
      <c r="T275" s="1090">
        <f t="shared" si="206"/>
        <v>0</v>
      </c>
      <c r="U275" s="1090">
        <v>557.70000000000005</v>
      </c>
      <c r="V275" s="1090">
        <f t="shared" si="207"/>
        <v>0</v>
      </c>
      <c r="W275" s="1090">
        <f t="shared" si="208"/>
        <v>0</v>
      </c>
      <c r="X275" s="1215"/>
      <c r="Y275" s="527">
        <v>65.5</v>
      </c>
      <c r="Z275" s="527">
        <f t="shared" si="209"/>
        <v>0</v>
      </c>
      <c r="AA275" s="527">
        <v>557.70000000000005</v>
      </c>
      <c r="AB275" s="527">
        <f t="shared" si="210"/>
        <v>0</v>
      </c>
      <c r="AC275" s="915">
        <f t="shared" si="211"/>
        <v>0</v>
      </c>
      <c r="AD275" s="1216"/>
      <c r="AE275" s="527">
        <v>65.5</v>
      </c>
      <c r="AF275" s="527">
        <f t="shared" si="212"/>
        <v>0</v>
      </c>
      <c r="AG275" s="527">
        <v>557.70000000000005</v>
      </c>
      <c r="AH275" s="527">
        <f t="shared" si="213"/>
        <v>0</v>
      </c>
      <c r="AI275" s="915">
        <f t="shared" si="214"/>
        <v>0</v>
      </c>
      <c r="AJ275" s="1216"/>
      <c r="AK275" s="527">
        <v>65.5</v>
      </c>
      <c r="AL275" s="527">
        <f t="shared" si="215"/>
        <v>0</v>
      </c>
      <c r="AM275" s="527">
        <v>557.70000000000005</v>
      </c>
      <c r="AN275" s="527">
        <f t="shared" si="216"/>
        <v>0</v>
      </c>
      <c r="AO275" s="915">
        <f t="shared" si="217"/>
        <v>0</v>
      </c>
      <c r="AP275" s="990"/>
      <c r="AQ275" s="653">
        <f t="shared" si="157"/>
        <v>8</v>
      </c>
      <c r="AR275" s="1150">
        <v>65.5</v>
      </c>
      <c r="AS275" s="527">
        <f t="shared" si="218"/>
        <v>524</v>
      </c>
      <c r="AT275" s="527">
        <v>557.70000000000005</v>
      </c>
      <c r="AU275" s="989">
        <f t="shared" si="219"/>
        <v>4461.6000000000004</v>
      </c>
      <c r="AV275" s="1090">
        <f t="shared" si="220"/>
        <v>4985.6000000000004</v>
      </c>
      <c r="AW275" s="633"/>
    </row>
    <row r="276" spans="1:49" s="632" customFormat="1" ht="28.5" x14ac:dyDescent="0.25">
      <c r="A276" s="746" t="s">
        <v>495</v>
      </c>
      <c r="B276" s="657" t="s">
        <v>496</v>
      </c>
      <c r="C276" s="635" t="s">
        <v>170</v>
      </c>
      <c r="D276" s="621">
        <v>57</v>
      </c>
      <c r="E276" s="1150">
        <v>65.5</v>
      </c>
      <c r="F276" s="527">
        <f t="shared" si="200"/>
        <v>3733.5</v>
      </c>
      <c r="G276" s="527">
        <v>370.5</v>
      </c>
      <c r="H276" s="989">
        <f t="shared" si="201"/>
        <v>21118.5</v>
      </c>
      <c r="I276" s="1090">
        <f t="shared" si="202"/>
        <v>24852</v>
      </c>
      <c r="J276" s="1132"/>
      <c r="K276" s="621"/>
      <c r="L276" s="1150">
        <v>65.5</v>
      </c>
      <c r="M276" s="527">
        <f t="shared" si="203"/>
        <v>0</v>
      </c>
      <c r="N276" s="527">
        <v>370.5</v>
      </c>
      <c r="O276" s="989">
        <f t="shared" si="204"/>
        <v>0</v>
      </c>
      <c r="P276" s="1090">
        <f t="shared" si="205"/>
        <v>0</v>
      </c>
      <c r="Q276" s="1005"/>
      <c r="R276" s="621"/>
      <c r="S276" s="1090">
        <v>65.5</v>
      </c>
      <c r="T276" s="1090">
        <f t="shared" si="206"/>
        <v>0</v>
      </c>
      <c r="U276" s="1090">
        <v>370.5</v>
      </c>
      <c r="V276" s="1090">
        <f t="shared" si="207"/>
        <v>0</v>
      </c>
      <c r="W276" s="1090">
        <f t="shared" si="208"/>
        <v>0</v>
      </c>
      <c r="X276" s="1215"/>
      <c r="Y276" s="527">
        <v>65.5</v>
      </c>
      <c r="Z276" s="527">
        <f t="shared" si="209"/>
        <v>0</v>
      </c>
      <c r="AA276" s="527">
        <v>370.5</v>
      </c>
      <c r="AB276" s="527">
        <f t="shared" si="210"/>
        <v>0</v>
      </c>
      <c r="AC276" s="915">
        <f t="shared" si="211"/>
        <v>0</v>
      </c>
      <c r="AD276" s="1216"/>
      <c r="AE276" s="527">
        <v>65.5</v>
      </c>
      <c r="AF276" s="527">
        <f t="shared" si="212"/>
        <v>0</v>
      </c>
      <c r="AG276" s="527">
        <v>370.5</v>
      </c>
      <c r="AH276" s="527">
        <f t="shared" si="213"/>
        <v>0</v>
      </c>
      <c r="AI276" s="915">
        <f t="shared" si="214"/>
        <v>0</v>
      </c>
      <c r="AJ276" s="1216"/>
      <c r="AK276" s="527">
        <v>65.5</v>
      </c>
      <c r="AL276" s="527">
        <f t="shared" si="215"/>
        <v>0</v>
      </c>
      <c r="AM276" s="527">
        <v>370.5</v>
      </c>
      <c r="AN276" s="527">
        <f t="shared" si="216"/>
        <v>0</v>
      </c>
      <c r="AO276" s="915">
        <f t="shared" si="217"/>
        <v>0</v>
      </c>
      <c r="AP276" s="990"/>
      <c r="AQ276" s="653">
        <f t="shared" si="157"/>
        <v>57</v>
      </c>
      <c r="AR276" s="1150">
        <v>65.5</v>
      </c>
      <c r="AS276" s="527">
        <f t="shared" si="218"/>
        <v>3733.5</v>
      </c>
      <c r="AT276" s="527">
        <v>370.5</v>
      </c>
      <c r="AU276" s="989">
        <f t="shared" si="219"/>
        <v>21118.5</v>
      </c>
      <c r="AV276" s="1090">
        <f t="shared" si="220"/>
        <v>24852</v>
      </c>
      <c r="AW276" s="633"/>
    </row>
    <row r="277" spans="1:49" s="632" customFormat="1" ht="28.5" x14ac:dyDescent="0.25">
      <c r="A277" s="746" t="s">
        <v>497</v>
      </c>
      <c r="B277" s="657" t="s">
        <v>498</v>
      </c>
      <c r="C277" s="635" t="s">
        <v>170</v>
      </c>
      <c r="D277" s="621">
        <v>163</v>
      </c>
      <c r="E277" s="1150">
        <v>65.5</v>
      </c>
      <c r="F277" s="527">
        <f t="shared" si="200"/>
        <v>10676.5</v>
      </c>
      <c r="G277" s="527">
        <v>767</v>
      </c>
      <c r="H277" s="989">
        <f t="shared" si="201"/>
        <v>125021</v>
      </c>
      <c r="I277" s="1090">
        <f t="shared" si="202"/>
        <v>135697.5</v>
      </c>
      <c r="J277" s="1132"/>
      <c r="K277" s="621"/>
      <c r="L277" s="1150">
        <v>65.5</v>
      </c>
      <c r="M277" s="527">
        <f t="shared" si="203"/>
        <v>0</v>
      </c>
      <c r="N277" s="527">
        <v>767</v>
      </c>
      <c r="O277" s="989">
        <f t="shared" si="204"/>
        <v>0</v>
      </c>
      <c r="P277" s="1090">
        <f t="shared" si="205"/>
        <v>0</v>
      </c>
      <c r="Q277" s="1005"/>
      <c r="R277" s="621"/>
      <c r="S277" s="1090">
        <v>65.5</v>
      </c>
      <c r="T277" s="1090">
        <f t="shared" si="206"/>
        <v>0</v>
      </c>
      <c r="U277" s="1090">
        <v>767</v>
      </c>
      <c r="V277" s="1090">
        <f t="shared" si="207"/>
        <v>0</v>
      </c>
      <c r="W277" s="1090">
        <f t="shared" si="208"/>
        <v>0</v>
      </c>
      <c r="X277" s="1215"/>
      <c r="Y277" s="527">
        <v>65.5</v>
      </c>
      <c r="Z277" s="527">
        <f t="shared" si="209"/>
        <v>0</v>
      </c>
      <c r="AA277" s="527">
        <v>767</v>
      </c>
      <c r="AB277" s="527">
        <f t="shared" si="210"/>
        <v>0</v>
      </c>
      <c r="AC277" s="915">
        <f t="shared" si="211"/>
        <v>0</v>
      </c>
      <c r="AD277" s="1216"/>
      <c r="AE277" s="527">
        <v>65.5</v>
      </c>
      <c r="AF277" s="527">
        <f t="shared" si="212"/>
        <v>0</v>
      </c>
      <c r="AG277" s="527">
        <v>767</v>
      </c>
      <c r="AH277" s="527">
        <f t="shared" si="213"/>
        <v>0</v>
      </c>
      <c r="AI277" s="915">
        <f t="shared" si="214"/>
        <v>0</v>
      </c>
      <c r="AJ277" s="1216"/>
      <c r="AK277" s="527">
        <v>65.5</v>
      </c>
      <c r="AL277" s="527">
        <f t="shared" si="215"/>
        <v>0</v>
      </c>
      <c r="AM277" s="527">
        <v>767</v>
      </c>
      <c r="AN277" s="527">
        <f t="shared" si="216"/>
        <v>0</v>
      </c>
      <c r="AO277" s="915">
        <f t="shared" si="217"/>
        <v>0</v>
      </c>
      <c r="AP277" s="990"/>
      <c r="AQ277" s="653">
        <f t="shared" si="157"/>
        <v>163</v>
      </c>
      <c r="AR277" s="1150">
        <v>65.5</v>
      </c>
      <c r="AS277" s="527">
        <f t="shared" si="218"/>
        <v>10676.5</v>
      </c>
      <c r="AT277" s="527">
        <v>767</v>
      </c>
      <c r="AU277" s="989">
        <f t="shared" si="219"/>
        <v>125021</v>
      </c>
      <c r="AV277" s="1090">
        <f t="shared" si="220"/>
        <v>135697.5</v>
      </c>
      <c r="AW277" s="633"/>
    </row>
    <row r="278" spans="1:49" s="632" customFormat="1" x14ac:dyDescent="0.25">
      <c r="A278" s="746" t="s">
        <v>499</v>
      </c>
      <c r="B278" s="657" t="s">
        <v>500</v>
      </c>
      <c r="C278" s="635" t="s">
        <v>170</v>
      </c>
      <c r="D278" s="621">
        <v>2</v>
      </c>
      <c r="E278" s="1150">
        <v>65.5</v>
      </c>
      <c r="F278" s="527">
        <f t="shared" si="200"/>
        <v>131</v>
      </c>
      <c r="G278" s="527">
        <v>557.70000000000005</v>
      </c>
      <c r="H278" s="989">
        <f t="shared" si="201"/>
        <v>1115.4000000000001</v>
      </c>
      <c r="I278" s="1090">
        <f t="shared" si="202"/>
        <v>1246.4000000000001</v>
      </c>
      <c r="J278" s="1132"/>
      <c r="K278" s="621"/>
      <c r="L278" s="1150">
        <v>65.5</v>
      </c>
      <c r="M278" s="527">
        <f t="shared" si="203"/>
        <v>0</v>
      </c>
      <c r="N278" s="527">
        <v>557.70000000000005</v>
      </c>
      <c r="O278" s="989">
        <f t="shared" si="204"/>
        <v>0</v>
      </c>
      <c r="P278" s="1090">
        <f t="shared" si="205"/>
        <v>0</v>
      </c>
      <c r="Q278" s="1005"/>
      <c r="R278" s="621"/>
      <c r="S278" s="1090">
        <v>65.5</v>
      </c>
      <c r="T278" s="1090">
        <f t="shared" si="206"/>
        <v>0</v>
      </c>
      <c r="U278" s="1090">
        <v>557.70000000000005</v>
      </c>
      <c r="V278" s="1090">
        <f t="shared" si="207"/>
        <v>0</v>
      </c>
      <c r="W278" s="1090">
        <f t="shared" si="208"/>
        <v>0</v>
      </c>
      <c r="X278" s="1215"/>
      <c r="Y278" s="527">
        <v>65.5</v>
      </c>
      <c r="Z278" s="527">
        <f t="shared" si="209"/>
        <v>0</v>
      </c>
      <c r="AA278" s="527">
        <v>557.70000000000005</v>
      </c>
      <c r="AB278" s="527">
        <f t="shared" si="210"/>
        <v>0</v>
      </c>
      <c r="AC278" s="915">
        <f t="shared" si="211"/>
        <v>0</v>
      </c>
      <c r="AD278" s="1216"/>
      <c r="AE278" s="527">
        <v>65.5</v>
      </c>
      <c r="AF278" s="527">
        <f t="shared" si="212"/>
        <v>0</v>
      </c>
      <c r="AG278" s="527">
        <v>557.70000000000005</v>
      </c>
      <c r="AH278" s="527">
        <f t="shared" si="213"/>
        <v>0</v>
      </c>
      <c r="AI278" s="915">
        <f t="shared" si="214"/>
        <v>0</v>
      </c>
      <c r="AJ278" s="1216"/>
      <c r="AK278" s="527">
        <v>65.5</v>
      </c>
      <c r="AL278" s="527">
        <f t="shared" si="215"/>
        <v>0</v>
      </c>
      <c r="AM278" s="527">
        <v>557.70000000000005</v>
      </c>
      <c r="AN278" s="527">
        <f t="shared" si="216"/>
        <v>0</v>
      </c>
      <c r="AO278" s="915">
        <f t="shared" si="217"/>
        <v>0</v>
      </c>
      <c r="AP278" s="990"/>
      <c r="AQ278" s="653">
        <f t="shared" si="157"/>
        <v>2</v>
      </c>
      <c r="AR278" s="1150">
        <v>65.5</v>
      </c>
      <c r="AS278" s="527">
        <f t="shared" si="218"/>
        <v>131</v>
      </c>
      <c r="AT278" s="527">
        <v>557.70000000000005</v>
      </c>
      <c r="AU278" s="989">
        <f t="shared" si="219"/>
        <v>1115.4000000000001</v>
      </c>
      <c r="AV278" s="1090">
        <f t="shared" si="220"/>
        <v>1246.4000000000001</v>
      </c>
      <c r="AW278" s="633"/>
    </row>
    <row r="279" spans="1:49" s="632" customFormat="1" ht="28.5" x14ac:dyDescent="0.25">
      <c r="A279" s="746" t="s">
        <v>501</v>
      </c>
      <c r="B279" s="657" t="s">
        <v>502</v>
      </c>
      <c r="C279" s="635" t="s">
        <v>296</v>
      </c>
      <c r="D279" s="621">
        <v>60</v>
      </c>
      <c r="E279" s="1150">
        <v>393</v>
      </c>
      <c r="F279" s="527">
        <f t="shared" si="200"/>
        <v>23580</v>
      </c>
      <c r="G279" s="527">
        <v>600.6</v>
      </c>
      <c r="H279" s="989">
        <f t="shared" si="201"/>
        <v>36036</v>
      </c>
      <c r="I279" s="1090">
        <f t="shared" si="202"/>
        <v>59616</v>
      </c>
      <c r="J279" s="1132"/>
      <c r="K279" s="621"/>
      <c r="L279" s="1150">
        <v>393</v>
      </c>
      <c r="M279" s="527">
        <f t="shared" si="203"/>
        <v>0</v>
      </c>
      <c r="N279" s="527">
        <v>600.6</v>
      </c>
      <c r="O279" s="989">
        <f t="shared" si="204"/>
        <v>0</v>
      </c>
      <c r="P279" s="1090">
        <f t="shared" si="205"/>
        <v>0</v>
      </c>
      <c r="Q279" s="1005"/>
      <c r="R279" s="621"/>
      <c r="S279" s="1090">
        <v>393</v>
      </c>
      <c r="T279" s="1090">
        <f t="shared" si="206"/>
        <v>0</v>
      </c>
      <c r="U279" s="1090">
        <v>600.6</v>
      </c>
      <c r="V279" s="1090">
        <f t="shared" si="207"/>
        <v>0</v>
      </c>
      <c r="W279" s="1090">
        <f t="shared" si="208"/>
        <v>0</v>
      </c>
      <c r="X279" s="1215"/>
      <c r="Y279" s="527">
        <v>393</v>
      </c>
      <c r="Z279" s="527">
        <f t="shared" si="209"/>
        <v>0</v>
      </c>
      <c r="AA279" s="527">
        <v>600.6</v>
      </c>
      <c r="AB279" s="527">
        <f t="shared" si="210"/>
        <v>0</v>
      </c>
      <c r="AC279" s="915">
        <f t="shared" si="211"/>
        <v>0</v>
      </c>
      <c r="AD279" s="1216"/>
      <c r="AE279" s="527">
        <v>393</v>
      </c>
      <c r="AF279" s="527">
        <f t="shared" si="212"/>
        <v>0</v>
      </c>
      <c r="AG279" s="527">
        <v>600.6</v>
      </c>
      <c r="AH279" s="527">
        <f t="shared" si="213"/>
        <v>0</v>
      </c>
      <c r="AI279" s="915">
        <f t="shared" si="214"/>
        <v>0</v>
      </c>
      <c r="AJ279" s="1216"/>
      <c r="AK279" s="527">
        <v>393</v>
      </c>
      <c r="AL279" s="527">
        <f t="shared" si="215"/>
        <v>0</v>
      </c>
      <c r="AM279" s="527">
        <v>600.6</v>
      </c>
      <c r="AN279" s="527">
        <f t="shared" si="216"/>
        <v>0</v>
      </c>
      <c r="AO279" s="915">
        <f t="shared" si="217"/>
        <v>0</v>
      </c>
      <c r="AP279" s="990"/>
      <c r="AQ279" s="653">
        <f t="shared" si="157"/>
        <v>60</v>
      </c>
      <c r="AR279" s="1150">
        <v>393</v>
      </c>
      <c r="AS279" s="527">
        <f t="shared" si="218"/>
        <v>23580</v>
      </c>
      <c r="AT279" s="527">
        <v>600.6</v>
      </c>
      <c r="AU279" s="989">
        <f t="shared" si="219"/>
        <v>36036</v>
      </c>
      <c r="AV279" s="1090">
        <f t="shared" si="220"/>
        <v>59616</v>
      </c>
      <c r="AW279" s="633"/>
    </row>
    <row r="280" spans="1:49" s="632" customFormat="1" x14ac:dyDescent="0.25">
      <c r="A280" s="746" t="s">
        <v>503</v>
      </c>
      <c r="B280" s="657" t="s">
        <v>504</v>
      </c>
      <c r="C280" s="635" t="s">
        <v>296</v>
      </c>
      <c r="D280" s="621">
        <v>60</v>
      </c>
      <c r="E280" s="1150">
        <v>262</v>
      </c>
      <c r="F280" s="527">
        <f t="shared" si="200"/>
        <v>15720</v>
      </c>
      <c r="G280" s="527">
        <v>143</v>
      </c>
      <c r="H280" s="989">
        <f t="shared" si="201"/>
        <v>8580</v>
      </c>
      <c r="I280" s="1090">
        <f t="shared" si="202"/>
        <v>24300</v>
      </c>
      <c r="J280" s="1132"/>
      <c r="K280" s="621"/>
      <c r="L280" s="1150">
        <v>262</v>
      </c>
      <c r="M280" s="527">
        <f t="shared" si="203"/>
        <v>0</v>
      </c>
      <c r="N280" s="527">
        <v>143</v>
      </c>
      <c r="O280" s="989">
        <f t="shared" si="204"/>
        <v>0</v>
      </c>
      <c r="P280" s="1090">
        <f t="shared" si="205"/>
        <v>0</v>
      </c>
      <c r="Q280" s="1005"/>
      <c r="R280" s="621"/>
      <c r="S280" s="1090">
        <v>262</v>
      </c>
      <c r="T280" s="1090">
        <f t="shared" si="206"/>
        <v>0</v>
      </c>
      <c r="U280" s="1090">
        <v>143</v>
      </c>
      <c r="V280" s="1090">
        <f t="shared" si="207"/>
        <v>0</v>
      </c>
      <c r="W280" s="1090">
        <f t="shared" si="208"/>
        <v>0</v>
      </c>
      <c r="X280" s="1215"/>
      <c r="Y280" s="527">
        <v>262</v>
      </c>
      <c r="Z280" s="527">
        <f t="shared" si="209"/>
        <v>0</v>
      </c>
      <c r="AA280" s="527">
        <v>143</v>
      </c>
      <c r="AB280" s="527">
        <f t="shared" si="210"/>
        <v>0</v>
      </c>
      <c r="AC280" s="915">
        <f t="shared" si="211"/>
        <v>0</v>
      </c>
      <c r="AD280" s="1216"/>
      <c r="AE280" s="527">
        <v>262</v>
      </c>
      <c r="AF280" s="527">
        <f t="shared" si="212"/>
        <v>0</v>
      </c>
      <c r="AG280" s="527">
        <v>143</v>
      </c>
      <c r="AH280" s="527">
        <f t="shared" si="213"/>
        <v>0</v>
      </c>
      <c r="AI280" s="915">
        <f t="shared" si="214"/>
        <v>0</v>
      </c>
      <c r="AJ280" s="1216"/>
      <c r="AK280" s="527">
        <v>262</v>
      </c>
      <c r="AL280" s="527">
        <f t="shared" si="215"/>
        <v>0</v>
      </c>
      <c r="AM280" s="527">
        <v>143</v>
      </c>
      <c r="AN280" s="527">
        <f t="shared" si="216"/>
        <v>0</v>
      </c>
      <c r="AO280" s="915">
        <f t="shared" si="217"/>
        <v>0</v>
      </c>
      <c r="AP280" s="990"/>
      <c r="AQ280" s="653">
        <f t="shared" si="157"/>
        <v>60</v>
      </c>
      <c r="AR280" s="1150">
        <v>262</v>
      </c>
      <c r="AS280" s="527">
        <f t="shared" si="218"/>
        <v>15720</v>
      </c>
      <c r="AT280" s="527">
        <v>143</v>
      </c>
      <c r="AU280" s="989">
        <f t="shared" si="219"/>
        <v>8580</v>
      </c>
      <c r="AV280" s="1090">
        <f t="shared" si="220"/>
        <v>24300</v>
      </c>
      <c r="AW280" s="633"/>
    </row>
    <row r="281" spans="1:49" s="632" customFormat="1" ht="28.5" x14ac:dyDescent="0.25">
      <c r="A281" s="746" t="s">
        <v>505</v>
      </c>
      <c r="B281" s="657" t="s">
        <v>506</v>
      </c>
      <c r="C281" s="635" t="s">
        <v>170</v>
      </c>
      <c r="D281" s="621">
        <v>12</v>
      </c>
      <c r="E281" s="1150">
        <v>65.5</v>
      </c>
      <c r="F281" s="527">
        <f t="shared" si="200"/>
        <v>786</v>
      </c>
      <c r="G281" s="527">
        <v>671.67</v>
      </c>
      <c r="H281" s="989">
        <f t="shared" si="201"/>
        <v>8060.0399999999991</v>
      </c>
      <c r="I281" s="1090">
        <f t="shared" si="202"/>
        <v>8846.0399999999991</v>
      </c>
      <c r="J281" s="1132"/>
      <c r="K281" s="621"/>
      <c r="L281" s="1150">
        <v>65.5</v>
      </c>
      <c r="M281" s="527">
        <f t="shared" si="203"/>
        <v>0</v>
      </c>
      <c r="N281" s="527">
        <v>671.67</v>
      </c>
      <c r="O281" s="989">
        <f t="shared" si="204"/>
        <v>0</v>
      </c>
      <c r="P281" s="1090">
        <f t="shared" si="205"/>
        <v>0</v>
      </c>
      <c r="Q281" s="1005"/>
      <c r="R281" s="621"/>
      <c r="S281" s="1090">
        <v>65.5</v>
      </c>
      <c r="T281" s="1090">
        <f t="shared" si="206"/>
        <v>0</v>
      </c>
      <c r="U281" s="1090">
        <v>671.67</v>
      </c>
      <c r="V281" s="1090">
        <f t="shared" si="207"/>
        <v>0</v>
      </c>
      <c r="W281" s="1090">
        <f t="shared" si="208"/>
        <v>0</v>
      </c>
      <c r="X281" s="1215"/>
      <c r="Y281" s="527">
        <v>65.5</v>
      </c>
      <c r="Z281" s="527">
        <f t="shared" si="209"/>
        <v>0</v>
      </c>
      <c r="AA281" s="527">
        <v>671.67</v>
      </c>
      <c r="AB281" s="527">
        <f t="shared" si="210"/>
        <v>0</v>
      </c>
      <c r="AC281" s="915">
        <f t="shared" si="211"/>
        <v>0</v>
      </c>
      <c r="AD281" s="1216"/>
      <c r="AE281" s="527">
        <v>65.5</v>
      </c>
      <c r="AF281" s="527">
        <f t="shared" si="212"/>
        <v>0</v>
      </c>
      <c r="AG281" s="527">
        <v>671.67</v>
      </c>
      <c r="AH281" s="527">
        <f t="shared" si="213"/>
        <v>0</v>
      </c>
      <c r="AI281" s="915">
        <f t="shared" si="214"/>
        <v>0</v>
      </c>
      <c r="AJ281" s="1216"/>
      <c r="AK281" s="527">
        <v>65.5</v>
      </c>
      <c r="AL281" s="527">
        <f t="shared" si="215"/>
        <v>0</v>
      </c>
      <c r="AM281" s="527">
        <v>671.67</v>
      </c>
      <c r="AN281" s="527">
        <f t="shared" si="216"/>
        <v>0</v>
      </c>
      <c r="AO281" s="915">
        <f t="shared" si="217"/>
        <v>0</v>
      </c>
      <c r="AP281" s="990"/>
      <c r="AQ281" s="653">
        <f t="shared" si="157"/>
        <v>12</v>
      </c>
      <c r="AR281" s="1150">
        <v>65.5</v>
      </c>
      <c r="AS281" s="527">
        <f t="shared" si="218"/>
        <v>786</v>
      </c>
      <c r="AT281" s="527">
        <v>671.67</v>
      </c>
      <c r="AU281" s="989">
        <f t="shared" si="219"/>
        <v>8060.0399999999991</v>
      </c>
      <c r="AV281" s="1090">
        <f t="shared" si="220"/>
        <v>8846.0399999999991</v>
      </c>
      <c r="AW281" s="633"/>
    </row>
    <row r="282" spans="1:49" s="632" customFormat="1" x14ac:dyDescent="0.25">
      <c r="A282" s="746" t="s">
        <v>507</v>
      </c>
      <c r="B282" s="657" t="s">
        <v>508</v>
      </c>
      <c r="C282" s="635" t="s">
        <v>170</v>
      </c>
      <c r="D282" s="621">
        <v>5</v>
      </c>
      <c r="E282" s="1150">
        <v>65.5</v>
      </c>
      <c r="F282" s="527">
        <f t="shared" si="200"/>
        <v>327.5</v>
      </c>
      <c r="G282" s="527">
        <v>717.18</v>
      </c>
      <c r="H282" s="989">
        <f t="shared" si="201"/>
        <v>3585.8999999999996</v>
      </c>
      <c r="I282" s="1090">
        <f t="shared" si="202"/>
        <v>3913.3999999999996</v>
      </c>
      <c r="J282" s="1132"/>
      <c r="K282" s="621"/>
      <c r="L282" s="1150">
        <v>65.5</v>
      </c>
      <c r="M282" s="527">
        <f t="shared" si="203"/>
        <v>0</v>
      </c>
      <c r="N282" s="527">
        <v>717.18</v>
      </c>
      <c r="O282" s="989">
        <f t="shared" si="204"/>
        <v>0</v>
      </c>
      <c r="P282" s="1090">
        <f t="shared" si="205"/>
        <v>0</v>
      </c>
      <c r="Q282" s="1005"/>
      <c r="R282" s="621"/>
      <c r="S282" s="1090">
        <v>65.5</v>
      </c>
      <c r="T282" s="1090">
        <f t="shared" si="206"/>
        <v>0</v>
      </c>
      <c r="U282" s="1090">
        <v>717.18</v>
      </c>
      <c r="V282" s="1090">
        <f t="shared" si="207"/>
        <v>0</v>
      </c>
      <c r="W282" s="1090">
        <f t="shared" si="208"/>
        <v>0</v>
      </c>
      <c r="X282" s="1215"/>
      <c r="Y282" s="527">
        <v>65.5</v>
      </c>
      <c r="Z282" s="527">
        <f t="shared" si="209"/>
        <v>0</v>
      </c>
      <c r="AA282" s="527">
        <v>717.18</v>
      </c>
      <c r="AB282" s="527">
        <f t="shared" si="210"/>
        <v>0</v>
      </c>
      <c r="AC282" s="915">
        <f t="shared" si="211"/>
        <v>0</v>
      </c>
      <c r="AD282" s="1216"/>
      <c r="AE282" s="527">
        <v>65.5</v>
      </c>
      <c r="AF282" s="527">
        <f t="shared" si="212"/>
        <v>0</v>
      </c>
      <c r="AG282" s="527">
        <v>717.18</v>
      </c>
      <c r="AH282" s="527">
        <f t="shared" si="213"/>
        <v>0</v>
      </c>
      <c r="AI282" s="915">
        <f t="shared" si="214"/>
        <v>0</v>
      </c>
      <c r="AJ282" s="1216"/>
      <c r="AK282" s="527">
        <v>65.5</v>
      </c>
      <c r="AL282" s="527">
        <f t="shared" si="215"/>
        <v>0</v>
      </c>
      <c r="AM282" s="527">
        <v>717.18</v>
      </c>
      <c r="AN282" s="527">
        <f t="shared" si="216"/>
        <v>0</v>
      </c>
      <c r="AO282" s="915">
        <f t="shared" si="217"/>
        <v>0</v>
      </c>
      <c r="AP282" s="990"/>
      <c r="AQ282" s="653">
        <f t="shared" si="157"/>
        <v>5</v>
      </c>
      <c r="AR282" s="1150">
        <v>65.5</v>
      </c>
      <c r="AS282" s="527">
        <f t="shared" si="218"/>
        <v>327.5</v>
      </c>
      <c r="AT282" s="527">
        <v>717.18</v>
      </c>
      <c r="AU282" s="989">
        <f t="shared" si="219"/>
        <v>3585.8999999999996</v>
      </c>
      <c r="AV282" s="1090">
        <f t="shared" si="220"/>
        <v>3913.3999999999996</v>
      </c>
      <c r="AW282" s="633"/>
    </row>
    <row r="283" spans="1:49" s="632" customFormat="1" ht="28.5" x14ac:dyDescent="0.25">
      <c r="A283" s="746" t="s">
        <v>509</v>
      </c>
      <c r="B283" s="657" t="s">
        <v>510</v>
      </c>
      <c r="C283" s="635" t="s">
        <v>170</v>
      </c>
      <c r="D283" s="621">
        <v>35</v>
      </c>
      <c r="E283" s="1150">
        <v>131</v>
      </c>
      <c r="F283" s="527">
        <f t="shared" si="200"/>
        <v>4585</v>
      </c>
      <c r="G283" s="527">
        <v>132.91</v>
      </c>
      <c r="H283" s="989">
        <f t="shared" si="201"/>
        <v>4651.8499999999995</v>
      </c>
      <c r="I283" s="1090">
        <f t="shared" si="202"/>
        <v>9236.8499999999985</v>
      </c>
      <c r="J283" s="1132"/>
      <c r="K283" s="621"/>
      <c r="L283" s="1150">
        <v>131</v>
      </c>
      <c r="M283" s="527">
        <f t="shared" si="203"/>
        <v>0</v>
      </c>
      <c r="N283" s="527">
        <v>132.91</v>
      </c>
      <c r="O283" s="989">
        <f t="shared" si="204"/>
        <v>0</v>
      </c>
      <c r="P283" s="1090">
        <f t="shared" si="205"/>
        <v>0</v>
      </c>
      <c r="Q283" s="1005"/>
      <c r="R283" s="621"/>
      <c r="S283" s="1090">
        <v>131</v>
      </c>
      <c r="T283" s="1090">
        <f t="shared" si="206"/>
        <v>0</v>
      </c>
      <c r="U283" s="1090">
        <v>132.91</v>
      </c>
      <c r="V283" s="1090">
        <f t="shared" si="207"/>
        <v>0</v>
      </c>
      <c r="W283" s="1090">
        <f t="shared" si="208"/>
        <v>0</v>
      </c>
      <c r="X283" s="1215"/>
      <c r="Y283" s="527">
        <v>131</v>
      </c>
      <c r="Z283" s="527">
        <f t="shared" si="209"/>
        <v>0</v>
      </c>
      <c r="AA283" s="527">
        <v>132.91</v>
      </c>
      <c r="AB283" s="527">
        <f t="shared" si="210"/>
        <v>0</v>
      </c>
      <c r="AC283" s="915">
        <f t="shared" si="211"/>
        <v>0</v>
      </c>
      <c r="AD283" s="1216"/>
      <c r="AE283" s="527">
        <v>131</v>
      </c>
      <c r="AF283" s="527">
        <f t="shared" si="212"/>
        <v>0</v>
      </c>
      <c r="AG283" s="527">
        <v>132.91</v>
      </c>
      <c r="AH283" s="527">
        <f t="shared" si="213"/>
        <v>0</v>
      </c>
      <c r="AI283" s="915">
        <f t="shared" si="214"/>
        <v>0</v>
      </c>
      <c r="AJ283" s="1216"/>
      <c r="AK283" s="527">
        <v>131</v>
      </c>
      <c r="AL283" s="527">
        <f t="shared" si="215"/>
        <v>0</v>
      </c>
      <c r="AM283" s="527">
        <v>132.91</v>
      </c>
      <c r="AN283" s="527">
        <f t="shared" si="216"/>
        <v>0</v>
      </c>
      <c r="AO283" s="915">
        <f t="shared" si="217"/>
        <v>0</v>
      </c>
      <c r="AP283" s="990"/>
      <c r="AQ283" s="653">
        <f t="shared" si="157"/>
        <v>35</v>
      </c>
      <c r="AR283" s="1150">
        <v>131</v>
      </c>
      <c r="AS283" s="527">
        <f t="shared" si="218"/>
        <v>4585</v>
      </c>
      <c r="AT283" s="527">
        <v>132.91</v>
      </c>
      <c r="AU283" s="989">
        <f t="shared" si="219"/>
        <v>4651.8499999999995</v>
      </c>
      <c r="AV283" s="1090">
        <f t="shared" si="220"/>
        <v>9236.8499999999985</v>
      </c>
      <c r="AW283" s="633"/>
    </row>
    <row r="284" spans="1:49" s="632" customFormat="1" x14ac:dyDescent="0.25">
      <c r="A284" s="746" t="s">
        <v>511</v>
      </c>
      <c r="B284" s="657" t="s">
        <v>512</v>
      </c>
      <c r="C284" s="635" t="s">
        <v>170</v>
      </c>
      <c r="D284" s="621">
        <v>12</v>
      </c>
      <c r="E284" s="1150">
        <v>32.75</v>
      </c>
      <c r="F284" s="527">
        <f t="shared" si="200"/>
        <v>393</v>
      </c>
      <c r="G284" s="527">
        <v>49.83</v>
      </c>
      <c r="H284" s="989">
        <f t="shared" si="201"/>
        <v>597.96</v>
      </c>
      <c r="I284" s="1090">
        <f t="shared" si="202"/>
        <v>990.96</v>
      </c>
      <c r="J284" s="1132"/>
      <c r="K284" s="621"/>
      <c r="L284" s="1150">
        <v>32.75</v>
      </c>
      <c r="M284" s="527">
        <f t="shared" si="203"/>
        <v>0</v>
      </c>
      <c r="N284" s="527">
        <v>49.83</v>
      </c>
      <c r="O284" s="989">
        <f t="shared" si="204"/>
        <v>0</v>
      </c>
      <c r="P284" s="1090">
        <f t="shared" si="205"/>
        <v>0</v>
      </c>
      <c r="Q284" s="1005"/>
      <c r="R284" s="621"/>
      <c r="S284" s="1090">
        <v>32.75</v>
      </c>
      <c r="T284" s="1090">
        <f t="shared" si="206"/>
        <v>0</v>
      </c>
      <c r="U284" s="1090">
        <v>49.83</v>
      </c>
      <c r="V284" s="1090">
        <f t="shared" si="207"/>
        <v>0</v>
      </c>
      <c r="W284" s="1090">
        <f t="shared" si="208"/>
        <v>0</v>
      </c>
      <c r="X284" s="1215"/>
      <c r="Y284" s="527">
        <v>32.75</v>
      </c>
      <c r="Z284" s="527">
        <f t="shared" si="209"/>
        <v>0</v>
      </c>
      <c r="AA284" s="527">
        <v>49.83</v>
      </c>
      <c r="AB284" s="527">
        <f t="shared" si="210"/>
        <v>0</v>
      </c>
      <c r="AC284" s="915">
        <f t="shared" si="211"/>
        <v>0</v>
      </c>
      <c r="AD284" s="1216"/>
      <c r="AE284" s="527">
        <v>32.75</v>
      </c>
      <c r="AF284" s="527">
        <f t="shared" si="212"/>
        <v>0</v>
      </c>
      <c r="AG284" s="527">
        <v>49.83</v>
      </c>
      <c r="AH284" s="527">
        <f t="shared" si="213"/>
        <v>0</v>
      </c>
      <c r="AI284" s="915">
        <f t="shared" si="214"/>
        <v>0</v>
      </c>
      <c r="AJ284" s="1216"/>
      <c r="AK284" s="527">
        <v>32.75</v>
      </c>
      <c r="AL284" s="527">
        <f t="shared" si="215"/>
        <v>0</v>
      </c>
      <c r="AM284" s="527">
        <v>49.83</v>
      </c>
      <c r="AN284" s="527">
        <f t="shared" si="216"/>
        <v>0</v>
      </c>
      <c r="AO284" s="915">
        <f t="shared" si="217"/>
        <v>0</v>
      </c>
      <c r="AP284" s="990"/>
      <c r="AQ284" s="653">
        <f t="shared" si="157"/>
        <v>12</v>
      </c>
      <c r="AR284" s="1150">
        <v>32.75</v>
      </c>
      <c r="AS284" s="527">
        <f t="shared" si="218"/>
        <v>393</v>
      </c>
      <c r="AT284" s="527">
        <v>49.83</v>
      </c>
      <c r="AU284" s="989">
        <f t="shared" si="219"/>
        <v>597.96</v>
      </c>
      <c r="AV284" s="1090">
        <f t="shared" si="220"/>
        <v>990.96</v>
      </c>
      <c r="AW284" s="633"/>
    </row>
    <row r="285" spans="1:49" s="632" customFormat="1" x14ac:dyDescent="0.25">
      <c r="A285" s="746" t="s">
        <v>513</v>
      </c>
      <c r="B285" s="657" t="s">
        <v>514</v>
      </c>
      <c r="C285" s="635" t="s">
        <v>170</v>
      </c>
      <c r="D285" s="621">
        <v>12</v>
      </c>
      <c r="E285" s="1150">
        <v>32.75</v>
      </c>
      <c r="F285" s="527">
        <f t="shared" si="200"/>
        <v>393</v>
      </c>
      <c r="G285" s="527">
        <v>101.84</v>
      </c>
      <c r="H285" s="989">
        <f t="shared" si="201"/>
        <v>1222.08</v>
      </c>
      <c r="I285" s="1090">
        <f t="shared" si="202"/>
        <v>1615.08</v>
      </c>
      <c r="J285" s="1132"/>
      <c r="K285" s="621"/>
      <c r="L285" s="1150">
        <v>32.75</v>
      </c>
      <c r="M285" s="527">
        <f t="shared" si="203"/>
        <v>0</v>
      </c>
      <c r="N285" s="527">
        <v>101.84</v>
      </c>
      <c r="O285" s="989">
        <f t="shared" si="204"/>
        <v>0</v>
      </c>
      <c r="P285" s="1090">
        <f t="shared" si="205"/>
        <v>0</v>
      </c>
      <c r="Q285" s="1005"/>
      <c r="R285" s="621"/>
      <c r="S285" s="1090">
        <v>32.75</v>
      </c>
      <c r="T285" s="1090">
        <f t="shared" si="206"/>
        <v>0</v>
      </c>
      <c r="U285" s="1090">
        <v>101.84</v>
      </c>
      <c r="V285" s="1090">
        <f t="shared" si="207"/>
        <v>0</v>
      </c>
      <c r="W285" s="1090">
        <f t="shared" si="208"/>
        <v>0</v>
      </c>
      <c r="X285" s="1215"/>
      <c r="Y285" s="527">
        <v>32.75</v>
      </c>
      <c r="Z285" s="527">
        <f t="shared" si="209"/>
        <v>0</v>
      </c>
      <c r="AA285" s="527">
        <v>101.84</v>
      </c>
      <c r="AB285" s="527">
        <f t="shared" si="210"/>
        <v>0</v>
      </c>
      <c r="AC285" s="915">
        <f t="shared" si="211"/>
        <v>0</v>
      </c>
      <c r="AD285" s="1216"/>
      <c r="AE285" s="527">
        <v>32.75</v>
      </c>
      <c r="AF285" s="527">
        <f t="shared" si="212"/>
        <v>0</v>
      </c>
      <c r="AG285" s="527">
        <v>101.84</v>
      </c>
      <c r="AH285" s="527">
        <f t="shared" si="213"/>
        <v>0</v>
      </c>
      <c r="AI285" s="915">
        <f t="shared" si="214"/>
        <v>0</v>
      </c>
      <c r="AJ285" s="1216"/>
      <c r="AK285" s="527">
        <v>32.75</v>
      </c>
      <c r="AL285" s="527">
        <f t="shared" si="215"/>
        <v>0</v>
      </c>
      <c r="AM285" s="527">
        <v>101.84</v>
      </c>
      <c r="AN285" s="527">
        <f t="shared" si="216"/>
        <v>0</v>
      </c>
      <c r="AO285" s="915">
        <f t="shared" si="217"/>
        <v>0</v>
      </c>
      <c r="AP285" s="990"/>
      <c r="AQ285" s="653">
        <f t="shared" si="157"/>
        <v>12</v>
      </c>
      <c r="AR285" s="1150">
        <v>32.75</v>
      </c>
      <c r="AS285" s="527">
        <f t="shared" si="218"/>
        <v>393</v>
      </c>
      <c r="AT285" s="527">
        <v>101.84</v>
      </c>
      <c r="AU285" s="989">
        <f t="shared" si="219"/>
        <v>1222.08</v>
      </c>
      <c r="AV285" s="1090">
        <f t="shared" si="220"/>
        <v>1615.08</v>
      </c>
      <c r="AW285" s="633"/>
    </row>
    <row r="286" spans="1:49" s="632" customFormat="1" x14ac:dyDescent="0.25">
      <c r="A286" s="746" t="s">
        <v>515</v>
      </c>
      <c r="B286" s="657" t="s">
        <v>516</v>
      </c>
      <c r="C286" s="635" t="s">
        <v>170</v>
      </c>
      <c r="D286" s="621">
        <v>2</v>
      </c>
      <c r="E286" s="1150">
        <v>65.5</v>
      </c>
      <c r="F286" s="527">
        <f t="shared" si="200"/>
        <v>131</v>
      </c>
      <c r="G286" s="527">
        <v>367.25</v>
      </c>
      <c r="H286" s="989">
        <f t="shared" si="201"/>
        <v>734.5</v>
      </c>
      <c r="I286" s="1090">
        <f t="shared" si="202"/>
        <v>865.5</v>
      </c>
      <c r="J286" s="1132"/>
      <c r="K286" s="621"/>
      <c r="L286" s="1150">
        <v>65.5</v>
      </c>
      <c r="M286" s="527">
        <f t="shared" si="203"/>
        <v>0</v>
      </c>
      <c r="N286" s="527">
        <v>367.25</v>
      </c>
      <c r="O286" s="989">
        <f t="shared" si="204"/>
        <v>0</v>
      </c>
      <c r="P286" s="1090">
        <f t="shared" si="205"/>
        <v>0</v>
      </c>
      <c r="Q286" s="1005"/>
      <c r="R286" s="621"/>
      <c r="S286" s="1090">
        <v>65.5</v>
      </c>
      <c r="T286" s="1090">
        <f t="shared" si="206"/>
        <v>0</v>
      </c>
      <c r="U286" s="1090">
        <v>367.25</v>
      </c>
      <c r="V286" s="1090">
        <f t="shared" si="207"/>
        <v>0</v>
      </c>
      <c r="W286" s="1090">
        <f t="shared" si="208"/>
        <v>0</v>
      </c>
      <c r="X286" s="1215"/>
      <c r="Y286" s="527">
        <v>65.5</v>
      </c>
      <c r="Z286" s="527">
        <f t="shared" si="209"/>
        <v>0</v>
      </c>
      <c r="AA286" s="527">
        <v>367.25</v>
      </c>
      <c r="AB286" s="527">
        <f t="shared" si="210"/>
        <v>0</v>
      </c>
      <c r="AC286" s="915">
        <f t="shared" si="211"/>
        <v>0</v>
      </c>
      <c r="AD286" s="1216"/>
      <c r="AE286" s="527">
        <v>65.5</v>
      </c>
      <c r="AF286" s="527">
        <f t="shared" si="212"/>
        <v>0</v>
      </c>
      <c r="AG286" s="527">
        <v>367.25</v>
      </c>
      <c r="AH286" s="527">
        <f t="shared" si="213"/>
        <v>0</v>
      </c>
      <c r="AI286" s="915">
        <f t="shared" si="214"/>
        <v>0</v>
      </c>
      <c r="AJ286" s="1216"/>
      <c r="AK286" s="527">
        <v>65.5</v>
      </c>
      <c r="AL286" s="527">
        <f t="shared" si="215"/>
        <v>0</v>
      </c>
      <c r="AM286" s="527">
        <v>367.25</v>
      </c>
      <c r="AN286" s="527">
        <f t="shared" si="216"/>
        <v>0</v>
      </c>
      <c r="AO286" s="915">
        <f t="shared" si="217"/>
        <v>0</v>
      </c>
      <c r="AP286" s="990"/>
      <c r="AQ286" s="653">
        <f t="shared" si="157"/>
        <v>2</v>
      </c>
      <c r="AR286" s="1150">
        <v>65.5</v>
      </c>
      <c r="AS286" s="527">
        <f t="shared" si="218"/>
        <v>131</v>
      </c>
      <c r="AT286" s="527">
        <v>367.25</v>
      </c>
      <c r="AU286" s="989">
        <f t="shared" si="219"/>
        <v>734.5</v>
      </c>
      <c r="AV286" s="1090">
        <f t="shared" si="220"/>
        <v>865.5</v>
      </c>
      <c r="AW286" s="633"/>
    </row>
    <row r="287" spans="1:49" s="632" customFormat="1" x14ac:dyDescent="0.25">
      <c r="A287" s="746" t="s">
        <v>517</v>
      </c>
      <c r="B287" s="657" t="s">
        <v>518</v>
      </c>
      <c r="C287" s="635" t="s">
        <v>170</v>
      </c>
      <c r="D287" s="621">
        <v>12</v>
      </c>
      <c r="E287" s="1150">
        <v>39</v>
      </c>
      <c r="F287" s="527">
        <f t="shared" si="200"/>
        <v>468</v>
      </c>
      <c r="G287" s="527">
        <v>168</v>
      </c>
      <c r="H287" s="989">
        <f t="shared" si="201"/>
        <v>2016</v>
      </c>
      <c r="I287" s="1090">
        <f t="shared" si="202"/>
        <v>2484</v>
      </c>
      <c r="J287" s="1132"/>
      <c r="K287" s="621"/>
      <c r="L287" s="1150">
        <v>39</v>
      </c>
      <c r="M287" s="527">
        <f t="shared" si="203"/>
        <v>0</v>
      </c>
      <c r="N287" s="527">
        <v>168</v>
      </c>
      <c r="O287" s="989">
        <f t="shared" si="204"/>
        <v>0</v>
      </c>
      <c r="P287" s="1090">
        <f t="shared" si="205"/>
        <v>0</v>
      </c>
      <c r="Q287" s="1005"/>
      <c r="R287" s="621"/>
      <c r="S287" s="1090">
        <v>39</v>
      </c>
      <c r="T287" s="1090">
        <f t="shared" si="206"/>
        <v>0</v>
      </c>
      <c r="U287" s="1090">
        <v>168</v>
      </c>
      <c r="V287" s="1090">
        <f t="shared" si="207"/>
        <v>0</v>
      </c>
      <c r="W287" s="1090">
        <f t="shared" si="208"/>
        <v>0</v>
      </c>
      <c r="X287" s="1215"/>
      <c r="Y287" s="527">
        <v>39</v>
      </c>
      <c r="Z287" s="527">
        <f t="shared" si="209"/>
        <v>0</v>
      </c>
      <c r="AA287" s="527">
        <v>168</v>
      </c>
      <c r="AB287" s="527">
        <f t="shared" si="210"/>
        <v>0</v>
      </c>
      <c r="AC287" s="915">
        <f t="shared" si="211"/>
        <v>0</v>
      </c>
      <c r="AD287" s="1216"/>
      <c r="AE287" s="527">
        <v>39</v>
      </c>
      <c r="AF287" s="527">
        <f t="shared" si="212"/>
        <v>0</v>
      </c>
      <c r="AG287" s="527">
        <v>168</v>
      </c>
      <c r="AH287" s="527">
        <f t="shared" si="213"/>
        <v>0</v>
      </c>
      <c r="AI287" s="915">
        <f t="shared" si="214"/>
        <v>0</v>
      </c>
      <c r="AJ287" s="1216"/>
      <c r="AK287" s="527">
        <v>39</v>
      </c>
      <c r="AL287" s="527">
        <f t="shared" si="215"/>
        <v>0</v>
      </c>
      <c r="AM287" s="527">
        <v>168</v>
      </c>
      <c r="AN287" s="527">
        <f t="shared" si="216"/>
        <v>0</v>
      </c>
      <c r="AO287" s="915">
        <f t="shared" si="217"/>
        <v>0</v>
      </c>
      <c r="AP287" s="990"/>
      <c r="AQ287" s="653">
        <f t="shared" si="157"/>
        <v>12</v>
      </c>
      <c r="AR287" s="1150">
        <v>39</v>
      </c>
      <c r="AS287" s="527">
        <f t="shared" si="218"/>
        <v>468</v>
      </c>
      <c r="AT287" s="527">
        <v>168</v>
      </c>
      <c r="AU287" s="989">
        <f t="shared" si="219"/>
        <v>2016</v>
      </c>
      <c r="AV287" s="1090">
        <f t="shared" si="220"/>
        <v>2484</v>
      </c>
      <c r="AW287" s="633"/>
    </row>
    <row r="288" spans="1:49" s="632" customFormat="1" x14ac:dyDescent="0.25">
      <c r="A288" s="746" t="s">
        <v>519</v>
      </c>
      <c r="B288" s="656" t="s">
        <v>520</v>
      </c>
      <c r="C288" s="635" t="s">
        <v>296</v>
      </c>
      <c r="D288" s="621">
        <v>324</v>
      </c>
      <c r="E288" s="1150">
        <v>497.8</v>
      </c>
      <c r="F288" s="527">
        <f t="shared" si="200"/>
        <v>161287.20000000001</v>
      </c>
      <c r="G288" s="527">
        <v>912.18</v>
      </c>
      <c r="H288" s="989">
        <f t="shared" si="201"/>
        <v>295546.32</v>
      </c>
      <c r="I288" s="1090">
        <f t="shared" si="202"/>
        <v>456833.52</v>
      </c>
      <c r="J288" s="1132"/>
      <c r="K288" s="621"/>
      <c r="L288" s="1150">
        <v>497.8</v>
      </c>
      <c r="M288" s="527">
        <f t="shared" si="203"/>
        <v>0</v>
      </c>
      <c r="N288" s="527">
        <v>912.18</v>
      </c>
      <c r="O288" s="989">
        <f t="shared" si="204"/>
        <v>0</v>
      </c>
      <c r="P288" s="1090">
        <f t="shared" si="205"/>
        <v>0</v>
      </c>
      <c r="Q288" s="1005"/>
      <c r="R288" s="621"/>
      <c r="S288" s="1090">
        <v>497.8</v>
      </c>
      <c r="T288" s="1090">
        <f t="shared" si="206"/>
        <v>0</v>
      </c>
      <c r="U288" s="1090">
        <v>912.18</v>
      </c>
      <c r="V288" s="1090">
        <f t="shared" si="207"/>
        <v>0</v>
      </c>
      <c r="W288" s="1090">
        <f t="shared" si="208"/>
        <v>0</v>
      </c>
      <c r="X288" s="1215"/>
      <c r="Y288" s="527">
        <v>497.8</v>
      </c>
      <c r="Z288" s="527">
        <f t="shared" si="209"/>
        <v>0</v>
      </c>
      <c r="AA288" s="527">
        <v>912.18</v>
      </c>
      <c r="AB288" s="527">
        <f t="shared" si="210"/>
        <v>0</v>
      </c>
      <c r="AC288" s="915">
        <f t="shared" si="211"/>
        <v>0</v>
      </c>
      <c r="AD288" s="1216"/>
      <c r="AE288" s="527">
        <v>497.8</v>
      </c>
      <c r="AF288" s="527">
        <f t="shared" si="212"/>
        <v>0</v>
      </c>
      <c r="AG288" s="527">
        <v>912.18</v>
      </c>
      <c r="AH288" s="527">
        <f t="shared" si="213"/>
        <v>0</v>
      </c>
      <c r="AI288" s="915">
        <f t="shared" si="214"/>
        <v>0</v>
      </c>
      <c r="AJ288" s="1216"/>
      <c r="AK288" s="527">
        <v>497.8</v>
      </c>
      <c r="AL288" s="527">
        <f t="shared" si="215"/>
        <v>0</v>
      </c>
      <c r="AM288" s="527">
        <v>912.18</v>
      </c>
      <c r="AN288" s="527">
        <f t="shared" si="216"/>
        <v>0</v>
      </c>
      <c r="AO288" s="915">
        <f t="shared" si="217"/>
        <v>0</v>
      </c>
      <c r="AP288" s="990"/>
      <c r="AQ288" s="653">
        <f t="shared" si="157"/>
        <v>324</v>
      </c>
      <c r="AR288" s="1150">
        <v>497.8</v>
      </c>
      <c r="AS288" s="527">
        <f t="shared" si="218"/>
        <v>161287.20000000001</v>
      </c>
      <c r="AT288" s="527">
        <v>912.18</v>
      </c>
      <c r="AU288" s="989">
        <f t="shared" si="219"/>
        <v>295546.32</v>
      </c>
      <c r="AV288" s="1090">
        <f t="shared" si="220"/>
        <v>456833.52</v>
      </c>
      <c r="AW288" s="633"/>
    </row>
    <row r="289" spans="1:49" s="632" customFormat="1" x14ac:dyDescent="0.25">
      <c r="A289" s="746" t="s">
        <v>521</v>
      </c>
      <c r="B289" s="656" t="s">
        <v>522</v>
      </c>
      <c r="C289" s="635" t="s">
        <v>296</v>
      </c>
      <c r="D289" s="621">
        <v>603</v>
      </c>
      <c r="E289" s="1150">
        <v>497.8</v>
      </c>
      <c r="F289" s="527">
        <f t="shared" si="200"/>
        <v>300173.40000000002</v>
      </c>
      <c r="G289" s="527">
        <v>699.4</v>
      </c>
      <c r="H289" s="989">
        <f t="shared" si="201"/>
        <v>421738.2</v>
      </c>
      <c r="I289" s="1090">
        <f t="shared" si="202"/>
        <v>721911.60000000009</v>
      </c>
      <c r="J289" s="1132"/>
      <c r="K289" s="621"/>
      <c r="L289" s="1150">
        <v>497.8</v>
      </c>
      <c r="M289" s="527">
        <f t="shared" si="203"/>
        <v>0</v>
      </c>
      <c r="N289" s="527">
        <v>699.4</v>
      </c>
      <c r="O289" s="989">
        <f t="shared" si="204"/>
        <v>0</v>
      </c>
      <c r="P289" s="1090">
        <f t="shared" si="205"/>
        <v>0</v>
      </c>
      <c r="Q289" s="1005"/>
      <c r="R289" s="621"/>
      <c r="S289" s="1090">
        <v>497.8</v>
      </c>
      <c r="T289" s="1090">
        <f t="shared" si="206"/>
        <v>0</v>
      </c>
      <c r="U289" s="1090">
        <v>699.4</v>
      </c>
      <c r="V289" s="1090">
        <f t="shared" si="207"/>
        <v>0</v>
      </c>
      <c r="W289" s="1090">
        <f t="shared" si="208"/>
        <v>0</v>
      </c>
      <c r="X289" s="1215"/>
      <c r="Y289" s="527">
        <v>497.8</v>
      </c>
      <c r="Z289" s="527">
        <f t="shared" si="209"/>
        <v>0</v>
      </c>
      <c r="AA289" s="527">
        <v>699.4</v>
      </c>
      <c r="AB289" s="527">
        <f t="shared" si="210"/>
        <v>0</v>
      </c>
      <c r="AC289" s="915">
        <f t="shared" si="211"/>
        <v>0</v>
      </c>
      <c r="AD289" s="1216"/>
      <c r="AE289" s="527">
        <v>497.8</v>
      </c>
      <c r="AF289" s="527">
        <f t="shared" si="212"/>
        <v>0</v>
      </c>
      <c r="AG289" s="527">
        <v>699.4</v>
      </c>
      <c r="AH289" s="527">
        <f t="shared" si="213"/>
        <v>0</v>
      </c>
      <c r="AI289" s="915">
        <f t="shared" si="214"/>
        <v>0</v>
      </c>
      <c r="AJ289" s="1216"/>
      <c r="AK289" s="527">
        <v>497.8</v>
      </c>
      <c r="AL289" s="527">
        <f t="shared" si="215"/>
        <v>0</v>
      </c>
      <c r="AM289" s="527">
        <v>699.4</v>
      </c>
      <c r="AN289" s="527">
        <f t="shared" si="216"/>
        <v>0</v>
      </c>
      <c r="AO289" s="915">
        <f t="shared" si="217"/>
        <v>0</v>
      </c>
      <c r="AP289" s="990"/>
      <c r="AQ289" s="653">
        <f t="shared" si="157"/>
        <v>603</v>
      </c>
      <c r="AR289" s="1150">
        <v>497.8</v>
      </c>
      <c r="AS289" s="527">
        <f t="shared" si="218"/>
        <v>300173.40000000002</v>
      </c>
      <c r="AT289" s="527">
        <v>699.4</v>
      </c>
      <c r="AU289" s="989">
        <f t="shared" si="219"/>
        <v>421738.2</v>
      </c>
      <c r="AV289" s="1090">
        <f t="shared" si="220"/>
        <v>721911.60000000009</v>
      </c>
      <c r="AW289" s="633"/>
    </row>
    <row r="290" spans="1:49" s="632" customFormat="1" x14ac:dyDescent="0.25">
      <c r="A290" s="746" t="s">
        <v>523</v>
      </c>
      <c r="B290" s="657" t="s">
        <v>524</v>
      </c>
      <c r="C290" s="635" t="s">
        <v>296</v>
      </c>
      <c r="D290" s="621">
        <v>24</v>
      </c>
      <c r="E290" s="1150">
        <v>131</v>
      </c>
      <c r="F290" s="527">
        <f t="shared" si="200"/>
        <v>3144</v>
      </c>
      <c r="G290" s="527">
        <v>367.64</v>
      </c>
      <c r="H290" s="989">
        <f t="shared" si="201"/>
        <v>8823.36</v>
      </c>
      <c r="I290" s="1090">
        <f t="shared" si="202"/>
        <v>11967.36</v>
      </c>
      <c r="J290" s="1132"/>
      <c r="K290" s="621"/>
      <c r="L290" s="1150">
        <v>131</v>
      </c>
      <c r="M290" s="527">
        <f t="shared" si="203"/>
        <v>0</v>
      </c>
      <c r="N290" s="527">
        <v>367.64</v>
      </c>
      <c r="O290" s="989">
        <f t="shared" si="204"/>
        <v>0</v>
      </c>
      <c r="P290" s="1090">
        <f t="shared" si="205"/>
        <v>0</v>
      </c>
      <c r="Q290" s="1005"/>
      <c r="R290" s="621"/>
      <c r="S290" s="1090">
        <v>131</v>
      </c>
      <c r="T290" s="1090">
        <f t="shared" si="206"/>
        <v>0</v>
      </c>
      <c r="U290" s="1090">
        <v>367.64</v>
      </c>
      <c r="V290" s="1090">
        <f t="shared" si="207"/>
        <v>0</v>
      </c>
      <c r="W290" s="1090">
        <f t="shared" si="208"/>
        <v>0</v>
      </c>
      <c r="X290" s="1215"/>
      <c r="Y290" s="527">
        <v>131</v>
      </c>
      <c r="Z290" s="527">
        <f t="shared" si="209"/>
        <v>0</v>
      </c>
      <c r="AA290" s="527">
        <v>367.64</v>
      </c>
      <c r="AB290" s="527">
        <f t="shared" si="210"/>
        <v>0</v>
      </c>
      <c r="AC290" s="915">
        <f t="shared" si="211"/>
        <v>0</v>
      </c>
      <c r="AD290" s="1216"/>
      <c r="AE290" s="527">
        <v>131</v>
      </c>
      <c r="AF290" s="527">
        <f t="shared" si="212"/>
        <v>0</v>
      </c>
      <c r="AG290" s="527">
        <v>367.64</v>
      </c>
      <c r="AH290" s="527">
        <f t="shared" si="213"/>
        <v>0</v>
      </c>
      <c r="AI290" s="915">
        <f t="shared" si="214"/>
        <v>0</v>
      </c>
      <c r="AJ290" s="1216"/>
      <c r="AK290" s="527">
        <v>131</v>
      </c>
      <c r="AL290" s="527">
        <f t="shared" si="215"/>
        <v>0</v>
      </c>
      <c r="AM290" s="527">
        <v>367.64</v>
      </c>
      <c r="AN290" s="527">
        <f t="shared" si="216"/>
        <v>0</v>
      </c>
      <c r="AO290" s="915">
        <f t="shared" si="217"/>
        <v>0</v>
      </c>
      <c r="AP290" s="990"/>
      <c r="AQ290" s="653">
        <f t="shared" si="157"/>
        <v>24</v>
      </c>
      <c r="AR290" s="1150">
        <v>131</v>
      </c>
      <c r="AS290" s="527">
        <f t="shared" si="218"/>
        <v>3144</v>
      </c>
      <c r="AT290" s="527">
        <v>367.64</v>
      </c>
      <c r="AU290" s="989">
        <f t="shared" si="219"/>
        <v>8823.36</v>
      </c>
      <c r="AV290" s="1090">
        <f t="shared" si="220"/>
        <v>11967.36</v>
      </c>
      <c r="AW290" s="633"/>
    </row>
    <row r="291" spans="1:49" s="632" customFormat="1" ht="28.5" x14ac:dyDescent="0.25">
      <c r="A291" s="746" t="s">
        <v>525</v>
      </c>
      <c r="B291" s="657" t="s">
        <v>526</v>
      </c>
      <c r="C291" s="635" t="s">
        <v>296</v>
      </c>
      <c r="D291" s="621">
        <v>603</v>
      </c>
      <c r="E291" s="1150">
        <v>157.19999999999999</v>
      </c>
      <c r="F291" s="527">
        <f t="shared" si="200"/>
        <v>94791.599999999991</v>
      </c>
      <c r="G291" s="527">
        <v>271.99</v>
      </c>
      <c r="H291" s="989">
        <f t="shared" si="201"/>
        <v>164009.97</v>
      </c>
      <c r="I291" s="1090">
        <f t="shared" si="202"/>
        <v>258801.57</v>
      </c>
      <c r="J291" s="1132"/>
      <c r="K291" s="621"/>
      <c r="L291" s="1150">
        <v>157.19999999999999</v>
      </c>
      <c r="M291" s="527">
        <f t="shared" si="203"/>
        <v>0</v>
      </c>
      <c r="N291" s="527">
        <v>271.99</v>
      </c>
      <c r="O291" s="989">
        <f t="shared" si="204"/>
        <v>0</v>
      </c>
      <c r="P291" s="1090">
        <f t="shared" si="205"/>
        <v>0</v>
      </c>
      <c r="Q291" s="1005"/>
      <c r="R291" s="621"/>
      <c r="S291" s="1090">
        <v>157.19999999999999</v>
      </c>
      <c r="T291" s="1090">
        <f t="shared" si="206"/>
        <v>0</v>
      </c>
      <c r="U291" s="1090">
        <v>271.99</v>
      </c>
      <c r="V291" s="1090">
        <f t="shared" si="207"/>
        <v>0</v>
      </c>
      <c r="W291" s="1090">
        <f t="shared" si="208"/>
        <v>0</v>
      </c>
      <c r="X291" s="1215"/>
      <c r="Y291" s="527">
        <v>157.19999999999999</v>
      </c>
      <c r="Z291" s="527">
        <f t="shared" si="209"/>
        <v>0</v>
      </c>
      <c r="AA291" s="527">
        <v>271.99</v>
      </c>
      <c r="AB291" s="527">
        <f t="shared" si="210"/>
        <v>0</v>
      </c>
      <c r="AC291" s="915">
        <f t="shared" si="211"/>
        <v>0</v>
      </c>
      <c r="AD291" s="1216"/>
      <c r="AE291" s="527">
        <v>157.19999999999999</v>
      </c>
      <c r="AF291" s="527">
        <f t="shared" si="212"/>
        <v>0</v>
      </c>
      <c r="AG291" s="527">
        <v>271.99</v>
      </c>
      <c r="AH291" s="527">
        <f t="shared" si="213"/>
        <v>0</v>
      </c>
      <c r="AI291" s="915">
        <f t="shared" si="214"/>
        <v>0</v>
      </c>
      <c r="AJ291" s="1216"/>
      <c r="AK291" s="527">
        <v>157.19999999999999</v>
      </c>
      <c r="AL291" s="527">
        <f t="shared" si="215"/>
        <v>0</v>
      </c>
      <c r="AM291" s="527">
        <v>271.99</v>
      </c>
      <c r="AN291" s="527">
        <f t="shared" si="216"/>
        <v>0</v>
      </c>
      <c r="AO291" s="915">
        <f t="shared" si="217"/>
        <v>0</v>
      </c>
      <c r="AP291" s="990"/>
      <c r="AQ291" s="653">
        <f t="shared" si="157"/>
        <v>603</v>
      </c>
      <c r="AR291" s="1150">
        <v>157.19999999999999</v>
      </c>
      <c r="AS291" s="527">
        <f t="shared" si="218"/>
        <v>94791.599999999991</v>
      </c>
      <c r="AT291" s="527">
        <v>271.99</v>
      </c>
      <c r="AU291" s="989">
        <f t="shared" si="219"/>
        <v>164009.97</v>
      </c>
      <c r="AV291" s="1090">
        <f t="shared" si="220"/>
        <v>258801.57</v>
      </c>
      <c r="AW291" s="633"/>
    </row>
    <row r="292" spans="1:49" s="632" customFormat="1" x14ac:dyDescent="0.25">
      <c r="A292" s="746" t="s">
        <v>527</v>
      </c>
      <c r="B292" s="657" t="s">
        <v>304</v>
      </c>
      <c r="C292" s="635" t="s">
        <v>170</v>
      </c>
      <c r="D292" s="621">
        <v>4</v>
      </c>
      <c r="E292" s="1150">
        <v>1572</v>
      </c>
      <c r="F292" s="527">
        <f t="shared" si="200"/>
        <v>6288</v>
      </c>
      <c r="G292" s="527">
        <v>2977</v>
      </c>
      <c r="H292" s="989">
        <f t="shared" si="201"/>
        <v>11908</v>
      </c>
      <c r="I292" s="1090">
        <f t="shared" si="202"/>
        <v>18196</v>
      </c>
      <c r="J292" s="1132"/>
      <c r="K292" s="621"/>
      <c r="L292" s="1150">
        <v>1572</v>
      </c>
      <c r="M292" s="527">
        <f t="shared" si="203"/>
        <v>0</v>
      </c>
      <c r="N292" s="527">
        <v>2977</v>
      </c>
      <c r="O292" s="989">
        <f t="shared" si="204"/>
        <v>0</v>
      </c>
      <c r="P292" s="1090">
        <f t="shared" si="205"/>
        <v>0</v>
      </c>
      <c r="Q292" s="1005"/>
      <c r="R292" s="621"/>
      <c r="S292" s="1090">
        <v>1572</v>
      </c>
      <c r="T292" s="1090">
        <f t="shared" si="206"/>
        <v>0</v>
      </c>
      <c r="U292" s="1090">
        <v>2977</v>
      </c>
      <c r="V292" s="1090">
        <f t="shared" si="207"/>
        <v>0</v>
      </c>
      <c r="W292" s="1090">
        <f t="shared" si="208"/>
        <v>0</v>
      </c>
      <c r="X292" s="1215"/>
      <c r="Y292" s="527">
        <v>1572</v>
      </c>
      <c r="Z292" s="527">
        <f t="shared" si="209"/>
        <v>0</v>
      </c>
      <c r="AA292" s="527">
        <v>2977</v>
      </c>
      <c r="AB292" s="527">
        <f t="shared" si="210"/>
        <v>0</v>
      </c>
      <c r="AC292" s="915">
        <f t="shared" si="211"/>
        <v>0</v>
      </c>
      <c r="AD292" s="1216"/>
      <c r="AE292" s="527">
        <v>1572</v>
      </c>
      <c r="AF292" s="527">
        <f t="shared" si="212"/>
        <v>0</v>
      </c>
      <c r="AG292" s="527">
        <v>2977</v>
      </c>
      <c r="AH292" s="527">
        <f t="shared" si="213"/>
        <v>0</v>
      </c>
      <c r="AI292" s="915">
        <f t="shared" si="214"/>
        <v>0</v>
      </c>
      <c r="AJ292" s="1216"/>
      <c r="AK292" s="527">
        <v>1572</v>
      </c>
      <c r="AL292" s="527">
        <f t="shared" si="215"/>
        <v>0</v>
      </c>
      <c r="AM292" s="527">
        <v>2977</v>
      </c>
      <c r="AN292" s="527">
        <f t="shared" si="216"/>
        <v>0</v>
      </c>
      <c r="AO292" s="915">
        <f t="shared" si="217"/>
        <v>0</v>
      </c>
      <c r="AP292" s="990"/>
      <c r="AQ292" s="653">
        <f t="shared" si="157"/>
        <v>4</v>
      </c>
      <c r="AR292" s="1150">
        <v>1572</v>
      </c>
      <c r="AS292" s="527">
        <f t="shared" si="218"/>
        <v>6288</v>
      </c>
      <c r="AT292" s="527">
        <v>2977</v>
      </c>
      <c r="AU292" s="989">
        <f t="shared" si="219"/>
        <v>11908</v>
      </c>
      <c r="AV292" s="1090">
        <f t="shared" si="220"/>
        <v>18196</v>
      </c>
      <c r="AW292" s="633"/>
    </row>
    <row r="293" spans="1:49" s="632" customFormat="1" x14ac:dyDescent="0.25">
      <c r="A293" s="746" t="s">
        <v>528</v>
      </c>
      <c r="B293" s="657" t="s">
        <v>302</v>
      </c>
      <c r="C293" s="635" t="s">
        <v>170</v>
      </c>
      <c r="D293" s="621">
        <v>9</v>
      </c>
      <c r="E293" s="1150">
        <v>1572</v>
      </c>
      <c r="F293" s="527">
        <f t="shared" si="200"/>
        <v>14148</v>
      </c>
      <c r="G293" s="527">
        <v>2107.04</v>
      </c>
      <c r="H293" s="989">
        <f t="shared" si="201"/>
        <v>18963.36</v>
      </c>
      <c r="I293" s="1090">
        <f t="shared" si="202"/>
        <v>33111.360000000001</v>
      </c>
      <c r="J293" s="1132"/>
      <c r="K293" s="621"/>
      <c r="L293" s="1150">
        <v>1572</v>
      </c>
      <c r="M293" s="527">
        <f t="shared" si="203"/>
        <v>0</v>
      </c>
      <c r="N293" s="527">
        <v>2107.04</v>
      </c>
      <c r="O293" s="989">
        <f t="shared" si="204"/>
        <v>0</v>
      </c>
      <c r="P293" s="1090">
        <f t="shared" si="205"/>
        <v>0</v>
      </c>
      <c r="Q293" s="1005"/>
      <c r="R293" s="621"/>
      <c r="S293" s="1090">
        <v>1572</v>
      </c>
      <c r="T293" s="1090">
        <f t="shared" si="206"/>
        <v>0</v>
      </c>
      <c r="U293" s="1090">
        <v>2107.04</v>
      </c>
      <c r="V293" s="1090">
        <f t="shared" si="207"/>
        <v>0</v>
      </c>
      <c r="W293" s="1090">
        <f t="shared" si="208"/>
        <v>0</v>
      </c>
      <c r="X293" s="1215"/>
      <c r="Y293" s="527">
        <v>1572</v>
      </c>
      <c r="Z293" s="527">
        <f t="shared" si="209"/>
        <v>0</v>
      </c>
      <c r="AA293" s="527">
        <v>2107.04</v>
      </c>
      <c r="AB293" s="527">
        <f t="shared" si="210"/>
        <v>0</v>
      </c>
      <c r="AC293" s="915">
        <f t="shared" si="211"/>
        <v>0</v>
      </c>
      <c r="AD293" s="1216"/>
      <c r="AE293" s="527">
        <v>1572</v>
      </c>
      <c r="AF293" s="527">
        <f t="shared" si="212"/>
        <v>0</v>
      </c>
      <c r="AG293" s="527">
        <v>2107.04</v>
      </c>
      <c r="AH293" s="527">
        <f t="shared" si="213"/>
        <v>0</v>
      </c>
      <c r="AI293" s="915">
        <f t="shared" si="214"/>
        <v>0</v>
      </c>
      <c r="AJ293" s="1216"/>
      <c r="AK293" s="527">
        <v>1572</v>
      </c>
      <c r="AL293" s="527">
        <f t="shared" si="215"/>
        <v>0</v>
      </c>
      <c r="AM293" s="527">
        <v>2107.04</v>
      </c>
      <c r="AN293" s="527">
        <f t="shared" si="216"/>
        <v>0</v>
      </c>
      <c r="AO293" s="915">
        <f t="shared" si="217"/>
        <v>0</v>
      </c>
      <c r="AP293" s="990"/>
      <c r="AQ293" s="653">
        <f t="shared" si="157"/>
        <v>9</v>
      </c>
      <c r="AR293" s="1150">
        <v>1572</v>
      </c>
      <c r="AS293" s="527">
        <f t="shared" si="218"/>
        <v>14148</v>
      </c>
      <c r="AT293" s="527">
        <v>2107.04</v>
      </c>
      <c r="AU293" s="989">
        <f t="shared" si="219"/>
        <v>18963.36</v>
      </c>
      <c r="AV293" s="1090">
        <f t="shared" si="220"/>
        <v>33111.360000000001</v>
      </c>
      <c r="AW293" s="633"/>
    </row>
    <row r="294" spans="1:49" s="632" customFormat="1" x14ac:dyDescent="0.25">
      <c r="A294" s="746" t="s">
        <v>529</v>
      </c>
      <c r="B294" s="657" t="s">
        <v>530</v>
      </c>
      <c r="C294" s="635" t="s">
        <v>170</v>
      </c>
      <c r="D294" s="621">
        <v>2</v>
      </c>
      <c r="E294" s="1150">
        <v>1572</v>
      </c>
      <c r="F294" s="527">
        <f t="shared" si="200"/>
        <v>3144</v>
      </c>
      <c r="G294" s="527">
        <v>4028.7</v>
      </c>
      <c r="H294" s="989">
        <f t="shared" si="201"/>
        <v>8057.4</v>
      </c>
      <c r="I294" s="1090">
        <f t="shared" si="202"/>
        <v>11201.4</v>
      </c>
      <c r="J294" s="1132"/>
      <c r="K294" s="621"/>
      <c r="L294" s="1150">
        <v>1572</v>
      </c>
      <c r="M294" s="527">
        <f t="shared" si="203"/>
        <v>0</v>
      </c>
      <c r="N294" s="527">
        <v>4028.7</v>
      </c>
      <c r="O294" s="989">
        <f t="shared" si="204"/>
        <v>0</v>
      </c>
      <c r="P294" s="1090">
        <f t="shared" si="205"/>
        <v>0</v>
      </c>
      <c r="Q294" s="1005"/>
      <c r="R294" s="621"/>
      <c r="S294" s="1090">
        <v>1572</v>
      </c>
      <c r="T294" s="1090">
        <f t="shared" si="206"/>
        <v>0</v>
      </c>
      <c r="U294" s="1090">
        <v>4028.7</v>
      </c>
      <c r="V294" s="1090">
        <f t="shared" si="207"/>
        <v>0</v>
      </c>
      <c r="W294" s="1090">
        <f t="shared" si="208"/>
        <v>0</v>
      </c>
      <c r="X294" s="1215"/>
      <c r="Y294" s="527">
        <v>1572</v>
      </c>
      <c r="Z294" s="527">
        <f t="shared" si="209"/>
        <v>0</v>
      </c>
      <c r="AA294" s="527">
        <v>4028.7</v>
      </c>
      <c r="AB294" s="527">
        <f t="shared" si="210"/>
        <v>0</v>
      </c>
      <c r="AC294" s="915">
        <f t="shared" si="211"/>
        <v>0</v>
      </c>
      <c r="AD294" s="1216"/>
      <c r="AE294" s="527">
        <v>1572</v>
      </c>
      <c r="AF294" s="527">
        <f t="shared" si="212"/>
        <v>0</v>
      </c>
      <c r="AG294" s="527">
        <v>4028.7</v>
      </c>
      <c r="AH294" s="527">
        <f t="shared" si="213"/>
        <v>0</v>
      </c>
      <c r="AI294" s="915">
        <f t="shared" si="214"/>
        <v>0</v>
      </c>
      <c r="AJ294" s="1216"/>
      <c r="AK294" s="527">
        <v>1572</v>
      </c>
      <c r="AL294" s="527">
        <f t="shared" si="215"/>
        <v>0</v>
      </c>
      <c r="AM294" s="527">
        <v>4028.7</v>
      </c>
      <c r="AN294" s="527">
        <f t="shared" si="216"/>
        <v>0</v>
      </c>
      <c r="AO294" s="915">
        <f t="shared" si="217"/>
        <v>0</v>
      </c>
      <c r="AP294" s="990"/>
      <c r="AQ294" s="653">
        <f t="shared" ref="AQ294:AQ357" si="221">D294-K294-R294-X294-AD294-AJ294</f>
        <v>2</v>
      </c>
      <c r="AR294" s="1150">
        <v>1572</v>
      </c>
      <c r="AS294" s="527">
        <f t="shared" si="218"/>
        <v>3144</v>
      </c>
      <c r="AT294" s="527">
        <v>4028.7</v>
      </c>
      <c r="AU294" s="989">
        <f t="shared" si="219"/>
        <v>8057.4</v>
      </c>
      <c r="AV294" s="1090">
        <f t="shared" si="220"/>
        <v>11201.4</v>
      </c>
      <c r="AW294" s="633"/>
    </row>
    <row r="295" spans="1:49" s="632" customFormat="1" x14ac:dyDescent="0.25">
      <c r="A295" s="747" t="s">
        <v>531</v>
      </c>
      <c r="B295" s="657" t="s">
        <v>532</v>
      </c>
      <c r="C295" s="635" t="s">
        <v>170</v>
      </c>
      <c r="D295" s="621">
        <v>4</v>
      </c>
      <c r="E295" s="1004">
        <v>1572</v>
      </c>
      <c r="F295" s="527">
        <f t="shared" si="200"/>
        <v>6288</v>
      </c>
      <c r="G295" s="526">
        <v>2555.8130000000001</v>
      </c>
      <c r="H295" s="989">
        <f t="shared" si="201"/>
        <v>10223.252</v>
      </c>
      <c r="I295" s="1090">
        <f>F295+H295</f>
        <v>16511.252</v>
      </c>
      <c r="J295" s="1132"/>
      <c r="K295" s="621"/>
      <c r="L295" s="1004">
        <v>1572</v>
      </c>
      <c r="M295" s="527">
        <f t="shared" si="203"/>
        <v>0</v>
      </c>
      <c r="N295" s="526">
        <v>2555.8130000000001</v>
      </c>
      <c r="O295" s="989">
        <f t="shared" si="204"/>
        <v>0</v>
      </c>
      <c r="P295" s="1090">
        <f>M295+O295</f>
        <v>0</v>
      </c>
      <c r="Q295" s="1005"/>
      <c r="R295" s="621"/>
      <c r="S295" s="1096">
        <v>1572</v>
      </c>
      <c r="T295" s="1090">
        <f t="shared" si="206"/>
        <v>0</v>
      </c>
      <c r="U295" s="1096">
        <v>2555.8130000000001</v>
      </c>
      <c r="V295" s="1090">
        <f t="shared" si="207"/>
        <v>0</v>
      </c>
      <c r="W295" s="1090">
        <f>T295+V295</f>
        <v>0</v>
      </c>
      <c r="X295" s="1215"/>
      <c r="Y295" s="526">
        <v>1572</v>
      </c>
      <c r="Z295" s="527">
        <f t="shared" si="209"/>
        <v>0</v>
      </c>
      <c r="AA295" s="526">
        <v>2555.8130000000001</v>
      </c>
      <c r="AB295" s="527">
        <f t="shared" si="210"/>
        <v>0</v>
      </c>
      <c r="AC295" s="915">
        <f>Z295+AB295</f>
        <v>0</v>
      </c>
      <c r="AD295" s="1216"/>
      <c r="AE295" s="526">
        <v>1572</v>
      </c>
      <c r="AF295" s="527">
        <f t="shared" si="212"/>
        <v>0</v>
      </c>
      <c r="AG295" s="526">
        <v>2555.8130000000001</v>
      </c>
      <c r="AH295" s="527">
        <f t="shared" si="213"/>
        <v>0</v>
      </c>
      <c r="AI295" s="915">
        <f>AF295+AH295</f>
        <v>0</v>
      </c>
      <c r="AJ295" s="1216"/>
      <c r="AK295" s="526">
        <v>1572</v>
      </c>
      <c r="AL295" s="527">
        <f t="shared" si="215"/>
        <v>0</v>
      </c>
      <c r="AM295" s="526">
        <v>2555.8130000000001</v>
      </c>
      <c r="AN295" s="527">
        <f t="shared" si="216"/>
        <v>0</v>
      </c>
      <c r="AO295" s="915">
        <f>AL295+AN295</f>
        <v>0</v>
      </c>
      <c r="AP295" s="990"/>
      <c r="AQ295" s="653">
        <f t="shared" si="221"/>
        <v>4</v>
      </c>
      <c r="AR295" s="1004">
        <v>1572</v>
      </c>
      <c r="AS295" s="527">
        <f t="shared" si="218"/>
        <v>6288</v>
      </c>
      <c r="AT295" s="526">
        <v>2555.8130000000001</v>
      </c>
      <c r="AU295" s="989">
        <f t="shared" si="219"/>
        <v>10223.252</v>
      </c>
      <c r="AV295" s="1090">
        <f>AS295+AU295</f>
        <v>16511.252</v>
      </c>
      <c r="AW295" s="633"/>
    </row>
    <row r="296" spans="1:49" s="632" customFormat="1" x14ac:dyDescent="0.25">
      <c r="A296" s="746" t="s">
        <v>533</v>
      </c>
      <c r="B296" s="657" t="s">
        <v>289</v>
      </c>
      <c r="C296" s="635" t="s">
        <v>170</v>
      </c>
      <c r="D296" s="621">
        <v>120</v>
      </c>
      <c r="E296" s="1150">
        <v>353.7</v>
      </c>
      <c r="F296" s="527">
        <f t="shared" si="200"/>
        <v>42444</v>
      </c>
      <c r="G296" s="527">
        <v>171.08</v>
      </c>
      <c r="H296" s="989">
        <f t="shared" si="201"/>
        <v>20529.600000000002</v>
      </c>
      <c r="I296" s="1090">
        <f t="shared" ref="I296:I309" si="222">E296*D296+G296*D296</f>
        <v>62973.600000000006</v>
      </c>
      <c r="J296" s="1132"/>
      <c r="K296" s="621"/>
      <c r="L296" s="1150">
        <v>353.7</v>
      </c>
      <c r="M296" s="527">
        <f t="shared" si="203"/>
        <v>0</v>
      </c>
      <c r="N296" s="527">
        <v>171.08</v>
      </c>
      <c r="O296" s="989">
        <f t="shared" si="204"/>
        <v>0</v>
      </c>
      <c r="P296" s="1090">
        <f t="shared" ref="P296:P309" si="223">L296*K296+N296*K296</f>
        <v>0</v>
      </c>
      <c r="Q296" s="1005"/>
      <c r="R296" s="621"/>
      <c r="S296" s="1090">
        <v>353.7</v>
      </c>
      <c r="T296" s="1090">
        <f t="shared" si="206"/>
        <v>0</v>
      </c>
      <c r="U296" s="1090">
        <v>171.08</v>
      </c>
      <c r="V296" s="1090">
        <f t="shared" si="207"/>
        <v>0</v>
      </c>
      <c r="W296" s="1090">
        <f t="shared" ref="W296:W309" si="224">S296*R296+U296*R296</f>
        <v>0</v>
      </c>
      <c r="X296" s="1215"/>
      <c r="Y296" s="527">
        <v>353.7</v>
      </c>
      <c r="Z296" s="527">
        <f t="shared" si="209"/>
        <v>0</v>
      </c>
      <c r="AA296" s="527">
        <v>171.08</v>
      </c>
      <c r="AB296" s="527">
        <f t="shared" si="210"/>
        <v>0</v>
      </c>
      <c r="AC296" s="915">
        <f t="shared" ref="AC296:AC309" si="225">Y296*X296+AA296*X296</f>
        <v>0</v>
      </c>
      <c r="AD296" s="1216"/>
      <c r="AE296" s="527">
        <v>353.7</v>
      </c>
      <c r="AF296" s="527">
        <f t="shared" si="212"/>
        <v>0</v>
      </c>
      <c r="AG296" s="527">
        <v>171.08</v>
      </c>
      <c r="AH296" s="527">
        <f t="shared" si="213"/>
        <v>0</v>
      </c>
      <c r="AI296" s="915">
        <f t="shared" ref="AI296:AI309" si="226">AE296*AD296+AG296*AD296</f>
        <v>0</v>
      </c>
      <c r="AJ296" s="1216"/>
      <c r="AK296" s="527">
        <v>353.7</v>
      </c>
      <c r="AL296" s="527">
        <f t="shared" si="215"/>
        <v>0</v>
      </c>
      <c r="AM296" s="527">
        <v>171.08</v>
      </c>
      <c r="AN296" s="527">
        <f t="shared" si="216"/>
        <v>0</v>
      </c>
      <c r="AO296" s="915">
        <f t="shared" ref="AO296:AO309" si="227">AK296*AJ296+AM296*AJ296</f>
        <v>0</v>
      </c>
      <c r="AP296" s="990"/>
      <c r="AQ296" s="653">
        <f t="shared" si="221"/>
        <v>120</v>
      </c>
      <c r="AR296" s="1150">
        <v>353.7</v>
      </c>
      <c r="AS296" s="527">
        <f t="shared" si="218"/>
        <v>42444</v>
      </c>
      <c r="AT296" s="527">
        <v>171.08</v>
      </c>
      <c r="AU296" s="989">
        <f t="shared" si="219"/>
        <v>20529.600000000002</v>
      </c>
      <c r="AV296" s="1090">
        <f t="shared" ref="AV296:AV309" si="228">AR296*AQ296+AT296*AQ296</f>
        <v>62973.600000000006</v>
      </c>
      <c r="AW296" s="633"/>
    </row>
    <row r="297" spans="1:49" s="632" customFormat="1" x14ac:dyDescent="0.25">
      <c r="A297" s="746" t="s">
        <v>534</v>
      </c>
      <c r="B297" s="657" t="s">
        <v>330</v>
      </c>
      <c r="C297" s="635" t="s">
        <v>170</v>
      </c>
      <c r="D297" s="621">
        <v>240</v>
      </c>
      <c r="E297" s="1150">
        <v>32.75</v>
      </c>
      <c r="F297" s="527">
        <f t="shared" si="200"/>
        <v>7860</v>
      </c>
      <c r="G297" s="527">
        <v>107.93</v>
      </c>
      <c r="H297" s="989">
        <f t="shared" si="201"/>
        <v>25903.200000000001</v>
      </c>
      <c r="I297" s="1090">
        <f t="shared" si="222"/>
        <v>33763.199999999997</v>
      </c>
      <c r="J297" s="1132"/>
      <c r="K297" s="621"/>
      <c r="L297" s="1150">
        <v>32.75</v>
      </c>
      <c r="M297" s="527">
        <f t="shared" si="203"/>
        <v>0</v>
      </c>
      <c r="N297" s="527">
        <v>107.93</v>
      </c>
      <c r="O297" s="989">
        <f t="shared" si="204"/>
        <v>0</v>
      </c>
      <c r="P297" s="1090">
        <f t="shared" si="223"/>
        <v>0</v>
      </c>
      <c r="Q297" s="1005"/>
      <c r="R297" s="621"/>
      <c r="S297" s="1090">
        <v>32.75</v>
      </c>
      <c r="T297" s="1090">
        <f t="shared" si="206"/>
        <v>0</v>
      </c>
      <c r="U297" s="1090">
        <v>107.93</v>
      </c>
      <c r="V297" s="1090">
        <f t="shared" si="207"/>
        <v>0</v>
      </c>
      <c r="W297" s="1090">
        <f t="shared" si="224"/>
        <v>0</v>
      </c>
      <c r="X297" s="1215"/>
      <c r="Y297" s="527">
        <v>32.75</v>
      </c>
      <c r="Z297" s="527">
        <f t="shared" si="209"/>
        <v>0</v>
      </c>
      <c r="AA297" s="527">
        <v>107.93</v>
      </c>
      <c r="AB297" s="527">
        <f t="shared" si="210"/>
        <v>0</v>
      </c>
      <c r="AC297" s="915">
        <f t="shared" si="225"/>
        <v>0</v>
      </c>
      <c r="AD297" s="1216"/>
      <c r="AE297" s="527">
        <v>32.75</v>
      </c>
      <c r="AF297" s="527">
        <f t="shared" si="212"/>
        <v>0</v>
      </c>
      <c r="AG297" s="527">
        <v>107.93</v>
      </c>
      <c r="AH297" s="527">
        <f t="shared" si="213"/>
        <v>0</v>
      </c>
      <c r="AI297" s="915">
        <f t="shared" si="226"/>
        <v>0</v>
      </c>
      <c r="AJ297" s="1216"/>
      <c r="AK297" s="527">
        <v>32.75</v>
      </c>
      <c r="AL297" s="527">
        <f t="shared" si="215"/>
        <v>0</v>
      </c>
      <c r="AM297" s="527">
        <v>107.93</v>
      </c>
      <c r="AN297" s="527">
        <f t="shared" si="216"/>
        <v>0</v>
      </c>
      <c r="AO297" s="915">
        <f t="shared" si="227"/>
        <v>0</v>
      </c>
      <c r="AP297" s="990"/>
      <c r="AQ297" s="653">
        <f t="shared" si="221"/>
        <v>240</v>
      </c>
      <c r="AR297" s="1150">
        <v>32.75</v>
      </c>
      <c r="AS297" s="527">
        <f t="shared" si="218"/>
        <v>7860</v>
      </c>
      <c r="AT297" s="527">
        <v>107.93</v>
      </c>
      <c r="AU297" s="989">
        <f t="shared" si="219"/>
        <v>25903.200000000001</v>
      </c>
      <c r="AV297" s="1090">
        <f t="shared" si="228"/>
        <v>33763.199999999997</v>
      </c>
      <c r="AW297" s="633"/>
    </row>
    <row r="298" spans="1:49" s="632" customFormat="1" x14ac:dyDescent="0.25">
      <c r="A298" s="746" t="s">
        <v>535</v>
      </c>
      <c r="B298" s="657" t="s">
        <v>536</v>
      </c>
      <c r="C298" s="635" t="s">
        <v>170</v>
      </c>
      <c r="D298" s="621">
        <v>120</v>
      </c>
      <c r="E298" s="1150">
        <v>19.649999999999999</v>
      </c>
      <c r="F298" s="527">
        <f t="shared" si="200"/>
        <v>2358</v>
      </c>
      <c r="G298" s="527">
        <v>13.26</v>
      </c>
      <c r="H298" s="989">
        <f t="shared" si="201"/>
        <v>1591.2</v>
      </c>
      <c r="I298" s="1090">
        <f t="shared" si="222"/>
        <v>3949.2</v>
      </c>
      <c r="J298" s="1132"/>
      <c r="K298" s="621"/>
      <c r="L298" s="1150">
        <v>19.649999999999999</v>
      </c>
      <c r="M298" s="527">
        <f t="shared" si="203"/>
        <v>0</v>
      </c>
      <c r="N298" s="527">
        <v>13.26</v>
      </c>
      <c r="O298" s="989">
        <f t="shared" si="204"/>
        <v>0</v>
      </c>
      <c r="P298" s="1090">
        <f t="shared" si="223"/>
        <v>0</v>
      </c>
      <c r="Q298" s="1005"/>
      <c r="R298" s="621"/>
      <c r="S298" s="1090">
        <v>19.649999999999999</v>
      </c>
      <c r="T298" s="1090">
        <f t="shared" si="206"/>
        <v>0</v>
      </c>
      <c r="U298" s="1090">
        <v>13.26</v>
      </c>
      <c r="V298" s="1090">
        <f t="shared" si="207"/>
        <v>0</v>
      </c>
      <c r="W298" s="1090">
        <f t="shared" si="224"/>
        <v>0</v>
      </c>
      <c r="X298" s="1215"/>
      <c r="Y298" s="527">
        <v>19.649999999999999</v>
      </c>
      <c r="Z298" s="527">
        <f t="shared" si="209"/>
        <v>0</v>
      </c>
      <c r="AA298" s="527">
        <v>13.26</v>
      </c>
      <c r="AB298" s="527">
        <f t="shared" si="210"/>
        <v>0</v>
      </c>
      <c r="AC298" s="915">
        <f t="shared" si="225"/>
        <v>0</v>
      </c>
      <c r="AD298" s="1216"/>
      <c r="AE298" s="527">
        <v>19.649999999999999</v>
      </c>
      <c r="AF298" s="527">
        <f t="shared" si="212"/>
        <v>0</v>
      </c>
      <c r="AG298" s="527">
        <v>13.26</v>
      </c>
      <c r="AH298" s="527">
        <f t="shared" si="213"/>
        <v>0</v>
      </c>
      <c r="AI298" s="915">
        <f t="shared" si="226"/>
        <v>0</v>
      </c>
      <c r="AJ298" s="1216"/>
      <c r="AK298" s="527">
        <v>19.649999999999999</v>
      </c>
      <c r="AL298" s="527">
        <f t="shared" si="215"/>
        <v>0</v>
      </c>
      <c r="AM298" s="527">
        <v>13.26</v>
      </c>
      <c r="AN298" s="527">
        <f t="shared" si="216"/>
        <v>0</v>
      </c>
      <c r="AO298" s="915">
        <f t="shared" si="227"/>
        <v>0</v>
      </c>
      <c r="AP298" s="990"/>
      <c r="AQ298" s="653">
        <f t="shared" si="221"/>
        <v>120</v>
      </c>
      <c r="AR298" s="1150">
        <v>19.649999999999999</v>
      </c>
      <c r="AS298" s="527">
        <f t="shared" si="218"/>
        <v>2358</v>
      </c>
      <c r="AT298" s="527">
        <v>13.26</v>
      </c>
      <c r="AU298" s="989">
        <f t="shared" si="219"/>
        <v>1591.2</v>
      </c>
      <c r="AV298" s="1090">
        <f t="shared" si="228"/>
        <v>3949.2</v>
      </c>
      <c r="AW298" s="633"/>
    </row>
    <row r="299" spans="1:49" s="632" customFormat="1" ht="28.5" x14ac:dyDescent="0.25">
      <c r="A299" s="746" t="s">
        <v>537</v>
      </c>
      <c r="B299" s="657" t="s">
        <v>538</v>
      </c>
      <c r="C299" s="635" t="s">
        <v>296</v>
      </c>
      <c r="D299" s="621">
        <v>1660</v>
      </c>
      <c r="E299" s="1150">
        <v>220.08</v>
      </c>
      <c r="F299" s="527">
        <f t="shared" si="200"/>
        <v>365332.80000000005</v>
      </c>
      <c r="G299" s="527">
        <v>172.91</v>
      </c>
      <c r="H299" s="989">
        <f t="shared" si="201"/>
        <v>287030.59999999998</v>
      </c>
      <c r="I299" s="1090">
        <f t="shared" si="222"/>
        <v>652363.4</v>
      </c>
      <c r="J299" s="1132"/>
      <c r="K299" s="621">
        <v>700</v>
      </c>
      <c r="L299" s="1150">
        <v>220.08</v>
      </c>
      <c r="M299" s="527">
        <f t="shared" si="203"/>
        <v>154056</v>
      </c>
      <c r="N299" s="527">
        <v>172.91</v>
      </c>
      <c r="O299" s="989">
        <f t="shared" si="204"/>
        <v>121037</v>
      </c>
      <c r="P299" s="1090">
        <f t="shared" si="223"/>
        <v>275093</v>
      </c>
      <c r="Q299" s="1005"/>
      <c r="R299" s="621"/>
      <c r="S299" s="1090">
        <v>220.08</v>
      </c>
      <c r="T299" s="1090">
        <f t="shared" si="206"/>
        <v>0</v>
      </c>
      <c r="U299" s="1090">
        <v>172.91</v>
      </c>
      <c r="V299" s="1090">
        <f t="shared" si="207"/>
        <v>0</v>
      </c>
      <c r="W299" s="1090">
        <f t="shared" si="224"/>
        <v>0</v>
      </c>
      <c r="X299" s="1215"/>
      <c r="Y299" s="527">
        <v>220.08</v>
      </c>
      <c r="Z299" s="527">
        <f t="shared" si="209"/>
        <v>0</v>
      </c>
      <c r="AA299" s="527">
        <v>172.91</v>
      </c>
      <c r="AB299" s="527">
        <f t="shared" si="210"/>
        <v>0</v>
      </c>
      <c r="AC299" s="915">
        <f t="shared" si="225"/>
        <v>0</v>
      </c>
      <c r="AD299" s="1216"/>
      <c r="AE299" s="527">
        <v>220.08</v>
      </c>
      <c r="AF299" s="527">
        <f t="shared" si="212"/>
        <v>0</v>
      </c>
      <c r="AG299" s="527">
        <v>172.91</v>
      </c>
      <c r="AH299" s="527">
        <f t="shared" si="213"/>
        <v>0</v>
      </c>
      <c r="AI299" s="915">
        <f t="shared" si="226"/>
        <v>0</v>
      </c>
      <c r="AJ299" s="1216"/>
      <c r="AK299" s="527">
        <v>220.08</v>
      </c>
      <c r="AL299" s="527">
        <f t="shared" si="215"/>
        <v>0</v>
      </c>
      <c r="AM299" s="527">
        <v>172.91</v>
      </c>
      <c r="AN299" s="527">
        <f t="shared" si="216"/>
        <v>0</v>
      </c>
      <c r="AO299" s="915">
        <f t="shared" si="227"/>
        <v>0</v>
      </c>
      <c r="AP299" s="990"/>
      <c r="AQ299" s="653">
        <f t="shared" si="221"/>
        <v>960</v>
      </c>
      <c r="AR299" s="1150">
        <v>220.08</v>
      </c>
      <c r="AS299" s="527">
        <f t="shared" si="218"/>
        <v>211276.80000000002</v>
      </c>
      <c r="AT299" s="527">
        <v>172.91</v>
      </c>
      <c r="AU299" s="989">
        <f t="shared" si="219"/>
        <v>165993.60000000001</v>
      </c>
      <c r="AV299" s="1090">
        <f t="shared" si="228"/>
        <v>377270.4</v>
      </c>
      <c r="AW299" s="633"/>
    </row>
    <row r="300" spans="1:49" s="632" customFormat="1" ht="28.5" x14ac:dyDescent="0.25">
      <c r="A300" s="746" t="s">
        <v>539</v>
      </c>
      <c r="B300" s="657" t="s">
        <v>540</v>
      </c>
      <c r="C300" s="635" t="s">
        <v>296</v>
      </c>
      <c r="D300" s="621">
        <v>3050</v>
      </c>
      <c r="E300" s="1150">
        <v>146.72</v>
      </c>
      <c r="F300" s="527">
        <f t="shared" si="200"/>
        <v>447496</v>
      </c>
      <c r="G300" s="527">
        <v>94.38</v>
      </c>
      <c r="H300" s="989">
        <f t="shared" si="201"/>
        <v>287859</v>
      </c>
      <c r="I300" s="1090">
        <f t="shared" si="222"/>
        <v>735355</v>
      </c>
      <c r="J300" s="1132"/>
      <c r="K300" s="621">
        <v>3050</v>
      </c>
      <c r="L300" s="1150">
        <v>146.72</v>
      </c>
      <c r="M300" s="527">
        <f t="shared" si="203"/>
        <v>447496</v>
      </c>
      <c r="N300" s="527">
        <v>94.38</v>
      </c>
      <c r="O300" s="989">
        <f t="shared" si="204"/>
        <v>287859</v>
      </c>
      <c r="P300" s="1090">
        <f t="shared" si="223"/>
        <v>735355</v>
      </c>
      <c r="Q300" s="1005"/>
      <c r="R300" s="621"/>
      <c r="S300" s="1090">
        <v>146.72</v>
      </c>
      <c r="T300" s="1090">
        <f t="shared" si="206"/>
        <v>0</v>
      </c>
      <c r="U300" s="1090">
        <v>94.38</v>
      </c>
      <c r="V300" s="1090">
        <f t="shared" si="207"/>
        <v>0</v>
      </c>
      <c r="W300" s="1090">
        <f t="shared" si="224"/>
        <v>0</v>
      </c>
      <c r="X300" s="1215"/>
      <c r="Y300" s="527">
        <v>146.72</v>
      </c>
      <c r="Z300" s="527">
        <f t="shared" si="209"/>
        <v>0</v>
      </c>
      <c r="AA300" s="527">
        <v>94.38</v>
      </c>
      <c r="AB300" s="527">
        <f t="shared" si="210"/>
        <v>0</v>
      </c>
      <c r="AC300" s="915">
        <f t="shared" si="225"/>
        <v>0</v>
      </c>
      <c r="AD300" s="1216"/>
      <c r="AE300" s="527">
        <v>146.72</v>
      </c>
      <c r="AF300" s="527">
        <f t="shared" si="212"/>
        <v>0</v>
      </c>
      <c r="AG300" s="527">
        <v>94.38</v>
      </c>
      <c r="AH300" s="527">
        <f t="shared" si="213"/>
        <v>0</v>
      </c>
      <c r="AI300" s="915">
        <f t="shared" si="226"/>
        <v>0</v>
      </c>
      <c r="AJ300" s="1216"/>
      <c r="AK300" s="527">
        <v>146.72</v>
      </c>
      <c r="AL300" s="527">
        <f t="shared" si="215"/>
        <v>0</v>
      </c>
      <c r="AM300" s="527">
        <v>94.38</v>
      </c>
      <c r="AN300" s="527">
        <f t="shared" si="216"/>
        <v>0</v>
      </c>
      <c r="AO300" s="915">
        <f t="shared" si="227"/>
        <v>0</v>
      </c>
      <c r="AP300" s="990"/>
      <c r="AQ300" s="653">
        <f t="shared" si="221"/>
        <v>0</v>
      </c>
      <c r="AR300" s="1150">
        <v>146.72</v>
      </c>
      <c r="AS300" s="527">
        <f t="shared" si="218"/>
        <v>0</v>
      </c>
      <c r="AT300" s="527">
        <v>94.38</v>
      </c>
      <c r="AU300" s="989">
        <f t="shared" si="219"/>
        <v>0</v>
      </c>
      <c r="AV300" s="1090">
        <f t="shared" si="228"/>
        <v>0</v>
      </c>
      <c r="AW300" s="633"/>
    </row>
    <row r="301" spans="1:49" s="632" customFormat="1" x14ac:dyDescent="0.25">
      <c r="A301" s="746" t="s">
        <v>541</v>
      </c>
      <c r="B301" s="657" t="s">
        <v>346</v>
      </c>
      <c r="C301" s="635" t="s">
        <v>296</v>
      </c>
      <c r="D301" s="621">
        <v>100</v>
      </c>
      <c r="E301" s="1150">
        <v>45.85</v>
      </c>
      <c r="F301" s="527">
        <f t="shared" si="200"/>
        <v>4585</v>
      </c>
      <c r="G301" s="527">
        <v>28.08</v>
      </c>
      <c r="H301" s="989">
        <f t="shared" si="201"/>
        <v>2808</v>
      </c>
      <c r="I301" s="1090">
        <f t="shared" si="222"/>
        <v>7393</v>
      </c>
      <c r="J301" s="1132"/>
      <c r="K301" s="621"/>
      <c r="L301" s="1150">
        <v>45.85</v>
      </c>
      <c r="M301" s="527">
        <f t="shared" si="203"/>
        <v>0</v>
      </c>
      <c r="N301" s="527">
        <v>28.08</v>
      </c>
      <c r="O301" s="989">
        <f t="shared" si="204"/>
        <v>0</v>
      </c>
      <c r="P301" s="1090">
        <f t="shared" si="223"/>
        <v>0</v>
      </c>
      <c r="Q301" s="1005"/>
      <c r="R301" s="621"/>
      <c r="S301" s="1090">
        <v>45.85</v>
      </c>
      <c r="T301" s="1090">
        <f t="shared" si="206"/>
        <v>0</v>
      </c>
      <c r="U301" s="1090">
        <v>28.08</v>
      </c>
      <c r="V301" s="1090">
        <f t="shared" si="207"/>
        <v>0</v>
      </c>
      <c r="W301" s="1090">
        <f t="shared" si="224"/>
        <v>0</v>
      </c>
      <c r="X301" s="1215"/>
      <c r="Y301" s="527">
        <v>45.85</v>
      </c>
      <c r="Z301" s="527">
        <f t="shared" si="209"/>
        <v>0</v>
      </c>
      <c r="AA301" s="527">
        <v>28.08</v>
      </c>
      <c r="AB301" s="527">
        <f t="shared" si="210"/>
        <v>0</v>
      </c>
      <c r="AC301" s="915">
        <f t="shared" si="225"/>
        <v>0</v>
      </c>
      <c r="AD301" s="1216"/>
      <c r="AE301" s="527">
        <v>45.85</v>
      </c>
      <c r="AF301" s="527">
        <f t="shared" si="212"/>
        <v>0</v>
      </c>
      <c r="AG301" s="527">
        <v>28.08</v>
      </c>
      <c r="AH301" s="527">
        <f t="shared" si="213"/>
        <v>0</v>
      </c>
      <c r="AI301" s="915">
        <f t="shared" si="226"/>
        <v>0</v>
      </c>
      <c r="AJ301" s="1216"/>
      <c r="AK301" s="527">
        <v>45.85</v>
      </c>
      <c r="AL301" s="527">
        <f t="shared" si="215"/>
        <v>0</v>
      </c>
      <c r="AM301" s="527">
        <v>28.08</v>
      </c>
      <c r="AN301" s="527">
        <f t="shared" si="216"/>
        <v>0</v>
      </c>
      <c r="AO301" s="915">
        <f t="shared" si="227"/>
        <v>0</v>
      </c>
      <c r="AP301" s="990"/>
      <c r="AQ301" s="653">
        <f t="shared" si="221"/>
        <v>100</v>
      </c>
      <c r="AR301" s="1150">
        <v>45.85</v>
      </c>
      <c r="AS301" s="527">
        <f t="shared" si="218"/>
        <v>4585</v>
      </c>
      <c r="AT301" s="527">
        <v>28.08</v>
      </c>
      <c r="AU301" s="989">
        <f t="shared" si="219"/>
        <v>2808</v>
      </c>
      <c r="AV301" s="1090">
        <f t="shared" si="228"/>
        <v>7393</v>
      </c>
      <c r="AW301" s="633"/>
    </row>
    <row r="302" spans="1:49" s="632" customFormat="1" x14ac:dyDescent="0.25">
      <c r="A302" s="746" t="s">
        <v>542</v>
      </c>
      <c r="B302" s="657" t="s">
        <v>543</v>
      </c>
      <c r="C302" s="635" t="s">
        <v>170</v>
      </c>
      <c r="D302" s="621">
        <v>200</v>
      </c>
      <c r="E302" s="1150">
        <v>13.1</v>
      </c>
      <c r="F302" s="527">
        <f t="shared" si="200"/>
        <v>2620</v>
      </c>
      <c r="G302" s="527">
        <v>31.72</v>
      </c>
      <c r="H302" s="989">
        <f t="shared" si="201"/>
        <v>6344</v>
      </c>
      <c r="I302" s="1090">
        <f t="shared" si="222"/>
        <v>8964</v>
      </c>
      <c r="J302" s="1132"/>
      <c r="K302" s="621"/>
      <c r="L302" s="1150">
        <v>13.1</v>
      </c>
      <c r="M302" s="527">
        <f t="shared" si="203"/>
        <v>0</v>
      </c>
      <c r="N302" s="527">
        <v>31.72</v>
      </c>
      <c r="O302" s="989">
        <f t="shared" si="204"/>
        <v>0</v>
      </c>
      <c r="P302" s="1090">
        <f t="shared" si="223"/>
        <v>0</v>
      </c>
      <c r="Q302" s="1005"/>
      <c r="R302" s="621"/>
      <c r="S302" s="1090">
        <v>13.1</v>
      </c>
      <c r="T302" s="1090">
        <f t="shared" si="206"/>
        <v>0</v>
      </c>
      <c r="U302" s="1090">
        <v>31.72</v>
      </c>
      <c r="V302" s="1090">
        <f t="shared" si="207"/>
        <v>0</v>
      </c>
      <c r="W302" s="1090">
        <f t="shared" si="224"/>
        <v>0</v>
      </c>
      <c r="X302" s="1215"/>
      <c r="Y302" s="527">
        <v>13.1</v>
      </c>
      <c r="Z302" s="527">
        <f t="shared" si="209"/>
        <v>0</v>
      </c>
      <c r="AA302" s="527">
        <v>31.72</v>
      </c>
      <c r="AB302" s="527">
        <f t="shared" si="210"/>
        <v>0</v>
      </c>
      <c r="AC302" s="915">
        <f t="shared" si="225"/>
        <v>0</v>
      </c>
      <c r="AD302" s="1216"/>
      <c r="AE302" s="527">
        <v>13.1</v>
      </c>
      <c r="AF302" s="527">
        <f t="shared" si="212"/>
        <v>0</v>
      </c>
      <c r="AG302" s="527">
        <v>31.72</v>
      </c>
      <c r="AH302" s="527">
        <f t="shared" si="213"/>
        <v>0</v>
      </c>
      <c r="AI302" s="915">
        <f t="shared" si="226"/>
        <v>0</v>
      </c>
      <c r="AJ302" s="1216"/>
      <c r="AK302" s="527">
        <v>13.1</v>
      </c>
      <c r="AL302" s="527">
        <f t="shared" si="215"/>
        <v>0</v>
      </c>
      <c r="AM302" s="527">
        <v>31.72</v>
      </c>
      <c r="AN302" s="527">
        <f t="shared" si="216"/>
        <v>0</v>
      </c>
      <c r="AO302" s="915">
        <f t="shared" si="227"/>
        <v>0</v>
      </c>
      <c r="AP302" s="990"/>
      <c r="AQ302" s="653">
        <f t="shared" si="221"/>
        <v>200</v>
      </c>
      <c r="AR302" s="1150">
        <v>13.1</v>
      </c>
      <c r="AS302" s="527">
        <f t="shared" si="218"/>
        <v>2620</v>
      </c>
      <c r="AT302" s="527">
        <v>31.72</v>
      </c>
      <c r="AU302" s="989">
        <f t="shared" si="219"/>
        <v>6344</v>
      </c>
      <c r="AV302" s="1090">
        <f t="shared" si="228"/>
        <v>8964</v>
      </c>
      <c r="AW302" s="633"/>
    </row>
    <row r="303" spans="1:49" s="632" customFormat="1" x14ac:dyDescent="0.25">
      <c r="A303" s="746" t="s">
        <v>544</v>
      </c>
      <c r="B303" s="657" t="s">
        <v>545</v>
      </c>
      <c r="C303" s="635" t="s">
        <v>170</v>
      </c>
      <c r="D303" s="621">
        <v>5</v>
      </c>
      <c r="E303" s="1150">
        <v>4401.6000000000004</v>
      </c>
      <c r="F303" s="527">
        <f t="shared" si="200"/>
        <v>22008</v>
      </c>
      <c r="G303" s="527">
        <v>7007</v>
      </c>
      <c r="H303" s="989">
        <f t="shared" si="201"/>
        <v>35035</v>
      </c>
      <c r="I303" s="1090">
        <f t="shared" si="222"/>
        <v>57043</v>
      </c>
      <c r="J303" s="1132"/>
      <c r="K303" s="621"/>
      <c r="L303" s="1150">
        <v>4401.6000000000004</v>
      </c>
      <c r="M303" s="527">
        <f t="shared" si="203"/>
        <v>0</v>
      </c>
      <c r="N303" s="527">
        <v>7007</v>
      </c>
      <c r="O303" s="989">
        <f t="shared" si="204"/>
        <v>0</v>
      </c>
      <c r="P303" s="1090">
        <f t="shared" si="223"/>
        <v>0</v>
      </c>
      <c r="Q303" s="1005"/>
      <c r="R303" s="621"/>
      <c r="S303" s="1090">
        <v>4401.6000000000004</v>
      </c>
      <c r="T303" s="1090">
        <f t="shared" si="206"/>
        <v>0</v>
      </c>
      <c r="U303" s="1090">
        <v>7007</v>
      </c>
      <c r="V303" s="1090">
        <f t="shared" si="207"/>
        <v>0</v>
      </c>
      <c r="W303" s="1090">
        <f t="shared" si="224"/>
        <v>0</v>
      </c>
      <c r="X303" s="1215"/>
      <c r="Y303" s="527">
        <v>4401.6000000000004</v>
      </c>
      <c r="Z303" s="527">
        <f t="shared" si="209"/>
        <v>0</v>
      </c>
      <c r="AA303" s="527">
        <v>7007</v>
      </c>
      <c r="AB303" s="527">
        <f t="shared" si="210"/>
        <v>0</v>
      </c>
      <c r="AC303" s="915">
        <f t="shared" si="225"/>
        <v>0</v>
      </c>
      <c r="AD303" s="1216"/>
      <c r="AE303" s="527">
        <v>4401.6000000000004</v>
      </c>
      <c r="AF303" s="527">
        <f t="shared" si="212"/>
        <v>0</v>
      </c>
      <c r="AG303" s="527">
        <v>7007</v>
      </c>
      <c r="AH303" s="527">
        <f t="shared" si="213"/>
        <v>0</v>
      </c>
      <c r="AI303" s="915">
        <f t="shared" si="226"/>
        <v>0</v>
      </c>
      <c r="AJ303" s="1216"/>
      <c r="AK303" s="527">
        <v>4401.6000000000004</v>
      </c>
      <c r="AL303" s="527">
        <f t="shared" si="215"/>
        <v>0</v>
      </c>
      <c r="AM303" s="527">
        <v>7007</v>
      </c>
      <c r="AN303" s="527">
        <f t="shared" si="216"/>
        <v>0</v>
      </c>
      <c r="AO303" s="915">
        <f t="shared" si="227"/>
        <v>0</v>
      </c>
      <c r="AP303" s="990"/>
      <c r="AQ303" s="653">
        <f t="shared" si="221"/>
        <v>5</v>
      </c>
      <c r="AR303" s="1150">
        <v>4401.6000000000004</v>
      </c>
      <c r="AS303" s="527">
        <f t="shared" si="218"/>
        <v>22008</v>
      </c>
      <c r="AT303" s="527">
        <v>7007</v>
      </c>
      <c r="AU303" s="989">
        <f t="shared" si="219"/>
        <v>35035</v>
      </c>
      <c r="AV303" s="1090">
        <f t="shared" si="228"/>
        <v>57043</v>
      </c>
      <c r="AW303" s="633"/>
    </row>
    <row r="304" spans="1:49" s="632" customFormat="1" x14ac:dyDescent="0.25">
      <c r="A304" s="746" t="s">
        <v>546</v>
      </c>
      <c r="B304" s="657" t="s">
        <v>547</v>
      </c>
      <c r="C304" s="635" t="s">
        <v>170</v>
      </c>
      <c r="D304" s="621">
        <v>3</v>
      </c>
      <c r="E304" s="1150">
        <v>0</v>
      </c>
      <c r="F304" s="527">
        <f t="shared" si="200"/>
        <v>0</v>
      </c>
      <c r="G304" s="527">
        <v>8244.6</v>
      </c>
      <c r="H304" s="989">
        <f t="shared" si="201"/>
        <v>24733.800000000003</v>
      </c>
      <c r="I304" s="1090">
        <f t="shared" si="222"/>
        <v>24733.800000000003</v>
      </c>
      <c r="J304" s="1132"/>
      <c r="K304" s="621"/>
      <c r="L304" s="1150">
        <v>0</v>
      </c>
      <c r="M304" s="527">
        <f t="shared" si="203"/>
        <v>0</v>
      </c>
      <c r="N304" s="527">
        <v>8244.6</v>
      </c>
      <c r="O304" s="989">
        <f t="shared" si="204"/>
        <v>0</v>
      </c>
      <c r="P304" s="1090">
        <f t="shared" si="223"/>
        <v>0</v>
      </c>
      <c r="Q304" s="1005"/>
      <c r="R304" s="621"/>
      <c r="S304" s="1090">
        <v>0</v>
      </c>
      <c r="T304" s="1090">
        <f t="shared" si="206"/>
        <v>0</v>
      </c>
      <c r="U304" s="1090">
        <v>8244.6</v>
      </c>
      <c r="V304" s="1090">
        <f t="shared" si="207"/>
        <v>0</v>
      </c>
      <c r="W304" s="1090">
        <f t="shared" si="224"/>
        <v>0</v>
      </c>
      <c r="X304" s="1215"/>
      <c r="Y304" s="527">
        <v>0</v>
      </c>
      <c r="Z304" s="527">
        <f t="shared" si="209"/>
        <v>0</v>
      </c>
      <c r="AA304" s="527">
        <v>8244.6</v>
      </c>
      <c r="AB304" s="527">
        <f t="shared" si="210"/>
        <v>0</v>
      </c>
      <c r="AC304" s="915">
        <f t="shared" si="225"/>
        <v>0</v>
      </c>
      <c r="AD304" s="1216"/>
      <c r="AE304" s="527">
        <v>0</v>
      </c>
      <c r="AF304" s="527">
        <f t="shared" si="212"/>
        <v>0</v>
      </c>
      <c r="AG304" s="527">
        <v>8244.6</v>
      </c>
      <c r="AH304" s="527">
        <f t="shared" si="213"/>
        <v>0</v>
      </c>
      <c r="AI304" s="915">
        <f t="shared" si="226"/>
        <v>0</v>
      </c>
      <c r="AJ304" s="1216"/>
      <c r="AK304" s="527">
        <v>0</v>
      </c>
      <c r="AL304" s="527">
        <f t="shared" si="215"/>
        <v>0</v>
      </c>
      <c r="AM304" s="527">
        <v>8244.6</v>
      </c>
      <c r="AN304" s="527">
        <f t="shared" si="216"/>
        <v>0</v>
      </c>
      <c r="AO304" s="915">
        <f t="shared" si="227"/>
        <v>0</v>
      </c>
      <c r="AP304" s="990"/>
      <c r="AQ304" s="653">
        <f t="shared" si="221"/>
        <v>3</v>
      </c>
      <c r="AR304" s="1150">
        <v>0</v>
      </c>
      <c r="AS304" s="527">
        <f t="shared" si="218"/>
        <v>0</v>
      </c>
      <c r="AT304" s="527">
        <v>8244.6</v>
      </c>
      <c r="AU304" s="989">
        <f t="shared" si="219"/>
        <v>24733.800000000003</v>
      </c>
      <c r="AV304" s="1090">
        <f t="shared" si="228"/>
        <v>24733.800000000003</v>
      </c>
      <c r="AW304" s="633"/>
    </row>
    <row r="305" spans="1:49" s="632" customFormat="1" ht="28.5" x14ac:dyDescent="0.25">
      <c r="A305" s="746" t="s">
        <v>548</v>
      </c>
      <c r="B305" s="657" t="s">
        <v>549</v>
      </c>
      <c r="C305" s="635" t="s">
        <v>170</v>
      </c>
      <c r="D305" s="621">
        <v>4</v>
      </c>
      <c r="E305" s="1150">
        <v>0</v>
      </c>
      <c r="F305" s="527">
        <f t="shared" si="200"/>
        <v>0</v>
      </c>
      <c r="G305" s="527">
        <v>1648.43</v>
      </c>
      <c r="H305" s="989">
        <f t="shared" si="201"/>
        <v>6593.72</v>
      </c>
      <c r="I305" s="1090">
        <f t="shared" si="222"/>
        <v>6593.72</v>
      </c>
      <c r="J305" s="1132"/>
      <c r="K305" s="621"/>
      <c r="L305" s="1150">
        <v>0</v>
      </c>
      <c r="M305" s="527">
        <f t="shared" si="203"/>
        <v>0</v>
      </c>
      <c r="N305" s="527">
        <v>1648.43</v>
      </c>
      <c r="O305" s="989">
        <f t="shared" si="204"/>
        <v>0</v>
      </c>
      <c r="P305" s="1090">
        <f t="shared" si="223"/>
        <v>0</v>
      </c>
      <c r="Q305" s="1005"/>
      <c r="R305" s="621"/>
      <c r="S305" s="1090">
        <v>0</v>
      </c>
      <c r="T305" s="1090">
        <f t="shared" si="206"/>
        <v>0</v>
      </c>
      <c r="U305" s="1090">
        <v>1648.43</v>
      </c>
      <c r="V305" s="1090">
        <f t="shared" si="207"/>
        <v>0</v>
      </c>
      <c r="W305" s="1090">
        <f t="shared" si="224"/>
        <v>0</v>
      </c>
      <c r="X305" s="1215"/>
      <c r="Y305" s="527">
        <v>0</v>
      </c>
      <c r="Z305" s="527">
        <f t="shared" si="209"/>
        <v>0</v>
      </c>
      <c r="AA305" s="527">
        <v>1648.43</v>
      </c>
      <c r="AB305" s="527">
        <f t="shared" si="210"/>
        <v>0</v>
      </c>
      <c r="AC305" s="915">
        <f t="shared" si="225"/>
        <v>0</v>
      </c>
      <c r="AD305" s="1216"/>
      <c r="AE305" s="527">
        <v>0</v>
      </c>
      <c r="AF305" s="527">
        <f t="shared" si="212"/>
        <v>0</v>
      </c>
      <c r="AG305" s="527">
        <v>1648.43</v>
      </c>
      <c r="AH305" s="527">
        <f t="shared" si="213"/>
        <v>0</v>
      </c>
      <c r="AI305" s="915">
        <f t="shared" si="226"/>
        <v>0</v>
      </c>
      <c r="AJ305" s="1216"/>
      <c r="AK305" s="527">
        <v>0</v>
      </c>
      <c r="AL305" s="527">
        <f t="shared" si="215"/>
        <v>0</v>
      </c>
      <c r="AM305" s="527">
        <v>1648.43</v>
      </c>
      <c r="AN305" s="527">
        <f t="shared" si="216"/>
        <v>0</v>
      </c>
      <c r="AO305" s="915">
        <f t="shared" si="227"/>
        <v>0</v>
      </c>
      <c r="AP305" s="990"/>
      <c r="AQ305" s="653">
        <f t="shared" si="221"/>
        <v>4</v>
      </c>
      <c r="AR305" s="1150">
        <v>0</v>
      </c>
      <c r="AS305" s="527">
        <f t="shared" si="218"/>
        <v>0</v>
      </c>
      <c r="AT305" s="527">
        <v>1648.43</v>
      </c>
      <c r="AU305" s="989">
        <f t="shared" si="219"/>
        <v>6593.72</v>
      </c>
      <c r="AV305" s="1090">
        <f t="shared" si="228"/>
        <v>6593.72</v>
      </c>
      <c r="AW305" s="633"/>
    </row>
    <row r="306" spans="1:49" s="632" customFormat="1" ht="28.5" x14ac:dyDescent="0.25">
      <c r="A306" s="746" t="s">
        <v>550</v>
      </c>
      <c r="B306" s="657" t="s">
        <v>551</v>
      </c>
      <c r="C306" s="635" t="s">
        <v>170</v>
      </c>
      <c r="D306" s="621">
        <v>4</v>
      </c>
      <c r="E306" s="1150">
        <v>0</v>
      </c>
      <c r="F306" s="527">
        <f t="shared" si="200"/>
        <v>0</v>
      </c>
      <c r="G306" s="527">
        <v>1489.8</v>
      </c>
      <c r="H306" s="989">
        <f t="shared" si="201"/>
        <v>5959.2</v>
      </c>
      <c r="I306" s="1090">
        <f t="shared" si="222"/>
        <v>5959.2</v>
      </c>
      <c r="J306" s="1132"/>
      <c r="K306" s="621"/>
      <c r="L306" s="1150">
        <v>0</v>
      </c>
      <c r="M306" s="527">
        <f t="shared" si="203"/>
        <v>0</v>
      </c>
      <c r="N306" s="527">
        <v>1489.8</v>
      </c>
      <c r="O306" s="989">
        <f t="shared" si="204"/>
        <v>0</v>
      </c>
      <c r="P306" s="1090">
        <f t="shared" si="223"/>
        <v>0</v>
      </c>
      <c r="Q306" s="1005"/>
      <c r="R306" s="621"/>
      <c r="S306" s="1090">
        <v>0</v>
      </c>
      <c r="T306" s="1090">
        <f t="shared" si="206"/>
        <v>0</v>
      </c>
      <c r="U306" s="1090">
        <v>1489.8</v>
      </c>
      <c r="V306" s="1090">
        <f t="shared" si="207"/>
        <v>0</v>
      </c>
      <c r="W306" s="1090">
        <f t="shared" si="224"/>
        <v>0</v>
      </c>
      <c r="X306" s="1215"/>
      <c r="Y306" s="527">
        <v>0</v>
      </c>
      <c r="Z306" s="527">
        <f t="shared" si="209"/>
        <v>0</v>
      </c>
      <c r="AA306" s="527">
        <v>1489.8</v>
      </c>
      <c r="AB306" s="527">
        <f t="shared" si="210"/>
        <v>0</v>
      </c>
      <c r="AC306" s="915">
        <f t="shared" si="225"/>
        <v>0</v>
      </c>
      <c r="AD306" s="1216"/>
      <c r="AE306" s="527">
        <v>0</v>
      </c>
      <c r="AF306" s="527">
        <f t="shared" si="212"/>
        <v>0</v>
      </c>
      <c r="AG306" s="527">
        <v>1489.8</v>
      </c>
      <c r="AH306" s="527">
        <f t="shared" si="213"/>
        <v>0</v>
      </c>
      <c r="AI306" s="915">
        <f t="shared" si="226"/>
        <v>0</v>
      </c>
      <c r="AJ306" s="1216"/>
      <c r="AK306" s="527">
        <v>0</v>
      </c>
      <c r="AL306" s="527">
        <f t="shared" si="215"/>
        <v>0</v>
      </c>
      <c r="AM306" s="527">
        <v>1489.8</v>
      </c>
      <c r="AN306" s="527">
        <f t="shared" si="216"/>
        <v>0</v>
      </c>
      <c r="AO306" s="915">
        <f t="shared" si="227"/>
        <v>0</v>
      </c>
      <c r="AP306" s="990"/>
      <c r="AQ306" s="653">
        <f t="shared" si="221"/>
        <v>4</v>
      </c>
      <c r="AR306" s="1150">
        <v>0</v>
      </c>
      <c r="AS306" s="527">
        <f t="shared" si="218"/>
        <v>0</v>
      </c>
      <c r="AT306" s="527">
        <v>1489.8</v>
      </c>
      <c r="AU306" s="989">
        <f t="shared" si="219"/>
        <v>5959.2</v>
      </c>
      <c r="AV306" s="1090">
        <f t="shared" si="228"/>
        <v>5959.2</v>
      </c>
      <c r="AW306" s="633"/>
    </row>
    <row r="307" spans="1:49" s="632" customFormat="1" x14ac:dyDescent="0.25">
      <c r="A307" s="746" t="s">
        <v>552</v>
      </c>
      <c r="B307" s="657" t="s">
        <v>354</v>
      </c>
      <c r="C307" s="635" t="s">
        <v>196</v>
      </c>
      <c r="D307" s="621">
        <v>1</v>
      </c>
      <c r="E307" s="1150">
        <v>0</v>
      </c>
      <c r="F307" s="527">
        <f t="shared" si="200"/>
        <v>0</v>
      </c>
      <c r="G307" s="527">
        <v>23400</v>
      </c>
      <c r="H307" s="989">
        <f t="shared" si="201"/>
        <v>23400</v>
      </c>
      <c r="I307" s="1090">
        <f t="shared" si="222"/>
        <v>23400</v>
      </c>
      <c r="J307" s="1132"/>
      <c r="K307" s="621"/>
      <c r="L307" s="1150">
        <v>0</v>
      </c>
      <c r="M307" s="527">
        <f t="shared" si="203"/>
        <v>0</v>
      </c>
      <c r="N307" s="527">
        <v>23400</v>
      </c>
      <c r="O307" s="989">
        <f t="shared" si="204"/>
        <v>0</v>
      </c>
      <c r="P307" s="1090">
        <f t="shared" si="223"/>
        <v>0</v>
      </c>
      <c r="Q307" s="1005"/>
      <c r="R307" s="621"/>
      <c r="S307" s="1090">
        <v>0</v>
      </c>
      <c r="T307" s="1090">
        <f t="shared" si="206"/>
        <v>0</v>
      </c>
      <c r="U307" s="1090">
        <v>23400</v>
      </c>
      <c r="V307" s="1090">
        <f t="shared" si="207"/>
        <v>0</v>
      </c>
      <c r="W307" s="1090">
        <f t="shared" si="224"/>
        <v>0</v>
      </c>
      <c r="X307" s="1215"/>
      <c r="Y307" s="527">
        <v>0</v>
      </c>
      <c r="Z307" s="527">
        <f t="shared" si="209"/>
        <v>0</v>
      </c>
      <c r="AA307" s="527">
        <v>23400</v>
      </c>
      <c r="AB307" s="527">
        <f t="shared" si="210"/>
        <v>0</v>
      </c>
      <c r="AC307" s="915">
        <f t="shared" si="225"/>
        <v>0</v>
      </c>
      <c r="AD307" s="1216"/>
      <c r="AE307" s="527">
        <v>0</v>
      </c>
      <c r="AF307" s="527">
        <f t="shared" si="212"/>
        <v>0</v>
      </c>
      <c r="AG307" s="527">
        <v>23400</v>
      </c>
      <c r="AH307" s="527">
        <f t="shared" si="213"/>
        <v>0</v>
      </c>
      <c r="AI307" s="915">
        <f t="shared" si="226"/>
        <v>0</v>
      </c>
      <c r="AJ307" s="1216"/>
      <c r="AK307" s="527">
        <v>0</v>
      </c>
      <c r="AL307" s="527">
        <f t="shared" si="215"/>
        <v>0</v>
      </c>
      <c r="AM307" s="527">
        <v>23400</v>
      </c>
      <c r="AN307" s="527">
        <f t="shared" si="216"/>
        <v>0</v>
      </c>
      <c r="AO307" s="915">
        <f t="shared" si="227"/>
        <v>0</v>
      </c>
      <c r="AP307" s="990"/>
      <c r="AQ307" s="653">
        <f t="shared" si="221"/>
        <v>1</v>
      </c>
      <c r="AR307" s="1150">
        <v>0</v>
      </c>
      <c r="AS307" s="527">
        <f t="shared" si="218"/>
        <v>0</v>
      </c>
      <c r="AT307" s="527">
        <v>23400</v>
      </c>
      <c r="AU307" s="989">
        <f t="shared" si="219"/>
        <v>23400</v>
      </c>
      <c r="AV307" s="1090">
        <f t="shared" si="228"/>
        <v>23400</v>
      </c>
      <c r="AW307" s="633"/>
    </row>
    <row r="308" spans="1:49" s="632" customFormat="1" x14ac:dyDescent="0.25">
      <c r="A308" s="746" t="s">
        <v>553</v>
      </c>
      <c r="B308" s="657" t="s">
        <v>242</v>
      </c>
      <c r="C308" s="635" t="s">
        <v>296</v>
      </c>
      <c r="D308" s="621">
        <v>40</v>
      </c>
      <c r="E308" s="1004">
        <v>262</v>
      </c>
      <c r="F308" s="527">
        <f t="shared" si="200"/>
        <v>10480</v>
      </c>
      <c r="G308" s="526">
        <v>165.23</v>
      </c>
      <c r="H308" s="989">
        <f t="shared" si="201"/>
        <v>6609.2</v>
      </c>
      <c r="I308" s="1090">
        <f t="shared" si="222"/>
        <v>17089.2</v>
      </c>
      <c r="J308" s="1132"/>
      <c r="K308" s="621"/>
      <c r="L308" s="1004">
        <v>262</v>
      </c>
      <c r="M308" s="527">
        <f t="shared" si="203"/>
        <v>0</v>
      </c>
      <c r="N308" s="526">
        <v>165.23</v>
      </c>
      <c r="O308" s="989">
        <f t="shared" si="204"/>
        <v>0</v>
      </c>
      <c r="P308" s="1090">
        <f t="shared" si="223"/>
        <v>0</v>
      </c>
      <c r="Q308" s="1005"/>
      <c r="R308" s="621"/>
      <c r="S308" s="1096">
        <v>262</v>
      </c>
      <c r="T308" s="1090">
        <f t="shared" si="206"/>
        <v>0</v>
      </c>
      <c r="U308" s="1096">
        <v>165.23</v>
      </c>
      <c r="V308" s="1090">
        <f t="shared" si="207"/>
        <v>0</v>
      </c>
      <c r="W308" s="1090">
        <f t="shared" si="224"/>
        <v>0</v>
      </c>
      <c r="X308" s="1215"/>
      <c r="Y308" s="526">
        <v>262</v>
      </c>
      <c r="Z308" s="527">
        <f t="shared" si="209"/>
        <v>0</v>
      </c>
      <c r="AA308" s="526">
        <v>165.23</v>
      </c>
      <c r="AB308" s="527">
        <f t="shared" si="210"/>
        <v>0</v>
      </c>
      <c r="AC308" s="915">
        <f t="shared" si="225"/>
        <v>0</v>
      </c>
      <c r="AD308" s="1216"/>
      <c r="AE308" s="526">
        <v>262</v>
      </c>
      <c r="AF308" s="527">
        <f t="shared" si="212"/>
        <v>0</v>
      </c>
      <c r="AG308" s="526">
        <v>165.23</v>
      </c>
      <c r="AH308" s="527">
        <f t="shared" si="213"/>
        <v>0</v>
      </c>
      <c r="AI308" s="915">
        <f t="shared" si="226"/>
        <v>0</v>
      </c>
      <c r="AJ308" s="1216"/>
      <c r="AK308" s="526">
        <v>262</v>
      </c>
      <c r="AL308" s="527">
        <f t="shared" si="215"/>
        <v>0</v>
      </c>
      <c r="AM308" s="526">
        <v>165.23</v>
      </c>
      <c r="AN308" s="527">
        <f t="shared" si="216"/>
        <v>0</v>
      </c>
      <c r="AO308" s="915">
        <f t="shared" si="227"/>
        <v>0</v>
      </c>
      <c r="AP308" s="990"/>
      <c r="AQ308" s="653">
        <f t="shared" si="221"/>
        <v>40</v>
      </c>
      <c r="AR308" s="1004">
        <v>262</v>
      </c>
      <c r="AS308" s="527">
        <f t="shared" si="218"/>
        <v>10480</v>
      </c>
      <c r="AT308" s="526">
        <v>165.23</v>
      </c>
      <c r="AU308" s="989">
        <f t="shared" si="219"/>
        <v>6609.2</v>
      </c>
      <c r="AV308" s="1090">
        <f t="shared" si="228"/>
        <v>17089.2</v>
      </c>
      <c r="AW308" s="633"/>
    </row>
    <row r="309" spans="1:49" s="632" customFormat="1" x14ac:dyDescent="0.25">
      <c r="A309" s="746" t="s">
        <v>554</v>
      </c>
      <c r="B309" s="657" t="s">
        <v>555</v>
      </c>
      <c r="C309" s="635" t="s">
        <v>170</v>
      </c>
      <c r="D309" s="621">
        <v>134</v>
      </c>
      <c r="E309" s="1150">
        <v>2500</v>
      </c>
      <c r="F309" s="527">
        <f t="shared" si="200"/>
        <v>335000</v>
      </c>
      <c r="G309" s="527">
        <v>3500</v>
      </c>
      <c r="H309" s="989">
        <f t="shared" si="201"/>
        <v>469000</v>
      </c>
      <c r="I309" s="1090">
        <f t="shared" si="222"/>
        <v>804000</v>
      </c>
      <c r="J309" s="1132"/>
      <c r="K309" s="621"/>
      <c r="L309" s="1150">
        <v>2500</v>
      </c>
      <c r="M309" s="527">
        <f t="shared" si="203"/>
        <v>0</v>
      </c>
      <c r="N309" s="527">
        <v>3500</v>
      </c>
      <c r="O309" s="989">
        <f t="shared" si="204"/>
        <v>0</v>
      </c>
      <c r="P309" s="1090">
        <f t="shared" si="223"/>
        <v>0</v>
      </c>
      <c r="Q309" s="1005"/>
      <c r="R309" s="621"/>
      <c r="S309" s="1090">
        <v>2500</v>
      </c>
      <c r="T309" s="1090">
        <f t="shared" si="206"/>
        <v>0</v>
      </c>
      <c r="U309" s="1090">
        <v>3500</v>
      </c>
      <c r="V309" s="1090">
        <f t="shared" si="207"/>
        <v>0</v>
      </c>
      <c r="W309" s="1090">
        <f t="shared" si="224"/>
        <v>0</v>
      </c>
      <c r="X309" s="1215"/>
      <c r="Y309" s="527">
        <v>2500</v>
      </c>
      <c r="Z309" s="527">
        <f t="shared" si="209"/>
        <v>0</v>
      </c>
      <c r="AA309" s="527">
        <v>3500</v>
      </c>
      <c r="AB309" s="527">
        <f t="shared" si="210"/>
        <v>0</v>
      </c>
      <c r="AC309" s="915">
        <f t="shared" si="225"/>
        <v>0</v>
      </c>
      <c r="AD309" s="1216"/>
      <c r="AE309" s="527">
        <v>2500</v>
      </c>
      <c r="AF309" s="527">
        <f t="shared" si="212"/>
        <v>0</v>
      </c>
      <c r="AG309" s="527">
        <v>3500</v>
      </c>
      <c r="AH309" s="527">
        <f t="shared" si="213"/>
        <v>0</v>
      </c>
      <c r="AI309" s="915">
        <f t="shared" si="226"/>
        <v>0</v>
      </c>
      <c r="AJ309" s="1216"/>
      <c r="AK309" s="527">
        <v>2500</v>
      </c>
      <c r="AL309" s="527">
        <f t="shared" si="215"/>
        <v>0</v>
      </c>
      <c r="AM309" s="527">
        <v>3500</v>
      </c>
      <c r="AN309" s="527">
        <f t="shared" si="216"/>
        <v>0</v>
      </c>
      <c r="AO309" s="915">
        <f t="shared" si="227"/>
        <v>0</v>
      </c>
      <c r="AP309" s="990"/>
      <c r="AQ309" s="653">
        <f t="shared" si="221"/>
        <v>134</v>
      </c>
      <c r="AR309" s="1150">
        <v>2500</v>
      </c>
      <c r="AS309" s="527">
        <f t="shared" si="218"/>
        <v>335000</v>
      </c>
      <c r="AT309" s="527">
        <v>3500</v>
      </c>
      <c r="AU309" s="989">
        <f t="shared" si="219"/>
        <v>469000</v>
      </c>
      <c r="AV309" s="1090">
        <f t="shared" si="228"/>
        <v>804000</v>
      </c>
      <c r="AW309" s="633"/>
    </row>
    <row r="310" spans="1:49" s="632" customFormat="1" x14ac:dyDescent="0.25">
      <c r="A310" s="746" t="s">
        <v>556</v>
      </c>
      <c r="B310" s="657" t="s">
        <v>557</v>
      </c>
      <c r="C310" s="635" t="s">
        <v>170</v>
      </c>
      <c r="D310" s="621">
        <v>30</v>
      </c>
      <c r="E310" s="1004">
        <v>393</v>
      </c>
      <c r="F310" s="527">
        <f t="shared" si="200"/>
        <v>11790</v>
      </c>
      <c r="G310" s="526">
        <v>221.67600000000002</v>
      </c>
      <c r="H310" s="989">
        <f t="shared" si="201"/>
        <v>6650.2800000000007</v>
      </c>
      <c r="I310" s="1090">
        <f t="shared" ref="I310:I314" si="229">F310+H310</f>
        <v>18440.28</v>
      </c>
      <c r="J310" s="1132"/>
      <c r="K310" s="621"/>
      <c r="L310" s="1004">
        <v>393</v>
      </c>
      <c r="M310" s="527">
        <f t="shared" si="203"/>
        <v>0</v>
      </c>
      <c r="N310" s="526">
        <v>221.67600000000002</v>
      </c>
      <c r="O310" s="989">
        <f t="shared" si="204"/>
        <v>0</v>
      </c>
      <c r="P310" s="1090">
        <f t="shared" ref="P310:P314" si="230">M310+O310</f>
        <v>0</v>
      </c>
      <c r="Q310" s="1005"/>
      <c r="R310" s="621"/>
      <c r="S310" s="1096">
        <v>393</v>
      </c>
      <c r="T310" s="1090">
        <f t="shared" si="206"/>
        <v>0</v>
      </c>
      <c r="U310" s="1096">
        <v>221.67600000000002</v>
      </c>
      <c r="V310" s="1090">
        <f t="shared" si="207"/>
        <v>0</v>
      </c>
      <c r="W310" s="1090">
        <f t="shared" ref="W310:W314" si="231">T310+V310</f>
        <v>0</v>
      </c>
      <c r="X310" s="1215"/>
      <c r="Y310" s="526">
        <v>393</v>
      </c>
      <c r="Z310" s="527">
        <f t="shared" si="209"/>
        <v>0</v>
      </c>
      <c r="AA310" s="526">
        <v>221.67600000000002</v>
      </c>
      <c r="AB310" s="527">
        <f t="shared" si="210"/>
        <v>0</v>
      </c>
      <c r="AC310" s="915">
        <f t="shared" ref="AC310:AC314" si="232">Z310+AB310</f>
        <v>0</v>
      </c>
      <c r="AD310" s="1216"/>
      <c r="AE310" s="526">
        <v>393</v>
      </c>
      <c r="AF310" s="527">
        <f t="shared" si="212"/>
        <v>0</v>
      </c>
      <c r="AG310" s="526">
        <v>221.67600000000002</v>
      </c>
      <c r="AH310" s="527">
        <f t="shared" si="213"/>
        <v>0</v>
      </c>
      <c r="AI310" s="915">
        <f t="shared" ref="AI310:AI314" si="233">AF310+AH310</f>
        <v>0</v>
      </c>
      <c r="AJ310" s="1216"/>
      <c r="AK310" s="526">
        <v>393</v>
      </c>
      <c r="AL310" s="527">
        <f t="shared" si="215"/>
        <v>0</v>
      </c>
      <c r="AM310" s="526">
        <v>221.67600000000002</v>
      </c>
      <c r="AN310" s="527">
        <f t="shared" si="216"/>
        <v>0</v>
      </c>
      <c r="AO310" s="915">
        <f t="shared" ref="AO310:AO314" si="234">AL310+AN310</f>
        <v>0</v>
      </c>
      <c r="AP310" s="990"/>
      <c r="AQ310" s="653">
        <f t="shared" si="221"/>
        <v>30</v>
      </c>
      <c r="AR310" s="1004">
        <v>393</v>
      </c>
      <c r="AS310" s="527">
        <f t="shared" si="218"/>
        <v>11790</v>
      </c>
      <c r="AT310" s="526">
        <v>221.67600000000002</v>
      </c>
      <c r="AU310" s="989">
        <f t="shared" si="219"/>
        <v>6650.2800000000007</v>
      </c>
      <c r="AV310" s="1090">
        <f t="shared" ref="AV310:AV314" si="235">AS310+AU310</f>
        <v>18440.28</v>
      </c>
      <c r="AW310" s="633"/>
    </row>
    <row r="311" spans="1:49" s="632" customFormat="1" x14ac:dyDescent="0.25">
      <c r="A311" s="746" t="s">
        <v>558</v>
      </c>
      <c r="B311" s="657" t="s">
        <v>291</v>
      </c>
      <c r="C311" s="635" t="s">
        <v>170</v>
      </c>
      <c r="D311" s="621">
        <v>909</v>
      </c>
      <c r="E311" s="1004">
        <v>0</v>
      </c>
      <c r="F311" s="527">
        <f t="shared" si="200"/>
        <v>0</v>
      </c>
      <c r="G311" s="526">
        <v>2.0020000000000002</v>
      </c>
      <c r="H311" s="989">
        <f t="shared" si="201"/>
        <v>1819.8180000000002</v>
      </c>
      <c r="I311" s="1090">
        <f t="shared" si="229"/>
        <v>1819.8180000000002</v>
      </c>
      <c r="J311" s="1132"/>
      <c r="K311" s="621"/>
      <c r="L311" s="1004">
        <v>0</v>
      </c>
      <c r="M311" s="527">
        <f t="shared" si="203"/>
        <v>0</v>
      </c>
      <c r="N311" s="526">
        <v>2.0020000000000002</v>
      </c>
      <c r="O311" s="989">
        <f t="shared" si="204"/>
        <v>0</v>
      </c>
      <c r="P311" s="1090">
        <f t="shared" si="230"/>
        <v>0</v>
      </c>
      <c r="Q311" s="1005"/>
      <c r="R311" s="621"/>
      <c r="S311" s="1096">
        <v>0</v>
      </c>
      <c r="T311" s="1090">
        <f t="shared" si="206"/>
        <v>0</v>
      </c>
      <c r="U311" s="1096">
        <v>2.0020000000000002</v>
      </c>
      <c r="V311" s="1090">
        <f t="shared" si="207"/>
        <v>0</v>
      </c>
      <c r="W311" s="1090">
        <f t="shared" si="231"/>
        <v>0</v>
      </c>
      <c r="X311" s="1215"/>
      <c r="Y311" s="526">
        <v>0</v>
      </c>
      <c r="Z311" s="527">
        <f t="shared" si="209"/>
        <v>0</v>
      </c>
      <c r="AA311" s="526">
        <v>2.0020000000000002</v>
      </c>
      <c r="AB311" s="527">
        <f t="shared" si="210"/>
        <v>0</v>
      </c>
      <c r="AC311" s="915">
        <f t="shared" si="232"/>
        <v>0</v>
      </c>
      <c r="AD311" s="1216"/>
      <c r="AE311" s="526">
        <v>0</v>
      </c>
      <c r="AF311" s="527">
        <f t="shared" si="212"/>
        <v>0</v>
      </c>
      <c r="AG311" s="526">
        <v>2.0020000000000002</v>
      </c>
      <c r="AH311" s="527">
        <f t="shared" si="213"/>
        <v>0</v>
      </c>
      <c r="AI311" s="915">
        <f t="shared" si="233"/>
        <v>0</v>
      </c>
      <c r="AJ311" s="1216"/>
      <c r="AK311" s="526">
        <v>0</v>
      </c>
      <c r="AL311" s="527">
        <f t="shared" si="215"/>
        <v>0</v>
      </c>
      <c r="AM311" s="526">
        <v>2.0020000000000002</v>
      </c>
      <c r="AN311" s="527">
        <f t="shared" si="216"/>
        <v>0</v>
      </c>
      <c r="AO311" s="915">
        <f t="shared" si="234"/>
        <v>0</v>
      </c>
      <c r="AP311" s="990"/>
      <c r="AQ311" s="653">
        <f t="shared" si="221"/>
        <v>909</v>
      </c>
      <c r="AR311" s="1004">
        <v>0</v>
      </c>
      <c r="AS311" s="527">
        <f t="shared" si="218"/>
        <v>0</v>
      </c>
      <c r="AT311" s="526">
        <v>2.0020000000000002</v>
      </c>
      <c r="AU311" s="989">
        <f t="shared" si="219"/>
        <v>1819.8180000000002</v>
      </c>
      <c r="AV311" s="1090">
        <f t="shared" si="235"/>
        <v>1819.8180000000002</v>
      </c>
      <c r="AW311" s="633"/>
    </row>
    <row r="312" spans="1:49" s="632" customFormat="1" x14ac:dyDescent="0.25">
      <c r="A312" s="746" t="s">
        <v>559</v>
      </c>
      <c r="B312" s="657" t="s">
        <v>293</v>
      </c>
      <c r="C312" s="635" t="s">
        <v>170</v>
      </c>
      <c r="D312" s="621">
        <v>909</v>
      </c>
      <c r="E312" s="1004">
        <v>0</v>
      </c>
      <c r="F312" s="527">
        <f t="shared" si="200"/>
        <v>0</v>
      </c>
      <c r="G312" s="526">
        <v>6.4870000000000001</v>
      </c>
      <c r="H312" s="989">
        <f t="shared" si="201"/>
        <v>5896.683</v>
      </c>
      <c r="I312" s="1090">
        <f t="shared" si="229"/>
        <v>5896.683</v>
      </c>
      <c r="J312" s="1132"/>
      <c r="K312" s="621"/>
      <c r="L312" s="1004">
        <v>0</v>
      </c>
      <c r="M312" s="527">
        <f t="shared" si="203"/>
        <v>0</v>
      </c>
      <c r="N312" s="526">
        <v>6.4870000000000001</v>
      </c>
      <c r="O312" s="989">
        <f t="shared" si="204"/>
        <v>0</v>
      </c>
      <c r="P312" s="1090">
        <f t="shared" si="230"/>
        <v>0</v>
      </c>
      <c r="Q312" s="1005"/>
      <c r="R312" s="621"/>
      <c r="S312" s="1096">
        <v>0</v>
      </c>
      <c r="T312" s="1090">
        <f t="shared" si="206"/>
        <v>0</v>
      </c>
      <c r="U312" s="1096">
        <v>6.4870000000000001</v>
      </c>
      <c r="V312" s="1090">
        <f t="shared" si="207"/>
        <v>0</v>
      </c>
      <c r="W312" s="1090">
        <f t="shared" si="231"/>
        <v>0</v>
      </c>
      <c r="X312" s="1215"/>
      <c r="Y312" s="526">
        <v>0</v>
      </c>
      <c r="Z312" s="527">
        <f t="shared" si="209"/>
        <v>0</v>
      </c>
      <c r="AA312" s="526">
        <v>6.4870000000000001</v>
      </c>
      <c r="AB312" s="527">
        <f t="shared" si="210"/>
        <v>0</v>
      </c>
      <c r="AC312" s="915">
        <f t="shared" si="232"/>
        <v>0</v>
      </c>
      <c r="AD312" s="1216"/>
      <c r="AE312" s="526">
        <v>0</v>
      </c>
      <c r="AF312" s="527">
        <f t="shared" si="212"/>
        <v>0</v>
      </c>
      <c r="AG312" s="526">
        <v>6.4870000000000001</v>
      </c>
      <c r="AH312" s="527">
        <f t="shared" si="213"/>
        <v>0</v>
      </c>
      <c r="AI312" s="915">
        <f t="shared" si="233"/>
        <v>0</v>
      </c>
      <c r="AJ312" s="1216"/>
      <c r="AK312" s="526">
        <v>0</v>
      </c>
      <c r="AL312" s="527">
        <f t="shared" si="215"/>
        <v>0</v>
      </c>
      <c r="AM312" s="526">
        <v>6.4870000000000001</v>
      </c>
      <c r="AN312" s="527">
        <f t="shared" si="216"/>
        <v>0</v>
      </c>
      <c r="AO312" s="915">
        <f t="shared" si="234"/>
        <v>0</v>
      </c>
      <c r="AP312" s="990"/>
      <c r="AQ312" s="653">
        <f t="shared" si="221"/>
        <v>909</v>
      </c>
      <c r="AR312" s="1004">
        <v>0</v>
      </c>
      <c r="AS312" s="527">
        <f t="shared" si="218"/>
        <v>0</v>
      </c>
      <c r="AT312" s="526">
        <v>6.4870000000000001</v>
      </c>
      <c r="AU312" s="989">
        <f t="shared" si="219"/>
        <v>5896.683</v>
      </c>
      <c r="AV312" s="1090">
        <f t="shared" si="235"/>
        <v>5896.683</v>
      </c>
      <c r="AW312" s="633"/>
    </row>
    <row r="313" spans="1:49" s="632" customFormat="1" x14ac:dyDescent="0.25">
      <c r="A313" s="746" t="s">
        <v>560</v>
      </c>
      <c r="B313" s="657" t="s">
        <v>561</v>
      </c>
      <c r="C313" s="635" t="s">
        <v>170</v>
      </c>
      <c r="D313" s="621">
        <v>332</v>
      </c>
      <c r="E313" s="1004">
        <v>0</v>
      </c>
      <c r="F313" s="527">
        <f t="shared" si="200"/>
        <v>0</v>
      </c>
      <c r="G313" s="526">
        <v>3.9910000000000001</v>
      </c>
      <c r="H313" s="989">
        <f t="shared" si="201"/>
        <v>1325.0119999999999</v>
      </c>
      <c r="I313" s="1090">
        <f t="shared" si="229"/>
        <v>1325.0119999999999</v>
      </c>
      <c r="J313" s="1132"/>
      <c r="K313" s="621"/>
      <c r="L313" s="1004">
        <v>0</v>
      </c>
      <c r="M313" s="527">
        <f t="shared" si="203"/>
        <v>0</v>
      </c>
      <c r="N313" s="526">
        <v>3.9910000000000001</v>
      </c>
      <c r="O313" s="989">
        <f t="shared" si="204"/>
        <v>0</v>
      </c>
      <c r="P313" s="1090">
        <f t="shared" si="230"/>
        <v>0</v>
      </c>
      <c r="Q313" s="1005"/>
      <c r="R313" s="621"/>
      <c r="S313" s="1096">
        <v>0</v>
      </c>
      <c r="T313" s="1090">
        <f t="shared" si="206"/>
        <v>0</v>
      </c>
      <c r="U313" s="1096">
        <v>3.9910000000000001</v>
      </c>
      <c r="V313" s="1090">
        <f t="shared" si="207"/>
        <v>0</v>
      </c>
      <c r="W313" s="1090">
        <f t="shared" si="231"/>
        <v>0</v>
      </c>
      <c r="X313" s="1215"/>
      <c r="Y313" s="526">
        <v>0</v>
      </c>
      <c r="Z313" s="527">
        <f t="shared" si="209"/>
        <v>0</v>
      </c>
      <c r="AA313" s="526">
        <v>3.9910000000000001</v>
      </c>
      <c r="AB313" s="527">
        <f t="shared" si="210"/>
        <v>0</v>
      </c>
      <c r="AC313" s="915">
        <f t="shared" si="232"/>
        <v>0</v>
      </c>
      <c r="AD313" s="1216"/>
      <c r="AE313" s="526">
        <v>0</v>
      </c>
      <c r="AF313" s="527">
        <f t="shared" si="212"/>
        <v>0</v>
      </c>
      <c r="AG313" s="526">
        <v>3.9910000000000001</v>
      </c>
      <c r="AH313" s="527">
        <f t="shared" si="213"/>
        <v>0</v>
      </c>
      <c r="AI313" s="915">
        <f t="shared" si="233"/>
        <v>0</v>
      </c>
      <c r="AJ313" s="1216"/>
      <c r="AK313" s="526">
        <v>0</v>
      </c>
      <c r="AL313" s="527">
        <f t="shared" si="215"/>
        <v>0</v>
      </c>
      <c r="AM313" s="526">
        <v>3.9910000000000001</v>
      </c>
      <c r="AN313" s="527">
        <f t="shared" si="216"/>
        <v>0</v>
      </c>
      <c r="AO313" s="915">
        <f t="shared" si="234"/>
        <v>0</v>
      </c>
      <c r="AP313" s="990"/>
      <c r="AQ313" s="653">
        <f t="shared" si="221"/>
        <v>332</v>
      </c>
      <c r="AR313" s="1004">
        <v>0</v>
      </c>
      <c r="AS313" s="527">
        <f t="shared" si="218"/>
        <v>0</v>
      </c>
      <c r="AT313" s="526">
        <v>3.9910000000000001</v>
      </c>
      <c r="AU313" s="989">
        <f t="shared" si="219"/>
        <v>1325.0119999999999</v>
      </c>
      <c r="AV313" s="1090">
        <f t="shared" si="235"/>
        <v>1325.0119999999999</v>
      </c>
      <c r="AW313" s="633"/>
    </row>
    <row r="314" spans="1:49" s="632" customFormat="1" x14ac:dyDescent="0.25">
      <c r="A314" s="746" t="s">
        <v>562</v>
      </c>
      <c r="B314" s="657" t="s">
        <v>563</v>
      </c>
      <c r="C314" s="635" t="s">
        <v>170</v>
      </c>
      <c r="D314" s="621">
        <v>332</v>
      </c>
      <c r="E314" s="1004">
        <v>0</v>
      </c>
      <c r="F314" s="527">
        <f t="shared" si="200"/>
        <v>0</v>
      </c>
      <c r="G314" s="526">
        <v>8.8010000000000002</v>
      </c>
      <c r="H314" s="989">
        <f t="shared" si="201"/>
        <v>2921.9320000000002</v>
      </c>
      <c r="I314" s="1090">
        <f t="shared" si="229"/>
        <v>2921.9320000000002</v>
      </c>
      <c r="J314" s="1132"/>
      <c r="K314" s="621"/>
      <c r="L314" s="1004">
        <v>0</v>
      </c>
      <c r="M314" s="527">
        <f t="shared" si="203"/>
        <v>0</v>
      </c>
      <c r="N314" s="526">
        <v>8.8010000000000002</v>
      </c>
      <c r="O314" s="989">
        <f t="shared" si="204"/>
        <v>0</v>
      </c>
      <c r="P314" s="1090">
        <f t="shared" si="230"/>
        <v>0</v>
      </c>
      <c r="Q314" s="1005"/>
      <c r="R314" s="621"/>
      <c r="S314" s="1096">
        <v>0</v>
      </c>
      <c r="T314" s="1090">
        <f t="shared" si="206"/>
        <v>0</v>
      </c>
      <c r="U314" s="1096">
        <v>8.8010000000000002</v>
      </c>
      <c r="V314" s="1090">
        <f t="shared" si="207"/>
        <v>0</v>
      </c>
      <c r="W314" s="1090">
        <f t="shared" si="231"/>
        <v>0</v>
      </c>
      <c r="X314" s="1215"/>
      <c r="Y314" s="526">
        <v>0</v>
      </c>
      <c r="Z314" s="527">
        <f t="shared" si="209"/>
        <v>0</v>
      </c>
      <c r="AA314" s="526">
        <v>8.8010000000000002</v>
      </c>
      <c r="AB314" s="527">
        <f t="shared" si="210"/>
        <v>0</v>
      </c>
      <c r="AC314" s="915">
        <f t="shared" si="232"/>
        <v>0</v>
      </c>
      <c r="AD314" s="1216"/>
      <c r="AE314" s="526">
        <v>0</v>
      </c>
      <c r="AF314" s="527">
        <f t="shared" si="212"/>
        <v>0</v>
      </c>
      <c r="AG314" s="526">
        <v>8.8010000000000002</v>
      </c>
      <c r="AH314" s="527">
        <f t="shared" si="213"/>
        <v>0</v>
      </c>
      <c r="AI314" s="915">
        <f t="shared" si="233"/>
        <v>0</v>
      </c>
      <c r="AJ314" s="1216"/>
      <c r="AK314" s="526">
        <v>0</v>
      </c>
      <c r="AL314" s="527">
        <f t="shared" si="215"/>
        <v>0</v>
      </c>
      <c r="AM314" s="526">
        <v>8.8010000000000002</v>
      </c>
      <c r="AN314" s="527">
        <f t="shared" si="216"/>
        <v>0</v>
      </c>
      <c r="AO314" s="915">
        <f t="shared" si="234"/>
        <v>0</v>
      </c>
      <c r="AP314" s="990"/>
      <c r="AQ314" s="653">
        <f t="shared" si="221"/>
        <v>332</v>
      </c>
      <c r="AR314" s="1004">
        <v>0</v>
      </c>
      <c r="AS314" s="527">
        <f t="shared" si="218"/>
        <v>0</v>
      </c>
      <c r="AT314" s="526">
        <v>8.8010000000000002</v>
      </c>
      <c r="AU314" s="989">
        <f t="shared" si="219"/>
        <v>2921.9320000000002</v>
      </c>
      <c r="AV314" s="1090">
        <f t="shared" si="235"/>
        <v>2921.9320000000002</v>
      </c>
      <c r="AW314" s="633"/>
    </row>
    <row r="315" spans="1:49" s="632" customFormat="1" x14ac:dyDescent="0.25">
      <c r="A315" s="746" t="s">
        <v>564</v>
      </c>
      <c r="B315" s="657" t="s">
        <v>381</v>
      </c>
      <c r="C315" s="635" t="s">
        <v>196</v>
      </c>
      <c r="D315" s="621">
        <v>1</v>
      </c>
      <c r="E315" s="1150">
        <v>262080</v>
      </c>
      <c r="F315" s="527">
        <f t="shared" si="200"/>
        <v>262080</v>
      </c>
      <c r="G315" s="527">
        <v>0</v>
      </c>
      <c r="H315" s="989">
        <f t="shared" si="201"/>
        <v>0</v>
      </c>
      <c r="I315" s="1090">
        <f>E315*D315+G315*D315</f>
        <v>262080</v>
      </c>
      <c r="J315" s="1132"/>
      <c r="K315" s="621"/>
      <c r="L315" s="1150">
        <v>262080</v>
      </c>
      <c r="M315" s="527">
        <f t="shared" si="203"/>
        <v>0</v>
      </c>
      <c r="N315" s="527">
        <v>0</v>
      </c>
      <c r="O315" s="989">
        <f t="shared" si="204"/>
        <v>0</v>
      </c>
      <c r="P315" s="1090">
        <f>L315*K315+N315*K315</f>
        <v>0</v>
      </c>
      <c r="Q315" s="1005"/>
      <c r="R315" s="621"/>
      <c r="S315" s="1090">
        <v>262080</v>
      </c>
      <c r="T315" s="1090">
        <f t="shared" si="206"/>
        <v>0</v>
      </c>
      <c r="U315" s="1090">
        <v>0</v>
      </c>
      <c r="V315" s="1090">
        <f t="shared" si="207"/>
        <v>0</v>
      </c>
      <c r="W315" s="1090">
        <f>S315*R315+U315*R315</f>
        <v>0</v>
      </c>
      <c r="X315" s="1215"/>
      <c r="Y315" s="527">
        <v>262080</v>
      </c>
      <c r="Z315" s="527">
        <f t="shared" si="209"/>
        <v>0</v>
      </c>
      <c r="AA315" s="527">
        <v>0</v>
      </c>
      <c r="AB315" s="527">
        <f t="shared" si="210"/>
        <v>0</v>
      </c>
      <c r="AC315" s="915">
        <f>Y315*X315+AA315*X315</f>
        <v>0</v>
      </c>
      <c r="AD315" s="1216"/>
      <c r="AE315" s="527">
        <v>262080</v>
      </c>
      <c r="AF315" s="527">
        <f t="shared" si="212"/>
        <v>0</v>
      </c>
      <c r="AG315" s="527">
        <v>0</v>
      </c>
      <c r="AH315" s="527">
        <f t="shared" si="213"/>
        <v>0</v>
      </c>
      <c r="AI315" s="915">
        <f>AE315*AD315+AG315*AD315</f>
        <v>0</v>
      </c>
      <c r="AJ315" s="1216"/>
      <c r="AK315" s="527">
        <v>262080</v>
      </c>
      <c r="AL315" s="527">
        <f t="shared" si="215"/>
        <v>0</v>
      </c>
      <c r="AM315" s="527">
        <v>0</v>
      </c>
      <c r="AN315" s="527">
        <f t="shared" si="216"/>
        <v>0</v>
      </c>
      <c r="AO315" s="915">
        <f>AK315*AJ315+AM315*AJ315</f>
        <v>0</v>
      </c>
      <c r="AP315" s="990"/>
      <c r="AQ315" s="653">
        <f t="shared" si="221"/>
        <v>1</v>
      </c>
      <c r="AR315" s="1150">
        <v>262080</v>
      </c>
      <c r="AS315" s="527">
        <f t="shared" si="218"/>
        <v>262080</v>
      </c>
      <c r="AT315" s="527">
        <v>0</v>
      </c>
      <c r="AU315" s="989">
        <f t="shared" si="219"/>
        <v>0</v>
      </c>
      <c r="AV315" s="1090">
        <f>AR315*AQ315+AT315*AQ315</f>
        <v>262080</v>
      </c>
      <c r="AW315" s="633"/>
    </row>
    <row r="316" spans="1:49" s="1276" customFormat="1" x14ac:dyDescent="0.25">
      <c r="A316" s="1020" t="s">
        <v>565</v>
      </c>
      <c r="B316" s="1021" t="s">
        <v>566</v>
      </c>
      <c r="C316" s="1022"/>
      <c r="D316" s="888"/>
      <c r="E316" s="938"/>
      <c r="F316" s="906">
        <f>SUM(F317:F333)</f>
        <v>716164.6</v>
      </c>
      <c r="G316" s="940"/>
      <c r="H316" s="1279">
        <f>SUM(H317:H333)</f>
        <v>2019360.0499999998</v>
      </c>
      <c r="I316" s="961">
        <f>SUM(I317:I333)</f>
        <v>2735524.6499999994</v>
      </c>
      <c r="J316" s="940"/>
      <c r="K316" s="888"/>
      <c r="L316" s="938"/>
      <c r="M316" s="906">
        <f>SUM(M317:M333)</f>
        <v>508561.36800000002</v>
      </c>
      <c r="N316" s="940"/>
      <c r="O316" s="1279">
        <f>SUM(O317:O333)</f>
        <v>1768663.1459999999</v>
      </c>
      <c r="P316" s="961">
        <f>SUM(P317:P333)</f>
        <v>2277224.5139999995</v>
      </c>
      <c r="Q316" s="870"/>
      <c r="R316" s="888"/>
      <c r="S316" s="955"/>
      <c r="T316" s="961">
        <f>SUM(T317:T333)</f>
        <v>0</v>
      </c>
      <c r="U316" s="961"/>
      <c r="V316" s="961">
        <f>SUM(V317:V333)</f>
        <v>0</v>
      </c>
      <c r="W316" s="961">
        <f>SUM(W317:W333)</f>
        <v>0</v>
      </c>
      <c r="X316" s="871"/>
      <c r="Y316" s="938"/>
      <c r="Z316" s="906">
        <f>SUM(Z317:Z333)</f>
        <v>0</v>
      </c>
      <c r="AA316" s="940"/>
      <c r="AB316" s="906">
        <f>SUM(AB317:AB333)</f>
        <v>0</v>
      </c>
      <c r="AC316" s="939">
        <f>SUM(AC317:AC333)</f>
        <v>0</v>
      </c>
      <c r="AD316" s="889"/>
      <c r="AE316" s="938"/>
      <c r="AF316" s="906">
        <f>SUM(AF317:AF333)</f>
        <v>0</v>
      </c>
      <c r="AG316" s="940"/>
      <c r="AH316" s="906">
        <f>SUM(AH317:AH333)</f>
        <v>0</v>
      </c>
      <c r="AI316" s="939">
        <f>SUM(AI317:AI333)</f>
        <v>0</v>
      </c>
      <c r="AJ316" s="889"/>
      <c r="AK316" s="938"/>
      <c r="AL316" s="906">
        <f>SUM(AL317:AL333)</f>
        <v>0</v>
      </c>
      <c r="AM316" s="940"/>
      <c r="AN316" s="906">
        <f>SUM(AN317:AN333)</f>
        <v>0</v>
      </c>
      <c r="AO316" s="939">
        <f>SUM(AO317:AO333)</f>
        <v>0</v>
      </c>
      <c r="AP316" s="940"/>
      <c r="AQ316" s="1118">
        <f t="shared" si="221"/>
        <v>0</v>
      </c>
      <c r="AR316" s="938"/>
      <c r="AS316" s="906">
        <f>SUM(AS317:AS333)</f>
        <v>207603.23199999999</v>
      </c>
      <c r="AT316" s="940"/>
      <c r="AU316" s="1279">
        <f>SUM(AU317:AU333)</f>
        <v>250696.90400000001</v>
      </c>
      <c r="AV316" s="961">
        <f>SUM(AV317:AV333)</f>
        <v>458300.13599999994</v>
      </c>
      <c r="AW316" s="1275"/>
    </row>
    <row r="317" spans="1:49" s="632" customFormat="1" ht="28.5" x14ac:dyDescent="0.25">
      <c r="A317" s="746" t="s">
        <v>567</v>
      </c>
      <c r="B317" s="657" t="s">
        <v>568</v>
      </c>
      <c r="C317" s="748" t="s">
        <v>170</v>
      </c>
      <c r="D317" s="621">
        <v>10</v>
      </c>
      <c r="E317" s="1004">
        <v>6668</v>
      </c>
      <c r="F317" s="527">
        <f t="shared" ref="F317:F333" si="236">D317*E317</f>
        <v>66680</v>
      </c>
      <c r="G317" s="526">
        <v>39380</v>
      </c>
      <c r="H317" s="989">
        <f t="shared" ref="H317:H333" si="237">D317*G317</f>
        <v>393800</v>
      </c>
      <c r="I317" s="1090">
        <f t="shared" ref="I317:I333" si="238">E317*D317+G317*D317</f>
        <v>460480</v>
      </c>
      <c r="J317" s="1132"/>
      <c r="K317" s="621">
        <v>10</v>
      </c>
      <c r="L317" s="1004">
        <v>6668</v>
      </c>
      <c r="M317" s="527">
        <f t="shared" ref="M317:M333" si="239">K317*L317</f>
        <v>66680</v>
      </c>
      <c r="N317" s="526">
        <v>39380</v>
      </c>
      <c r="O317" s="989">
        <f t="shared" ref="O317:O333" si="240">K317*N317</f>
        <v>393800</v>
      </c>
      <c r="P317" s="1090">
        <f t="shared" ref="P317:P333" si="241">L317*K317+N317*K317</f>
        <v>460480</v>
      </c>
      <c r="Q317" s="1005"/>
      <c r="R317" s="621"/>
      <c r="S317" s="1096">
        <v>6668</v>
      </c>
      <c r="T317" s="1090">
        <f t="shared" ref="T317:T333" si="242">R317*S317</f>
        <v>0</v>
      </c>
      <c r="U317" s="1096">
        <v>39380</v>
      </c>
      <c r="V317" s="1090">
        <f t="shared" ref="V317:V333" si="243">R317*U317</f>
        <v>0</v>
      </c>
      <c r="W317" s="1090">
        <f t="shared" ref="W317:W333" si="244">S317*R317+U317*R317</f>
        <v>0</v>
      </c>
      <c r="X317" s="1215"/>
      <c r="Y317" s="526">
        <v>6668</v>
      </c>
      <c r="Z317" s="527">
        <f t="shared" ref="Z317:Z333" si="245">X317*Y317</f>
        <v>0</v>
      </c>
      <c r="AA317" s="526">
        <v>39380</v>
      </c>
      <c r="AB317" s="527">
        <f t="shared" ref="AB317:AB333" si="246">X317*AA317</f>
        <v>0</v>
      </c>
      <c r="AC317" s="915">
        <f t="shared" ref="AC317:AC333" si="247">Y317*X317+AA317*X317</f>
        <v>0</v>
      </c>
      <c r="AD317" s="1216"/>
      <c r="AE317" s="526">
        <v>6668</v>
      </c>
      <c r="AF317" s="527">
        <f t="shared" ref="AF317:AF333" si="248">AD317*AE317</f>
        <v>0</v>
      </c>
      <c r="AG317" s="526">
        <v>39380</v>
      </c>
      <c r="AH317" s="527">
        <f t="shared" ref="AH317:AH333" si="249">AD317*AG317</f>
        <v>0</v>
      </c>
      <c r="AI317" s="915">
        <f t="shared" ref="AI317:AI333" si="250">AE317*AD317+AG317*AD317</f>
        <v>0</v>
      </c>
      <c r="AJ317" s="1216"/>
      <c r="AK317" s="526">
        <v>6668</v>
      </c>
      <c r="AL317" s="527">
        <f t="shared" ref="AL317:AL333" si="251">AJ317*AK317</f>
        <v>0</v>
      </c>
      <c r="AM317" s="526">
        <v>39380</v>
      </c>
      <c r="AN317" s="527">
        <f t="shared" ref="AN317:AN333" si="252">AJ317*AM317</f>
        <v>0</v>
      </c>
      <c r="AO317" s="915">
        <f t="shared" ref="AO317:AO333" si="253">AK317*AJ317+AM317*AJ317</f>
        <v>0</v>
      </c>
      <c r="AP317" s="990"/>
      <c r="AQ317" s="653">
        <f t="shared" si="221"/>
        <v>0</v>
      </c>
      <c r="AR317" s="1004">
        <v>6668</v>
      </c>
      <c r="AS317" s="527">
        <f t="shared" ref="AS317:AS333" si="254">AQ317*AR317</f>
        <v>0</v>
      </c>
      <c r="AT317" s="526">
        <v>39380</v>
      </c>
      <c r="AU317" s="989">
        <f t="shared" ref="AU317:AU333" si="255">AQ317*AT317</f>
        <v>0</v>
      </c>
      <c r="AV317" s="1090">
        <f t="shared" ref="AV317:AV333" si="256">AR317*AQ317+AT317*AQ317</f>
        <v>0</v>
      </c>
      <c r="AW317" s="633"/>
    </row>
    <row r="318" spans="1:49" s="632" customFormat="1" ht="28.5" x14ac:dyDescent="0.25">
      <c r="A318" s="746" t="s">
        <v>569</v>
      </c>
      <c r="B318" s="657" t="s">
        <v>570</v>
      </c>
      <c r="C318" s="748" t="s">
        <v>170</v>
      </c>
      <c r="D318" s="621">
        <v>24</v>
      </c>
      <c r="E318" s="1004">
        <v>5668</v>
      </c>
      <c r="F318" s="527">
        <f t="shared" si="236"/>
        <v>136032</v>
      </c>
      <c r="G318" s="526">
        <v>23220</v>
      </c>
      <c r="H318" s="989">
        <f t="shared" si="237"/>
        <v>557280</v>
      </c>
      <c r="I318" s="1090">
        <f t="shared" si="238"/>
        <v>693312</v>
      </c>
      <c r="J318" s="1132"/>
      <c r="K318" s="621">
        <v>24</v>
      </c>
      <c r="L318" s="1004">
        <v>5668</v>
      </c>
      <c r="M318" s="527">
        <f t="shared" si="239"/>
        <v>136032</v>
      </c>
      <c r="N318" s="526">
        <v>23220</v>
      </c>
      <c r="O318" s="989">
        <f t="shared" si="240"/>
        <v>557280</v>
      </c>
      <c r="P318" s="1090">
        <f t="shared" si="241"/>
        <v>693312</v>
      </c>
      <c r="Q318" s="1005"/>
      <c r="R318" s="621"/>
      <c r="S318" s="1096">
        <v>5668</v>
      </c>
      <c r="T318" s="1090">
        <f t="shared" si="242"/>
        <v>0</v>
      </c>
      <c r="U318" s="1096">
        <v>23220</v>
      </c>
      <c r="V318" s="1090">
        <f t="shared" si="243"/>
        <v>0</v>
      </c>
      <c r="W318" s="1090">
        <f t="shared" si="244"/>
        <v>0</v>
      </c>
      <c r="X318" s="1215"/>
      <c r="Y318" s="526">
        <v>5668</v>
      </c>
      <c r="Z318" s="527">
        <f t="shared" si="245"/>
        <v>0</v>
      </c>
      <c r="AA318" s="526">
        <v>23220</v>
      </c>
      <c r="AB318" s="527">
        <f t="shared" si="246"/>
        <v>0</v>
      </c>
      <c r="AC318" s="915">
        <f t="shared" si="247"/>
        <v>0</v>
      </c>
      <c r="AD318" s="1216"/>
      <c r="AE318" s="526">
        <v>5668</v>
      </c>
      <c r="AF318" s="527">
        <f t="shared" si="248"/>
        <v>0</v>
      </c>
      <c r="AG318" s="526">
        <v>23220</v>
      </c>
      <c r="AH318" s="527">
        <f t="shared" si="249"/>
        <v>0</v>
      </c>
      <c r="AI318" s="915">
        <f t="shared" si="250"/>
        <v>0</v>
      </c>
      <c r="AJ318" s="1216"/>
      <c r="AK318" s="526">
        <v>5668</v>
      </c>
      <c r="AL318" s="527">
        <f t="shared" si="251"/>
        <v>0</v>
      </c>
      <c r="AM318" s="526">
        <v>23220</v>
      </c>
      <c r="AN318" s="527">
        <f t="shared" si="252"/>
        <v>0</v>
      </c>
      <c r="AO318" s="915">
        <f t="shared" si="253"/>
        <v>0</v>
      </c>
      <c r="AP318" s="990"/>
      <c r="AQ318" s="653">
        <f t="shared" si="221"/>
        <v>0</v>
      </c>
      <c r="AR318" s="1004">
        <v>5668</v>
      </c>
      <c r="AS318" s="527">
        <f t="shared" si="254"/>
        <v>0</v>
      </c>
      <c r="AT318" s="526">
        <v>23220</v>
      </c>
      <c r="AU318" s="989">
        <f t="shared" si="255"/>
        <v>0</v>
      </c>
      <c r="AV318" s="1090">
        <f t="shared" si="256"/>
        <v>0</v>
      </c>
      <c r="AW318" s="633"/>
    </row>
    <row r="319" spans="1:49" s="632" customFormat="1" x14ac:dyDescent="0.25">
      <c r="A319" s="746" t="s">
        <v>571</v>
      </c>
      <c r="B319" s="657" t="s">
        <v>572</v>
      </c>
      <c r="C319" s="748" t="s">
        <v>170</v>
      </c>
      <c r="D319" s="621">
        <v>28</v>
      </c>
      <c r="E319" s="1150">
        <v>1965</v>
      </c>
      <c r="F319" s="527">
        <f t="shared" si="236"/>
        <v>55020</v>
      </c>
      <c r="G319" s="527">
        <v>7007</v>
      </c>
      <c r="H319" s="989">
        <f t="shared" si="237"/>
        <v>196196</v>
      </c>
      <c r="I319" s="1090">
        <f t="shared" si="238"/>
        <v>251216</v>
      </c>
      <c r="J319" s="1132"/>
      <c r="K319" s="621">
        <v>10</v>
      </c>
      <c r="L319" s="1150">
        <v>1965</v>
      </c>
      <c r="M319" s="527">
        <f t="shared" si="239"/>
        <v>19650</v>
      </c>
      <c r="N319" s="527">
        <v>7007</v>
      </c>
      <c r="O319" s="989">
        <f t="shared" si="240"/>
        <v>70070</v>
      </c>
      <c r="P319" s="1090">
        <f t="shared" si="241"/>
        <v>89720</v>
      </c>
      <c r="Q319" s="1005"/>
      <c r="R319" s="621"/>
      <c r="S319" s="1090">
        <v>1965</v>
      </c>
      <c r="T319" s="1090">
        <f t="shared" si="242"/>
        <v>0</v>
      </c>
      <c r="U319" s="1090">
        <v>7007</v>
      </c>
      <c r="V319" s="1090">
        <f t="shared" si="243"/>
        <v>0</v>
      </c>
      <c r="W319" s="1090">
        <f t="shared" si="244"/>
        <v>0</v>
      </c>
      <c r="X319" s="1215"/>
      <c r="Y319" s="527">
        <v>1965</v>
      </c>
      <c r="Z319" s="527">
        <f t="shared" si="245"/>
        <v>0</v>
      </c>
      <c r="AA319" s="527">
        <v>7007</v>
      </c>
      <c r="AB319" s="527">
        <f t="shared" si="246"/>
        <v>0</v>
      </c>
      <c r="AC319" s="915">
        <f t="shared" si="247"/>
        <v>0</v>
      </c>
      <c r="AD319" s="1216"/>
      <c r="AE319" s="527">
        <v>1965</v>
      </c>
      <c r="AF319" s="527">
        <f t="shared" si="248"/>
        <v>0</v>
      </c>
      <c r="AG319" s="527">
        <v>7007</v>
      </c>
      <c r="AH319" s="527">
        <f t="shared" si="249"/>
        <v>0</v>
      </c>
      <c r="AI319" s="915">
        <f t="shared" si="250"/>
        <v>0</v>
      </c>
      <c r="AJ319" s="1216"/>
      <c r="AK319" s="527">
        <v>1965</v>
      </c>
      <c r="AL319" s="527">
        <f t="shared" si="251"/>
        <v>0</v>
      </c>
      <c r="AM319" s="527">
        <v>7007</v>
      </c>
      <c r="AN319" s="527">
        <f t="shared" si="252"/>
        <v>0</v>
      </c>
      <c r="AO319" s="915">
        <f t="shared" si="253"/>
        <v>0</v>
      </c>
      <c r="AP319" s="990"/>
      <c r="AQ319" s="653">
        <f t="shared" si="221"/>
        <v>18</v>
      </c>
      <c r="AR319" s="1150">
        <v>1965</v>
      </c>
      <c r="AS319" s="527">
        <f t="shared" si="254"/>
        <v>35370</v>
      </c>
      <c r="AT319" s="527">
        <v>7007</v>
      </c>
      <c r="AU319" s="989">
        <f t="shared" si="255"/>
        <v>126126</v>
      </c>
      <c r="AV319" s="1090">
        <f t="shared" si="256"/>
        <v>161496</v>
      </c>
      <c r="AW319" s="633"/>
    </row>
    <row r="320" spans="1:49" s="632" customFormat="1" x14ac:dyDescent="0.25">
      <c r="A320" s="746" t="s">
        <v>573</v>
      </c>
      <c r="B320" s="657" t="s">
        <v>574</v>
      </c>
      <c r="C320" s="748" t="s">
        <v>170</v>
      </c>
      <c r="D320" s="621">
        <v>34</v>
      </c>
      <c r="E320" s="1150">
        <v>655</v>
      </c>
      <c r="F320" s="527">
        <f t="shared" si="236"/>
        <v>22270</v>
      </c>
      <c r="G320" s="527">
        <v>2366</v>
      </c>
      <c r="H320" s="989">
        <f t="shared" si="237"/>
        <v>80444</v>
      </c>
      <c r="I320" s="1090">
        <f t="shared" si="238"/>
        <v>102714</v>
      </c>
      <c r="J320" s="1132"/>
      <c r="K320" s="621">
        <v>34</v>
      </c>
      <c r="L320" s="1150">
        <v>655</v>
      </c>
      <c r="M320" s="527">
        <f t="shared" si="239"/>
        <v>22270</v>
      </c>
      <c r="N320" s="527">
        <v>2366</v>
      </c>
      <c r="O320" s="989">
        <f t="shared" si="240"/>
        <v>80444</v>
      </c>
      <c r="P320" s="1090">
        <f t="shared" si="241"/>
        <v>102714</v>
      </c>
      <c r="Q320" s="1005"/>
      <c r="R320" s="621"/>
      <c r="S320" s="1090">
        <v>655</v>
      </c>
      <c r="T320" s="1090">
        <f t="shared" si="242"/>
        <v>0</v>
      </c>
      <c r="U320" s="1090">
        <v>2366</v>
      </c>
      <c r="V320" s="1090">
        <f t="shared" si="243"/>
        <v>0</v>
      </c>
      <c r="W320" s="1090">
        <f t="shared" si="244"/>
        <v>0</v>
      </c>
      <c r="X320" s="1215"/>
      <c r="Y320" s="527">
        <v>655</v>
      </c>
      <c r="Z320" s="527">
        <f t="shared" si="245"/>
        <v>0</v>
      </c>
      <c r="AA320" s="527">
        <v>2366</v>
      </c>
      <c r="AB320" s="527">
        <f t="shared" si="246"/>
        <v>0</v>
      </c>
      <c r="AC320" s="915">
        <f t="shared" si="247"/>
        <v>0</v>
      </c>
      <c r="AD320" s="1216"/>
      <c r="AE320" s="527">
        <v>655</v>
      </c>
      <c r="AF320" s="527">
        <f t="shared" si="248"/>
        <v>0</v>
      </c>
      <c r="AG320" s="527">
        <v>2366</v>
      </c>
      <c r="AH320" s="527">
        <f t="shared" si="249"/>
        <v>0</v>
      </c>
      <c r="AI320" s="915">
        <f t="shared" si="250"/>
        <v>0</v>
      </c>
      <c r="AJ320" s="1216"/>
      <c r="AK320" s="527">
        <v>655</v>
      </c>
      <c r="AL320" s="527">
        <f t="shared" si="251"/>
        <v>0</v>
      </c>
      <c r="AM320" s="527">
        <v>2366</v>
      </c>
      <c r="AN320" s="527">
        <f t="shared" si="252"/>
        <v>0</v>
      </c>
      <c r="AO320" s="915">
        <f t="shared" si="253"/>
        <v>0</v>
      </c>
      <c r="AP320" s="990"/>
      <c r="AQ320" s="653">
        <f t="shared" si="221"/>
        <v>0</v>
      </c>
      <c r="AR320" s="1150">
        <v>655</v>
      </c>
      <c r="AS320" s="527">
        <f t="shared" si="254"/>
        <v>0</v>
      </c>
      <c r="AT320" s="527">
        <v>2366</v>
      </c>
      <c r="AU320" s="989">
        <f t="shared" si="255"/>
        <v>0</v>
      </c>
      <c r="AV320" s="1090">
        <f t="shared" si="256"/>
        <v>0</v>
      </c>
      <c r="AW320" s="633"/>
    </row>
    <row r="321" spans="1:49" s="632" customFormat="1" ht="28.5" x14ac:dyDescent="0.25">
      <c r="A321" s="746" t="s">
        <v>575</v>
      </c>
      <c r="B321" s="657" t="s">
        <v>576</v>
      </c>
      <c r="C321" s="748" t="s">
        <v>170</v>
      </c>
      <c r="D321" s="621">
        <v>4</v>
      </c>
      <c r="E321" s="1150">
        <v>3144</v>
      </c>
      <c r="F321" s="527">
        <f t="shared" si="236"/>
        <v>12576</v>
      </c>
      <c r="G321" s="527">
        <v>122036.2</v>
      </c>
      <c r="H321" s="989">
        <f t="shared" si="237"/>
        <v>488144.8</v>
      </c>
      <c r="I321" s="1090">
        <f t="shared" si="238"/>
        <v>500720.8</v>
      </c>
      <c r="J321" s="1132"/>
      <c r="K321" s="621">
        <v>4</v>
      </c>
      <c r="L321" s="1150">
        <v>3144</v>
      </c>
      <c r="M321" s="527">
        <f t="shared" si="239"/>
        <v>12576</v>
      </c>
      <c r="N321" s="527">
        <v>122036.2</v>
      </c>
      <c r="O321" s="989">
        <f t="shared" si="240"/>
        <v>488144.8</v>
      </c>
      <c r="P321" s="1090">
        <f t="shared" si="241"/>
        <v>500720.8</v>
      </c>
      <c r="Q321" s="1005"/>
      <c r="R321" s="621"/>
      <c r="S321" s="1090">
        <v>3144</v>
      </c>
      <c r="T321" s="1090">
        <f t="shared" si="242"/>
        <v>0</v>
      </c>
      <c r="U321" s="1090">
        <v>122036.2</v>
      </c>
      <c r="V321" s="1090">
        <f t="shared" si="243"/>
        <v>0</v>
      </c>
      <c r="W321" s="1090">
        <f t="shared" si="244"/>
        <v>0</v>
      </c>
      <c r="X321" s="1215"/>
      <c r="Y321" s="527">
        <v>3144</v>
      </c>
      <c r="Z321" s="527">
        <f t="shared" si="245"/>
        <v>0</v>
      </c>
      <c r="AA321" s="527">
        <v>122036.2</v>
      </c>
      <c r="AB321" s="527">
        <f t="shared" si="246"/>
        <v>0</v>
      </c>
      <c r="AC321" s="915">
        <f t="shared" si="247"/>
        <v>0</v>
      </c>
      <c r="AD321" s="1216"/>
      <c r="AE321" s="527">
        <v>3144</v>
      </c>
      <c r="AF321" s="527">
        <f t="shared" si="248"/>
        <v>0</v>
      </c>
      <c r="AG321" s="527">
        <v>122036.2</v>
      </c>
      <c r="AH321" s="527">
        <f t="shared" si="249"/>
        <v>0</v>
      </c>
      <c r="AI321" s="915">
        <f t="shared" si="250"/>
        <v>0</v>
      </c>
      <c r="AJ321" s="1216"/>
      <c r="AK321" s="527">
        <v>3144</v>
      </c>
      <c r="AL321" s="527">
        <f t="shared" si="251"/>
        <v>0</v>
      </c>
      <c r="AM321" s="527">
        <v>122036.2</v>
      </c>
      <c r="AN321" s="527">
        <f t="shared" si="252"/>
        <v>0</v>
      </c>
      <c r="AO321" s="915">
        <f t="shared" si="253"/>
        <v>0</v>
      </c>
      <c r="AP321" s="990"/>
      <c r="AQ321" s="653">
        <f t="shared" si="221"/>
        <v>0</v>
      </c>
      <c r="AR321" s="1150">
        <v>3144</v>
      </c>
      <c r="AS321" s="527">
        <f t="shared" si="254"/>
        <v>0</v>
      </c>
      <c r="AT321" s="527">
        <v>122036.2</v>
      </c>
      <c r="AU321" s="989">
        <f t="shared" si="255"/>
        <v>0</v>
      </c>
      <c r="AV321" s="1090">
        <f t="shared" si="256"/>
        <v>0</v>
      </c>
      <c r="AW321" s="633"/>
    </row>
    <row r="322" spans="1:49" s="632" customFormat="1" ht="28.5" x14ac:dyDescent="0.25">
      <c r="A322" s="746" t="s">
        <v>577</v>
      </c>
      <c r="B322" s="657" t="s">
        <v>578</v>
      </c>
      <c r="C322" s="748" t="s">
        <v>170</v>
      </c>
      <c r="D322" s="621">
        <v>4</v>
      </c>
      <c r="E322" s="1150">
        <v>65.5</v>
      </c>
      <c r="F322" s="527">
        <f t="shared" si="236"/>
        <v>262</v>
      </c>
      <c r="G322" s="527">
        <v>470.6</v>
      </c>
      <c r="H322" s="989">
        <f t="shared" si="237"/>
        <v>1882.4</v>
      </c>
      <c r="I322" s="1090">
        <f t="shared" si="238"/>
        <v>2144.4</v>
      </c>
      <c r="J322" s="1132"/>
      <c r="K322" s="621">
        <v>4</v>
      </c>
      <c r="L322" s="1150">
        <v>65.5</v>
      </c>
      <c r="M322" s="527">
        <f t="shared" si="239"/>
        <v>262</v>
      </c>
      <c r="N322" s="527">
        <v>470.6</v>
      </c>
      <c r="O322" s="989">
        <f t="shared" si="240"/>
        <v>1882.4</v>
      </c>
      <c r="P322" s="1090">
        <f t="shared" si="241"/>
        <v>2144.4</v>
      </c>
      <c r="Q322" s="1005"/>
      <c r="R322" s="621"/>
      <c r="S322" s="1090">
        <v>65.5</v>
      </c>
      <c r="T322" s="1090">
        <f t="shared" si="242"/>
        <v>0</v>
      </c>
      <c r="U322" s="1090">
        <v>470.6</v>
      </c>
      <c r="V322" s="1090">
        <f t="shared" si="243"/>
        <v>0</v>
      </c>
      <c r="W322" s="1090">
        <f t="shared" si="244"/>
        <v>0</v>
      </c>
      <c r="X322" s="1215"/>
      <c r="Y322" s="527">
        <v>65.5</v>
      </c>
      <c r="Z322" s="527">
        <f t="shared" si="245"/>
        <v>0</v>
      </c>
      <c r="AA322" s="527">
        <v>470.6</v>
      </c>
      <c r="AB322" s="527">
        <f t="shared" si="246"/>
        <v>0</v>
      </c>
      <c r="AC322" s="915">
        <f t="shared" si="247"/>
        <v>0</v>
      </c>
      <c r="AD322" s="1216"/>
      <c r="AE322" s="527">
        <v>65.5</v>
      </c>
      <c r="AF322" s="527">
        <f t="shared" si="248"/>
        <v>0</v>
      </c>
      <c r="AG322" s="527">
        <v>470.6</v>
      </c>
      <c r="AH322" s="527">
        <f t="shared" si="249"/>
        <v>0</v>
      </c>
      <c r="AI322" s="915">
        <f t="shared" si="250"/>
        <v>0</v>
      </c>
      <c r="AJ322" s="1216"/>
      <c r="AK322" s="527">
        <v>65.5</v>
      </c>
      <c r="AL322" s="527">
        <f t="shared" si="251"/>
        <v>0</v>
      </c>
      <c r="AM322" s="527">
        <v>470.6</v>
      </c>
      <c r="AN322" s="527">
        <f t="shared" si="252"/>
        <v>0</v>
      </c>
      <c r="AO322" s="915">
        <f t="shared" si="253"/>
        <v>0</v>
      </c>
      <c r="AP322" s="990"/>
      <c r="AQ322" s="653">
        <f t="shared" si="221"/>
        <v>0</v>
      </c>
      <c r="AR322" s="1150">
        <v>65.5</v>
      </c>
      <c r="AS322" s="527">
        <f t="shared" si="254"/>
        <v>0</v>
      </c>
      <c r="AT322" s="527">
        <v>470.6</v>
      </c>
      <c r="AU322" s="989">
        <f t="shared" si="255"/>
        <v>0</v>
      </c>
      <c r="AV322" s="1090">
        <f t="shared" si="256"/>
        <v>0</v>
      </c>
      <c r="AW322" s="633"/>
    </row>
    <row r="323" spans="1:49" s="632" customFormat="1" ht="28.5" x14ac:dyDescent="0.25">
      <c r="A323" s="746" t="s">
        <v>579</v>
      </c>
      <c r="B323" s="657" t="s">
        <v>580</v>
      </c>
      <c r="C323" s="748" t="s">
        <v>170</v>
      </c>
      <c r="D323" s="621">
        <v>34</v>
      </c>
      <c r="E323" s="1150">
        <v>131</v>
      </c>
      <c r="F323" s="527">
        <f t="shared" si="236"/>
        <v>4454</v>
      </c>
      <c r="G323" s="527">
        <v>122.2</v>
      </c>
      <c r="H323" s="989">
        <f t="shared" si="237"/>
        <v>4154.8</v>
      </c>
      <c r="I323" s="1090">
        <f t="shared" si="238"/>
        <v>8608.7999999999993</v>
      </c>
      <c r="J323" s="1132"/>
      <c r="K323" s="621"/>
      <c r="L323" s="1150">
        <v>131</v>
      </c>
      <c r="M323" s="527">
        <f t="shared" si="239"/>
        <v>0</v>
      </c>
      <c r="N323" s="527">
        <v>122.2</v>
      </c>
      <c r="O323" s="989">
        <f t="shared" si="240"/>
        <v>0</v>
      </c>
      <c r="P323" s="1090">
        <f t="shared" si="241"/>
        <v>0</v>
      </c>
      <c r="Q323" s="1005"/>
      <c r="R323" s="621"/>
      <c r="S323" s="1090">
        <v>131</v>
      </c>
      <c r="T323" s="1090">
        <f t="shared" si="242"/>
        <v>0</v>
      </c>
      <c r="U323" s="1090">
        <v>122.2</v>
      </c>
      <c r="V323" s="1090">
        <f t="shared" si="243"/>
        <v>0</v>
      </c>
      <c r="W323" s="1090">
        <f t="shared" si="244"/>
        <v>0</v>
      </c>
      <c r="X323" s="1215"/>
      <c r="Y323" s="527">
        <v>131</v>
      </c>
      <c r="Z323" s="527">
        <f t="shared" si="245"/>
        <v>0</v>
      </c>
      <c r="AA323" s="527">
        <v>122.2</v>
      </c>
      <c r="AB323" s="527">
        <f t="shared" si="246"/>
        <v>0</v>
      </c>
      <c r="AC323" s="915">
        <f t="shared" si="247"/>
        <v>0</v>
      </c>
      <c r="AD323" s="1216"/>
      <c r="AE323" s="527">
        <v>131</v>
      </c>
      <c r="AF323" s="527">
        <f t="shared" si="248"/>
        <v>0</v>
      </c>
      <c r="AG323" s="527">
        <v>122.2</v>
      </c>
      <c r="AH323" s="527">
        <f t="shared" si="249"/>
        <v>0</v>
      </c>
      <c r="AI323" s="915">
        <f t="shared" si="250"/>
        <v>0</v>
      </c>
      <c r="AJ323" s="1216"/>
      <c r="AK323" s="527">
        <v>131</v>
      </c>
      <c r="AL323" s="527">
        <f t="shared" si="251"/>
        <v>0</v>
      </c>
      <c r="AM323" s="527">
        <v>122.2</v>
      </c>
      <c r="AN323" s="527">
        <f t="shared" si="252"/>
        <v>0</v>
      </c>
      <c r="AO323" s="915">
        <f t="shared" si="253"/>
        <v>0</v>
      </c>
      <c r="AP323" s="990"/>
      <c r="AQ323" s="653">
        <f t="shared" si="221"/>
        <v>34</v>
      </c>
      <c r="AR323" s="1150">
        <v>131</v>
      </c>
      <c r="AS323" s="527">
        <f t="shared" si="254"/>
        <v>4454</v>
      </c>
      <c r="AT323" s="527">
        <v>122.2</v>
      </c>
      <c r="AU323" s="989">
        <f t="shared" si="255"/>
        <v>4154.8</v>
      </c>
      <c r="AV323" s="1090">
        <f t="shared" si="256"/>
        <v>8608.7999999999993</v>
      </c>
      <c r="AW323" s="633"/>
    </row>
    <row r="324" spans="1:49" s="632" customFormat="1" x14ac:dyDescent="0.25">
      <c r="A324" s="747" t="s">
        <v>581</v>
      </c>
      <c r="B324" s="657" t="s">
        <v>582</v>
      </c>
      <c r="C324" s="748" t="s">
        <v>170</v>
      </c>
      <c r="D324" s="621">
        <v>34</v>
      </c>
      <c r="E324" s="1150">
        <v>32.75</v>
      </c>
      <c r="F324" s="527">
        <f t="shared" si="236"/>
        <v>1113.5</v>
      </c>
      <c r="G324" s="527">
        <v>41.6</v>
      </c>
      <c r="H324" s="989">
        <f t="shared" si="237"/>
        <v>1414.4</v>
      </c>
      <c r="I324" s="1090">
        <f t="shared" si="238"/>
        <v>2527.9</v>
      </c>
      <c r="J324" s="1132"/>
      <c r="K324" s="621">
        <v>34</v>
      </c>
      <c r="L324" s="1150">
        <v>32.75</v>
      </c>
      <c r="M324" s="527">
        <f t="shared" si="239"/>
        <v>1113.5</v>
      </c>
      <c r="N324" s="527">
        <v>41.6</v>
      </c>
      <c r="O324" s="989">
        <f t="shared" si="240"/>
        <v>1414.4</v>
      </c>
      <c r="P324" s="1090">
        <f t="shared" si="241"/>
        <v>2527.9</v>
      </c>
      <c r="Q324" s="1005"/>
      <c r="R324" s="621"/>
      <c r="S324" s="1090">
        <v>32.75</v>
      </c>
      <c r="T324" s="1090">
        <f t="shared" si="242"/>
        <v>0</v>
      </c>
      <c r="U324" s="1090">
        <v>41.6</v>
      </c>
      <c r="V324" s="1090">
        <f t="shared" si="243"/>
        <v>0</v>
      </c>
      <c r="W324" s="1090">
        <f t="shared" si="244"/>
        <v>0</v>
      </c>
      <c r="X324" s="1215"/>
      <c r="Y324" s="527">
        <v>32.75</v>
      </c>
      <c r="Z324" s="527">
        <f t="shared" si="245"/>
        <v>0</v>
      </c>
      <c r="AA324" s="527">
        <v>41.6</v>
      </c>
      <c r="AB324" s="527">
        <f t="shared" si="246"/>
        <v>0</v>
      </c>
      <c r="AC324" s="915">
        <f t="shared" si="247"/>
        <v>0</v>
      </c>
      <c r="AD324" s="1216"/>
      <c r="AE324" s="527">
        <v>32.75</v>
      </c>
      <c r="AF324" s="527">
        <f t="shared" si="248"/>
        <v>0</v>
      </c>
      <c r="AG324" s="527">
        <v>41.6</v>
      </c>
      <c r="AH324" s="527">
        <f t="shared" si="249"/>
        <v>0</v>
      </c>
      <c r="AI324" s="915">
        <f t="shared" si="250"/>
        <v>0</v>
      </c>
      <c r="AJ324" s="1216"/>
      <c r="AK324" s="527">
        <v>32.75</v>
      </c>
      <c r="AL324" s="527">
        <f t="shared" si="251"/>
        <v>0</v>
      </c>
      <c r="AM324" s="527">
        <v>41.6</v>
      </c>
      <c r="AN324" s="527">
        <f t="shared" si="252"/>
        <v>0</v>
      </c>
      <c r="AO324" s="915">
        <f t="shared" si="253"/>
        <v>0</v>
      </c>
      <c r="AP324" s="990"/>
      <c r="AQ324" s="653">
        <f t="shared" si="221"/>
        <v>0</v>
      </c>
      <c r="AR324" s="1150">
        <v>32.75</v>
      </c>
      <c r="AS324" s="527">
        <f t="shared" si="254"/>
        <v>0</v>
      </c>
      <c r="AT324" s="527">
        <v>41.6</v>
      </c>
      <c r="AU324" s="989">
        <f t="shared" si="255"/>
        <v>0</v>
      </c>
      <c r="AV324" s="1090">
        <f t="shared" si="256"/>
        <v>0</v>
      </c>
      <c r="AW324" s="633"/>
    </row>
    <row r="325" spans="1:49" s="632" customFormat="1" ht="28.5" x14ac:dyDescent="0.25">
      <c r="A325" s="747" t="s">
        <v>583</v>
      </c>
      <c r="B325" s="657" t="s">
        <v>584</v>
      </c>
      <c r="C325" s="748" t="s">
        <v>296</v>
      </c>
      <c r="D325" s="621">
        <v>2135</v>
      </c>
      <c r="E325" s="1150">
        <v>162.44</v>
      </c>
      <c r="F325" s="527">
        <f t="shared" si="236"/>
        <v>346809.4</v>
      </c>
      <c r="G325" s="527">
        <v>94.38</v>
      </c>
      <c r="H325" s="989">
        <f t="shared" si="237"/>
        <v>201501.3</v>
      </c>
      <c r="I325" s="1090">
        <f t="shared" si="238"/>
        <v>548310.69999999995</v>
      </c>
      <c r="J325" s="1132"/>
      <c r="K325" s="621">
        <v>1509.7</v>
      </c>
      <c r="L325" s="1150">
        <v>162.44</v>
      </c>
      <c r="M325" s="527">
        <f t="shared" si="239"/>
        <v>245235.66800000001</v>
      </c>
      <c r="N325" s="527">
        <v>94.38</v>
      </c>
      <c r="O325" s="989">
        <f t="shared" si="240"/>
        <v>142485.486</v>
      </c>
      <c r="P325" s="1090">
        <f t="shared" si="241"/>
        <v>387721.15399999998</v>
      </c>
      <c r="Q325" s="1005"/>
      <c r="R325" s="621"/>
      <c r="S325" s="1090">
        <v>162.44</v>
      </c>
      <c r="T325" s="1090">
        <f t="shared" si="242"/>
        <v>0</v>
      </c>
      <c r="U325" s="1090">
        <v>94.38</v>
      </c>
      <c r="V325" s="1090">
        <f t="shared" si="243"/>
        <v>0</v>
      </c>
      <c r="W325" s="1090">
        <f t="shared" si="244"/>
        <v>0</v>
      </c>
      <c r="X325" s="1215"/>
      <c r="Y325" s="527">
        <v>162.44</v>
      </c>
      <c r="Z325" s="527">
        <f t="shared" si="245"/>
        <v>0</v>
      </c>
      <c r="AA325" s="527">
        <v>94.38</v>
      </c>
      <c r="AB325" s="527">
        <f t="shared" si="246"/>
        <v>0</v>
      </c>
      <c r="AC325" s="915">
        <f t="shared" si="247"/>
        <v>0</v>
      </c>
      <c r="AD325" s="1216"/>
      <c r="AE325" s="527">
        <v>162.44</v>
      </c>
      <c r="AF325" s="527">
        <f t="shared" si="248"/>
        <v>0</v>
      </c>
      <c r="AG325" s="527">
        <v>94.38</v>
      </c>
      <c r="AH325" s="527">
        <f t="shared" si="249"/>
        <v>0</v>
      </c>
      <c r="AI325" s="915">
        <f t="shared" si="250"/>
        <v>0</v>
      </c>
      <c r="AJ325" s="1216"/>
      <c r="AK325" s="527">
        <v>162.44</v>
      </c>
      <c r="AL325" s="527">
        <f t="shared" si="251"/>
        <v>0</v>
      </c>
      <c r="AM325" s="527">
        <v>94.38</v>
      </c>
      <c r="AN325" s="527">
        <f t="shared" si="252"/>
        <v>0</v>
      </c>
      <c r="AO325" s="915">
        <f t="shared" si="253"/>
        <v>0</v>
      </c>
      <c r="AP325" s="990"/>
      <c r="AQ325" s="653">
        <f t="shared" si="221"/>
        <v>625.29999999999995</v>
      </c>
      <c r="AR325" s="1150">
        <v>162.44</v>
      </c>
      <c r="AS325" s="527">
        <f t="shared" si="254"/>
        <v>101573.73199999999</v>
      </c>
      <c r="AT325" s="527">
        <v>94.38</v>
      </c>
      <c r="AU325" s="989">
        <f t="shared" si="255"/>
        <v>59015.813999999991</v>
      </c>
      <c r="AV325" s="1090">
        <f t="shared" si="256"/>
        <v>160589.54599999997</v>
      </c>
      <c r="AW325" s="633"/>
    </row>
    <row r="326" spans="1:49" s="632" customFormat="1" x14ac:dyDescent="0.25">
      <c r="A326" s="746" t="s">
        <v>585</v>
      </c>
      <c r="B326" s="657" t="s">
        <v>547</v>
      </c>
      <c r="C326" s="748" t="s">
        <v>170</v>
      </c>
      <c r="D326" s="621">
        <v>2</v>
      </c>
      <c r="E326" s="1150">
        <v>1257.5999999999999</v>
      </c>
      <c r="F326" s="527">
        <f t="shared" si="236"/>
        <v>2515.1999999999998</v>
      </c>
      <c r="G326" s="527">
        <v>8244.6</v>
      </c>
      <c r="H326" s="989">
        <f t="shared" si="237"/>
        <v>16489.2</v>
      </c>
      <c r="I326" s="1090">
        <f t="shared" si="238"/>
        <v>19004.400000000001</v>
      </c>
      <c r="J326" s="1132"/>
      <c r="K326" s="621">
        <v>2</v>
      </c>
      <c r="L326" s="1150">
        <v>1257.5999999999999</v>
      </c>
      <c r="M326" s="527">
        <f t="shared" si="239"/>
        <v>2515.1999999999998</v>
      </c>
      <c r="N326" s="527">
        <v>8244.6</v>
      </c>
      <c r="O326" s="989">
        <f t="shared" si="240"/>
        <v>16489.2</v>
      </c>
      <c r="P326" s="1090">
        <f t="shared" si="241"/>
        <v>19004.400000000001</v>
      </c>
      <c r="Q326" s="1005"/>
      <c r="R326" s="621"/>
      <c r="S326" s="1090">
        <v>1257.5999999999999</v>
      </c>
      <c r="T326" s="1090">
        <f t="shared" si="242"/>
        <v>0</v>
      </c>
      <c r="U326" s="1090">
        <v>8244.6</v>
      </c>
      <c r="V326" s="1090">
        <f t="shared" si="243"/>
        <v>0</v>
      </c>
      <c r="W326" s="1090">
        <f t="shared" si="244"/>
        <v>0</v>
      </c>
      <c r="X326" s="1215"/>
      <c r="Y326" s="527">
        <v>1257.5999999999999</v>
      </c>
      <c r="Z326" s="527">
        <f t="shared" si="245"/>
        <v>0</v>
      </c>
      <c r="AA326" s="527">
        <v>8244.6</v>
      </c>
      <c r="AB326" s="527">
        <f t="shared" si="246"/>
        <v>0</v>
      </c>
      <c r="AC326" s="915">
        <f t="shared" si="247"/>
        <v>0</v>
      </c>
      <c r="AD326" s="1216"/>
      <c r="AE326" s="527">
        <v>1257.5999999999999</v>
      </c>
      <c r="AF326" s="527">
        <f t="shared" si="248"/>
        <v>0</v>
      </c>
      <c r="AG326" s="527">
        <v>8244.6</v>
      </c>
      <c r="AH326" s="527">
        <f t="shared" si="249"/>
        <v>0</v>
      </c>
      <c r="AI326" s="915">
        <f t="shared" si="250"/>
        <v>0</v>
      </c>
      <c r="AJ326" s="1216"/>
      <c r="AK326" s="527">
        <v>1257.5999999999999</v>
      </c>
      <c r="AL326" s="527">
        <f t="shared" si="251"/>
        <v>0</v>
      </c>
      <c r="AM326" s="527">
        <v>8244.6</v>
      </c>
      <c r="AN326" s="527">
        <f t="shared" si="252"/>
        <v>0</v>
      </c>
      <c r="AO326" s="915">
        <f t="shared" si="253"/>
        <v>0</v>
      </c>
      <c r="AP326" s="990"/>
      <c r="AQ326" s="653">
        <f t="shared" si="221"/>
        <v>0</v>
      </c>
      <c r="AR326" s="1150">
        <v>1257.5999999999999</v>
      </c>
      <c r="AS326" s="527">
        <f t="shared" si="254"/>
        <v>0</v>
      </c>
      <c r="AT326" s="527">
        <v>8244.6</v>
      </c>
      <c r="AU326" s="989">
        <f t="shared" si="255"/>
        <v>0</v>
      </c>
      <c r="AV326" s="1090">
        <f t="shared" si="256"/>
        <v>0</v>
      </c>
      <c r="AW326" s="633"/>
    </row>
    <row r="327" spans="1:49" s="632" customFormat="1" ht="28.5" x14ac:dyDescent="0.25">
      <c r="A327" s="746" t="s">
        <v>586</v>
      </c>
      <c r="B327" s="657" t="s">
        <v>587</v>
      </c>
      <c r="C327" s="748" t="s">
        <v>170</v>
      </c>
      <c r="D327" s="621">
        <v>100</v>
      </c>
      <c r="E327" s="1150">
        <v>0</v>
      </c>
      <c r="F327" s="527">
        <f t="shared" si="236"/>
        <v>0</v>
      </c>
      <c r="G327" s="527">
        <v>7.59</v>
      </c>
      <c r="H327" s="989">
        <f t="shared" si="237"/>
        <v>759</v>
      </c>
      <c r="I327" s="1090">
        <f t="shared" si="238"/>
        <v>759</v>
      </c>
      <c r="J327" s="1132"/>
      <c r="K327" s="621">
        <v>100</v>
      </c>
      <c r="L327" s="1150">
        <v>0</v>
      </c>
      <c r="M327" s="527">
        <f t="shared" si="239"/>
        <v>0</v>
      </c>
      <c r="N327" s="527">
        <v>7.59</v>
      </c>
      <c r="O327" s="989">
        <f t="shared" si="240"/>
        <v>759</v>
      </c>
      <c r="P327" s="1090">
        <f t="shared" si="241"/>
        <v>759</v>
      </c>
      <c r="Q327" s="1005"/>
      <c r="R327" s="621"/>
      <c r="S327" s="1090">
        <v>0</v>
      </c>
      <c r="T327" s="1090">
        <f t="shared" si="242"/>
        <v>0</v>
      </c>
      <c r="U327" s="1090">
        <v>7.59</v>
      </c>
      <c r="V327" s="1090">
        <f t="shared" si="243"/>
        <v>0</v>
      </c>
      <c r="W327" s="1090">
        <f t="shared" si="244"/>
        <v>0</v>
      </c>
      <c r="X327" s="1215"/>
      <c r="Y327" s="527">
        <v>0</v>
      </c>
      <c r="Z327" s="527">
        <f t="shared" si="245"/>
        <v>0</v>
      </c>
      <c r="AA327" s="527">
        <v>7.59</v>
      </c>
      <c r="AB327" s="527">
        <f t="shared" si="246"/>
        <v>0</v>
      </c>
      <c r="AC327" s="915">
        <f t="shared" si="247"/>
        <v>0</v>
      </c>
      <c r="AD327" s="1216"/>
      <c r="AE327" s="527">
        <v>0</v>
      </c>
      <c r="AF327" s="527">
        <f t="shared" si="248"/>
        <v>0</v>
      </c>
      <c r="AG327" s="527">
        <v>7.59</v>
      </c>
      <c r="AH327" s="527">
        <f t="shared" si="249"/>
        <v>0</v>
      </c>
      <c r="AI327" s="915">
        <f t="shared" si="250"/>
        <v>0</v>
      </c>
      <c r="AJ327" s="1216"/>
      <c r="AK327" s="527">
        <v>0</v>
      </c>
      <c r="AL327" s="527">
        <f t="shared" si="251"/>
        <v>0</v>
      </c>
      <c r="AM327" s="527">
        <v>7.59</v>
      </c>
      <c r="AN327" s="527">
        <f t="shared" si="252"/>
        <v>0</v>
      </c>
      <c r="AO327" s="915">
        <f t="shared" si="253"/>
        <v>0</v>
      </c>
      <c r="AP327" s="990"/>
      <c r="AQ327" s="653">
        <f t="shared" si="221"/>
        <v>0</v>
      </c>
      <c r="AR327" s="1150">
        <v>0</v>
      </c>
      <c r="AS327" s="527">
        <f t="shared" si="254"/>
        <v>0</v>
      </c>
      <c r="AT327" s="527">
        <v>7.59</v>
      </c>
      <c r="AU327" s="989">
        <f t="shared" si="255"/>
        <v>0</v>
      </c>
      <c r="AV327" s="1090">
        <f t="shared" si="256"/>
        <v>0</v>
      </c>
      <c r="AW327" s="633"/>
    </row>
    <row r="328" spans="1:49" s="632" customFormat="1" ht="28.5" x14ac:dyDescent="0.25">
      <c r="A328" s="746" t="s">
        <v>588</v>
      </c>
      <c r="B328" s="657" t="s">
        <v>589</v>
      </c>
      <c r="C328" s="748" t="s">
        <v>170</v>
      </c>
      <c r="D328" s="621">
        <v>5</v>
      </c>
      <c r="E328" s="1150">
        <v>0</v>
      </c>
      <c r="F328" s="527">
        <f t="shared" si="236"/>
        <v>0</v>
      </c>
      <c r="G328" s="527">
        <v>1648.43</v>
      </c>
      <c r="H328" s="989">
        <f t="shared" si="237"/>
        <v>8242.15</v>
      </c>
      <c r="I328" s="1090">
        <f t="shared" si="238"/>
        <v>8242.15</v>
      </c>
      <c r="J328" s="1132"/>
      <c r="K328" s="621">
        <v>2</v>
      </c>
      <c r="L328" s="1150">
        <v>0</v>
      </c>
      <c r="M328" s="527">
        <f t="shared" si="239"/>
        <v>0</v>
      </c>
      <c r="N328" s="527">
        <v>1648.43</v>
      </c>
      <c r="O328" s="989">
        <f t="shared" si="240"/>
        <v>3296.86</v>
      </c>
      <c r="P328" s="1090">
        <f t="shared" si="241"/>
        <v>3296.86</v>
      </c>
      <c r="Q328" s="1005"/>
      <c r="R328" s="621"/>
      <c r="S328" s="1090">
        <v>0</v>
      </c>
      <c r="T328" s="1090">
        <f t="shared" si="242"/>
        <v>0</v>
      </c>
      <c r="U328" s="1090">
        <v>1648.43</v>
      </c>
      <c r="V328" s="1090">
        <f t="shared" si="243"/>
        <v>0</v>
      </c>
      <c r="W328" s="1090">
        <f t="shared" si="244"/>
        <v>0</v>
      </c>
      <c r="X328" s="1215"/>
      <c r="Y328" s="527">
        <v>0</v>
      </c>
      <c r="Z328" s="527">
        <f t="shared" si="245"/>
        <v>0</v>
      </c>
      <c r="AA328" s="527">
        <v>1648.43</v>
      </c>
      <c r="AB328" s="527">
        <f t="shared" si="246"/>
        <v>0</v>
      </c>
      <c r="AC328" s="915">
        <f t="shared" si="247"/>
        <v>0</v>
      </c>
      <c r="AD328" s="1216"/>
      <c r="AE328" s="527">
        <v>0</v>
      </c>
      <c r="AF328" s="527">
        <f t="shared" si="248"/>
        <v>0</v>
      </c>
      <c r="AG328" s="527">
        <v>1648.43</v>
      </c>
      <c r="AH328" s="527">
        <f t="shared" si="249"/>
        <v>0</v>
      </c>
      <c r="AI328" s="915">
        <f t="shared" si="250"/>
        <v>0</v>
      </c>
      <c r="AJ328" s="1216"/>
      <c r="AK328" s="527">
        <v>0</v>
      </c>
      <c r="AL328" s="527">
        <f t="shared" si="251"/>
        <v>0</v>
      </c>
      <c r="AM328" s="527">
        <v>1648.43</v>
      </c>
      <c r="AN328" s="527">
        <f t="shared" si="252"/>
        <v>0</v>
      </c>
      <c r="AO328" s="915">
        <f t="shared" si="253"/>
        <v>0</v>
      </c>
      <c r="AP328" s="990"/>
      <c r="AQ328" s="653">
        <f t="shared" si="221"/>
        <v>3</v>
      </c>
      <c r="AR328" s="1150">
        <v>0</v>
      </c>
      <c r="AS328" s="527">
        <f t="shared" si="254"/>
        <v>0</v>
      </c>
      <c r="AT328" s="527">
        <v>1648.43</v>
      </c>
      <c r="AU328" s="989">
        <f t="shared" si="255"/>
        <v>4945.29</v>
      </c>
      <c r="AV328" s="1090">
        <f t="shared" si="256"/>
        <v>4945.29</v>
      </c>
      <c r="AW328" s="633"/>
    </row>
    <row r="329" spans="1:49" s="632" customFormat="1" x14ac:dyDescent="0.25">
      <c r="A329" s="746" t="s">
        <v>590</v>
      </c>
      <c r="B329" s="657" t="s">
        <v>346</v>
      </c>
      <c r="C329" s="748" t="s">
        <v>296</v>
      </c>
      <c r="D329" s="621">
        <v>250</v>
      </c>
      <c r="E329" s="1150">
        <v>45.85</v>
      </c>
      <c r="F329" s="527">
        <f t="shared" si="236"/>
        <v>11462.5</v>
      </c>
      <c r="G329" s="527">
        <v>125.84</v>
      </c>
      <c r="H329" s="989">
        <f t="shared" si="237"/>
        <v>31460</v>
      </c>
      <c r="I329" s="1090">
        <f t="shared" si="238"/>
        <v>42922.5</v>
      </c>
      <c r="J329" s="1132"/>
      <c r="K329" s="621"/>
      <c r="L329" s="1150">
        <v>45.85</v>
      </c>
      <c r="M329" s="527">
        <f t="shared" si="239"/>
        <v>0</v>
      </c>
      <c r="N329" s="527">
        <v>125.84</v>
      </c>
      <c r="O329" s="989">
        <f t="shared" si="240"/>
        <v>0</v>
      </c>
      <c r="P329" s="1090">
        <f t="shared" si="241"/>
        <v>0</v>
      </c>
      <c r="Q329" s="1005"/>
      <c r="R329" s="621"/>
      <c r="S329" s="1090">
        <v>45.85</v>
      </c>
      <c r="T329" s="1090">
        <f t="shared" si="242"/>
        <v>0</v>
      </c>
      <c r="U329" s="1090">
        <v>125.84</v>
      </c>
      <c r="V329" s="1090">
        <f t="shared" si="243"/>
        <v>0</v>
      </c>
      <c r="W329" s="1090">
        <f t="shared" si="244"/>
        <v>0</v>
      </c>
      <c r="X329" s="1215"/>
      <c r="Y329" s="527">
        <v>45.85</v>
      </c>
      <c r="Z329" s="527">
        <f t="shared" si="245"/>
        <v>0</v>
      </c>
      <c r="AA329" s="527">
        <v>125.84</v>
      </c>
      <c r="AB329" s="527">
        <f t="shared" si="246"/>
        <v>0</v>
      </c>
      <c r="AC329" s="915">
        <f t="shared" si="247"/>
        <v>0</v>
      </c>
      <c r="AD329" s="1216"/>
      <c r="AE329" s="527">
        <v>45.85</v>
      </c>
      <c r="AF329" s="527">
        <f t="shared" si="248"/>
        <v>0</v>
      </c>
      <c r="AG329" s="527">
        <v>125.84</v>
      </c>
      <c r="AH329" s="527">
        <f t="shared" si="249"/>
        <v>0</v>
      </c>
      <c r="AI329" s="915">
        <f t="shared" si="250"/>
        <v>0</v>
      </c>
      <c r="AJ329" s="1216"/>
      <c r="AK329" s="527">
        <v>45.85</v>
      </c>
      <c r="AL329" s="527">
        <f t="shared" si="251"/>
        <v>0</v>
      </c>
      <c r="AM329" s="527">
        <v>125.84</v>
      </c>
      <c r="AN329" s="527">
        <f t="shared" si="252"/>
        <v>0</v>
      </c>
      <c r="AO329" s="915">
        <f t="shared" si="253"/>
        <v>0</v>
      </c>
      <c r="AP329" s="990"/>
      <c r="AQ329" s="653">
        <f t="shared" si="221"/>
        <v>250</v>
      </c>
      <c r="AR329" s="1150">
        <v>45.85</v>
      </c>
      <c r="AS329" s="527">
        <f t="shared" si="254"/>
        <v>11462.5</v>
      </c>
      <c r="AT329" s="527">
        <v>125.84</v>
      </c>
      <c r="AU329" s="989">
        <f t="shared" si="255"/>
        <v>31460</v>
      </c>
      <c r="AV329" s="1090">
        <f t="shared" si="256"/>
        <v>42922.5</v>
      </c>
      <c r="AW329" s="633"/>
    </row>
    <row r="330" spans="1:49" s="632" customFormat="1" x14ac:dyDescent="0.25">
      <c r="A330" s="746" t="s">
        <v>591</v>
      </c>
      <c r="B330" s="657" t="s">
        <v>543</v>
      </c>
      <c r="C330" s="748" t="s">
        <v>170</v>
      </c>
      <c r="D330" s="621">
        <v>100</v>
      </c>
      <c r="E330" s="1150">
        <v>13.1</v>
      </c>
      <c r="F330" s="527">
        <f t="shared" si="236"/>
        <v>1310</v>
      </c>
      <c r="G330" s="527">
        <v>31.72</v>
      </c>
      <c r="H330" s="989">
        <f t="shared" si="237"/>
        <v>3172</v>
      </c>
      <c r="I330" s="1090">
        <f t="shared" si="238"/>
        <v>4482</v>
      </c>
      <c r="J330" s="1132"/>
      <c r="K330" s="621"/>
      <c r="L330" s="1150">
        <v>13.1</v>
      </c>
      <c r="M330" s="527">
        <f t="shared" si="239"/>
        <v>0</v>
      </c>
      <c r="N330" s="527">
        <v>31.72</v>
      </c>
      <c r="O330" s="989">
        <f t="shared" si="240"/>
        <v>0</v>
      </c>
      <c r="P330" s="1090">
        <f t="shared" si="241"/>
        <v>0</v>
      </c>
      <c r="Q330" s="1005"/>
      <c r="R330" s="621"/>
      <c r="S330" s="1090">
        <v>13.1</v>
      </c>
      <c r="T330" s="1090">
        <f t="shared" si="242"/>
        <v>0</v>
      </c>
      <c r="U330" s="1090">
        <v>31.72</v>
      </c>
      <c r="V330" s="1090">
        <f t="shared" si="243"/>
        <v>0</v>
      </c>
      <c r="W330" s="1090">
        <f t="shared" si="244"/>
        <v>0</v>
      </c>
      <c r="X330" s="1215"/>
      <c r="Y330" s="527">
        <v>13.1</v>
      </c>
      <c r="Z330" s="527">
        <f t="shared" si="245"/>
        <v>0</v>
      </c>
      <c r="AA330" s="527">
        <v>31.72</v>
      </c>
      <c r="AB330" s="527">
        <f t="shared" si="246"/>
        <v>0</v>
      </c>
      <c r="AC330" s="915">
        <f t="shared" si="247"/>
        <v>0</v>
      </c>
      <c r="AD330" s="1216"/>
      <c r="AE330" s="527">
        <v>13.1</v>
      </c>
      <c r="AF330" s="527">
        <f t="shared" si="248"/>
        <v>0</v>
      </c>
      <c r="AG330" s="527">
        <v>31.72</v>
      </c>
      <c r="AH330" s="527">
        <f t="shared" si="249"/>
        <v>0</v>
      </c>
      <c r="AI330" s="915">
        <f t="shared" si="250"/>
        <v>0</v>
      </c>
      <c r="AJ330" s="1216"/>
      <c r="AK330" s="527">
        <v>13.1</v>
      </c>
      <c r="AL330" s="527">
        <f t="shared" si="251"/>
        <v>0</v>
      </c>
      <c r="AM330" s="527">
        <v>31.72</v>
      </c>
      <c r="AN330" s="527">
        <f t="shared" si="252"/>
        <v>0</v>
      </c>
      <c r="AO330" s="915">
        <f t="shared" si="253"/>
        <v>0</v>
      </c>
      <c r="AP330" s="990"/>
      <c r="AQ330" s="653">
        <f t="shared" si="221"/>
        <v>100</v>
      </c>
      <c r="AR330" s="1150">
        <v>13.1</v>
      </c>
      <c r="AS330" s="527">
        <f t="shared" si="254"/>
        <v>1310</v>
      </c>
      <c r="AT330" s="527">
        <v>31.72</v>
      </c>
      <c r="AU330" s="989">
        <f t="shared" si="255"/>
        <v>3172</v>
      </c>
      <c r="AV330" s="1090">
        <f t="shared" si="256"/>
        <v>4482</v>
      </c>
      <c r="AW330" s="633"/>
    </row>
    <row r="331" spans="1:49" s="632" customFormat="1" ht="28.5" x14ac:dyDescent="0.25">
      <c r="A331" s="746" t="s">
        <v>592</v>
      </c>
      <c r="B331" s="656" t="s">
        <v>496</v>
      </c>
      <c r="C331" s="748" t="s">
        <v>170</v>
      </c>
      <c r="D331" s="621">
        <v>40</v>
      </c>
      <c r="E331" s="1150">
        <v>65.5</v>
      </c>
      <c r="F331" s="527">
        <f t="shared" si="236"/>
        <v>2620</v>
      </c>
      <c r="G331" s="527">
        <v>370.5</v>
      </c>
      <c r="H331" s="989">
        <f t="shared" si="237"/>
        <v>14820</v>
      </c>
      <c r="I331" s="1090">
        <f t="shared" si="238"/>
        <v>17440</v>
      </c>
      <c r="J331" s="1132"/>
      <c r="K331" s="621">
        <v>34</v>
      </c>
      <c r="L331" s="1150">
        <v>65.5</v>
      </c>
      <c r="M331" s="527">
        <f t="shared" si="239"/>
        <v>2227</v>
      </c>
      <c r="N331" s="527">
        <v>370.5</v>
      </c>
      <c r="O331" s="989">
        <f t="shared" si="240"/>
        <v>12597</v>
      </c>
      <c r="P331" s="1090">
        <f t="shared" si="241"/>
        <v>14824</v>
      </c>
      <c r="Q331" s="1005"/>
      <c r="R331" s="621"/>
      <c r="S331" s="1090">
        <v>65.5</v>
      </c>
      <c r="T331" s="1090">
        <f t="shared" si="242"/>
        <v>0</v>
      </c>
      <c r="U331" s="1090">
        <v>370.5</v>
      </c>
      <c r="V331" s="1090">
        <f t="shared" si="243"/>
        <v>0</v>
      </c>
      <c r="W331" s="1090">
        <f t="shared" si="244"/>
        <v>0</v>
      </c>
      <c r="X331" s="1215"/>
      <c r="Y331" s="527">
        <v>65.5</v>
      </c>
      <c r="Z331" s="527">
        <f t="shared" si="245"/>
        <v>0</v>
      </c>
      <c r="AA331" s="527">
        <v>370.5</v>
      </c>
      <c r="AB331" s="527">
        <f t="shared" si="246"/>
        <v>0</v>
      </c>
      <c r="AC331" s="915">
        <f t="shared" si="247"/>
        <v>0</v>
      </c>
      <c r="AD331" s="1216"/>
      <c r="AE331" s="527">
        <v>65.5</v>
      </c>
      <c r="AF331" s="527">
        <f t="shared" si="248"/>
        <v>0</v>
      </c>
      <c r="AG331" s="527">
        <v>370.5</v>
      </c>
      <c r="AH331" s="527">
        <f t="shared" si="249"/>
        <v>0</v>
      </c>
      <c r="AI331" s="915">
        <f t="shared" si="250"/>
        <v>0</v>
      </c>
      <c r="AJ331" s="1216"/>
      <c r="AK331" s="527">
        <v>65.5</v>
      </c>
      <c r="AL331" s="527">
        <f t="shared" si="251"/>
        <v>0</v>
      </c>
      <c r="AM331" s="527">
        <v>370.5</v>
      </c>
      <c r="AN331" s="527">
        <f t="shared" si="252"/>
        <v>0</v>
      </c>
      <c r="AO331" s="915">
        <f t="shared" si="253"/>
        <v>0</v>
      </c>
      <c r="AP331" s="990"/>
      <c r="AQ331" s="653">
        <f t="shared" si="221"/>
        <v>6</v>
      </c>
      <c r="AR331" s="1150">
        <v>65.5</v>
      </c>
      <c r="AS331" s="527">
        <f t="shared" si="254"/>
        <v>393</v>
      </c>
      <c r="AT331" s="527">
        <v>370.5</v>
      </c>
      <c r="AU331" s="989">
        <f t="shared" si="255"/>
        <v>2223</v>
      </c>
      <c r="AV331" s="1090">
        <f t="shared" si="256"/>
        <v>2616</v>
      </c>
      <c r="AW331" s="633"/>
    </row>
    <row r="332" spans="1:49" s="632" customFormat="1" x14ac:dyDescent="0.25">
      <c r="A332" s="746" t="s">
        <v>593</v>
      </c>
      <c r="B332" s="657" t="s">
        <v>354</v>
      </c>
      <c r="C332" s="748" t="s">
        <v>196</v>
      </c>
      <c r="D332" s="621">
        <v>1</v>
      </c>
      <c r="E332" s="1150">
        <v>0</v>
      </c>
      <c r="F332" s="527">
        <f t="shared" si="236"/>
        <v>0</v>
      </c>
      <c r="G332" s="527">
        <v>19600</v>
      </c>
      <c r="H332" s="989">
        <f t="shared" si="237"/>
        <v>19600</v>
      </c>
      <c r="I332" s="1090">
        <f t="shared" si="238"/>
        <v>19600</v>
      </c>
      <c r="J332" s="1132"/>
      <c r="K332" s="621"/>
      <c r="L332" s="1150">
        <v>0</v>
      </c>
      <c r="M332" s="527">
        <f t="shared" si="239"/>
        <v>0</v>
      </c>
      <c r="N332" s="527">
        <v>19600</v>
      </c>
      <c r="O332" s="989">
        <f t="shared" si="240"/>
        <v>0</v>
      </c>
      <c r="P332" s="1090">
        <f t="shared" si="241"/>
        <v>0</v>
      </c>
      <c r="Q332" s="1005"/>
      <c r="R332" s="621"/>
      <c r="S332" s="1090">
        <v>0</v>
      </c>
      <c r="T332" s="1090">
        <f t="shared" si="242"/>
        <v>0</v>
      </c>
      <c r="U332" s="1090">
        <v>19600</v>
      </c>
      <c r="V332" s="1090">
        <f t="shared" si="243"/>
        <v>0</v>
      </c>
      <c r="W332" s="1090">
        <f t="shared" si="244"/>
        <v>0</v>
      </c>
      <c r="X332" s="1215"/>
      <c r="Y332" s="527">
        <v>0</v>
      </c>
      <c r="Z332" s="527">
        <f t="shared" si="245"/>
        <v>0</v>
      </c>
      <c r="AA332" s="527">
        <v>19600</v>
      </c>
      <c r="AB332" s="527">
        <f t="shared" si="246"/>
        <v>0</v>
      </c>
      <c r="AC332" s="915">
        <f t="shared" si="247"/>
        <v>0</v>
      </c>
      <c r="AD332" s="1216"/>
      <c r="AE332" s="527">
        <v>0</v>
      </c>
      <c r="AF332" s="527">
        <f t="shared" si="248"/>
        <v>0</v>
      </c>
      <c r="AG332" s="527">
        <v>19600</v>
      </c>
      <c r="AH332" s="527">
        <f t="shared" si="249"/>
        <v>0</v>
      </c>
      <c r="AI332" s="915">
        <f t="shared" si="250"/>
        <v>0</v>
      </c>
      <c r="AJ332" s="1216"/>
      <c r="AK332" s="527">
        <v>0</v>
      </c>
      <c r="AL332" s="527">
        <f t="shared" si="251"/>
        <v>0</v>
      </c>
      <c r="AM332" s="527">
        <v>19600</v>
      </c>
      <c r="AN332" s="527">
        <f t="shared" si="252"/>
        <v>0</v>
      </c>
      <c r="AO332" s="915">
        <f t="shared" si="253"/>
        <v>0</v>
      </c>
      <c r="AP332" s="990"/>
      <c r="AQ332" s="653">
        <f t="shared" si="221"/>
        <v>1</v>
      </c>
      <c r="AR332" s="1150">
        <v>0</v>
      </c>
      <c r="AS332" s="527">
        <f t="shared" si="254"/>
        <v>0</v>
      </c>
      <c r="AT332" s="527">
        <v>19600</v>
      </c>
      <c r="AU332" s="989">
        <f t="shared" si="255"/>
        <v>19600</v>
      </c>
      <c r="AV332" s="1090">
        <f t="shared" si="256"/>
        <v>19600</v>
      </c>
      <c r="AW332" s="633"/>
    </row>
    <row r="333" spans="1:49" s="632" customFormat="1" x14ac:dyDescent="0.25">
      <c r="A333" s="746" t="s">
        <v>594</v>
      </c>
      <c r="B333" s="657" t="s">
        <v>381</v>
      </c>
      <c r="C333" s="748" t="s">
        <v>196</v>
      </c>
      <c r="D333" s="621">
        <v>1</v>
      </c>
      <c r="E333" s="1150">
        <v>53040</v>
      </c>
      <c r="F333" s="527">
        <f t="shared" si="236"/>
        <v>53040</v>
      </c>
      <c r="G333" s="527">
        <v>0</v>
      </c>
      <c r="H333" s="989">
        <f t="shared" si="237"/>
        <v>0</v>
      </c>
      <c r="I333" s="1090">
        <f t="shared" si="238"/>
        <v>53040</v>
      </c>
      <c r="J333" s="1132"/>
      <c r="K333" s="621"/>
      <c r="L333" s="1150">
        <v>53040</v>
      </c>
      <c r="M333" s="527">
        <f t="shared" si="239"/>
        <v>0</v>
      </c>
      <c r="N333" s="527">
        <v>0</v>
      </c>
      <c r="O333" s="989">
        <f t="shared" si="240"/>
        <v>0</v>
      </c>
      <c r="P333" s="1090">
        <f t="shared" si="241"/>
        <v>0</v>
      </c>
      <c r="Q333" s="1005"/>
      <c r="R333" s="621"/>
      <c r="S333" s="1090">
        <v>53040</v>
      </c>
      <c r="T333" s="1090">
        <f t="shared" si="242"/>
        <v>0</v>
      </c>
      <c r="U333" s="1090">
        <v>0</v>
      </c>
      <c r="V333" s="1090">
        <f t="shared" si="243"/>
        <v>0</v>
      </c>
      <c r="W333" s="1090">
        <f t="shared" si="244"/>
        <v>0</v>
      </c>
      <c r="X333" s="1215"/>
      <c r="Y333" s="527">
        <v>53040</v>
      </c>
      <c r="Z333" s="527">
        <f t="shared" si="245"/>
        <v>0</v>
      </c>
      <c r="AA333" s="527">
        <v>0</v>
      </c>
      <c r="AB333" s="527">
        <f t="shared" si="246"/>
        <v>0</v>
      </c>
      <c r="AC333" s="915">
        <f t="shared" si="247"/>
        <v>0</v>
      </c>
      <c r="AD333" s="1216"/>
      <c r="AE333" s="527">
        <v>53040</v>
      </c>
      <c r="AF333" s="527">
        <f t="shared" si="248"/>
        <v>0</v>
      </c>
      <c r="AG333" s="527">
        <v>0</v>
      </c>
      <c r="AH333" s="527">
        <f t="shared" si="249"/>
        <v>0</v>
      </c>
      <c r="AI333" s="915">
        <f t="shared" si="250"/>
        <v>0</v>
      </c>
      <c r="AJ333" s="1216"/>
      <c r="AK333" s="527">
        <v>53040</v>
      </c>
      <c r="AL333" s="527">
        <f t="shared" si="251"/>
        <v>0</v>
      </c>
      <c r="AM333" s="527">
        <v>0</v>
      </c>
      <c r="AN333" s="527">
        <f t="shared" si="252"/>
        <v>0</v>
      </c>
      <c r="AO333" s="915">
        <f t="shared" si="253"/>
        <v>0</v>
      </c>
      <c r="AP333" s="990"/>
      <c r="AQ333" s="653">
        <f t="shared" si="221"/>
        <v>1</v>
      </c>
      <c r="AR333" s="1150">
        <v>53040</v>
      </c>
      <c r="AS333" s="527">
        <f t="shared" si="254"/>
        <v>53040</v>
      </c>
      <c r="AT333" s="527">
        <v>0</v>
      </c>
      <c r="AU333" s="989">
        <f t="shared" si="255"/>
        <v>0</v>
      </c>
      <c r="AV333" s="1090">
        <f t="shared" si="256"/>
        <v>53040</v>
      </c>
      <c r="AW333" s="633"/>
    </row>
    <row r="334" spans="1:49" s="1276" customFormat="1" x14ac:dyDescent="0.25">
      <c r="A334" s="1020" t="s">
        <v>595</v>
      </c>
      <c r="B334" s="1021" t="s">
        <v>596</v>
      </c>
      <c r="C334" s="1022"/>
      <c r="D334" s="888"/>
      <c r="E334" s="938"/>
      <c r="F334" s="906">
        <f>F335+F336</f>
        <v>362238.42280000006</v>
      </c>
      <c r="G334" s="938"/>
      <c r="H334" s="1279">
        <f>H335+H336</f>
        <v>404199.25199999998</v>
      </c>
      <c r="I334" s="961">
        <f>I335+I336</f>
        <v>766437.67480000004</v>
      </c>
      <c r="J334" s="940"/>
      <c r="K334" s="888"/>
      <c r="L334" s="938"/>
      <c r="M334" s="906">
        <f>M335+M336</f>
        <v>0</v>
      </c>
      <c r="N334" s="938"/>
      <c r="O334" s="1279">
        <f>O335+O336</f>
        <v>0</v>
      </c>
      <c r="P334" s="961">
        <f>P335+P336</f>
        <v>0</v>
      </c>
      <c r="Q334" s="870"/>
      <c r="R334" s="888"/>
      <c r="S334" s="955"/>
      <c r="T334" s="961">
        <f>T335+T336</f>
        <v>135585.62880000003</v>
      </c>
      <c r="U334" s="955"/>
      <c r="V334" s="961">
        <f>V335+V336</f>
        <v>114959.31200000001</v>
      </c>
      <c r="W334" s="961">
        <f>W335+W336</f>
        <v>250544.94080000004</v>
      </c>
      <c r="X334" s="871"/>
      <c r="Y334" s="938"/>
      <c r="Z334" s="906">
        <f>Z335+Z336</f>
        <v>0</v>
      </c>
      <c r="AA334" s="938"/>
      <c r="AB334" s="906">
        <f>AB335+AB336</f>
        <v>0</v>
      </c>
      <c r="AC334" s="939">
        <f>AC335+AC336</f>
        <v>0</v>
      </c>
      <c r="AD334" s="889"/>
      <c r="AE334" s="938"/>
      <c r="AF334" s="906">
        <f>AF335+AF336</f>
        <v>0</v>
      </c>
      <c r="AG334" s="938"/>
      <c r="AH334" s="906">
        <f>AH335+AH336</f>
        <v>0</v>
      </c>
      <c r="AI334" s="939">
        <f>AI335+AI336</f>
        <v>0</v>
      </c>
      <c r="AJ334" s="889"/>
      <c r="AK334" s="938"/>
      <c r="AL334" s="906">
        <f>AL335+AL336</f>
        <v>0</v>
      </c>
      <c r="AM334" s="938"/>
      <c r="AN334" s="906">
        <f>AN335+AN336</f>
        <v>0</v>
      </c>
      <c r="AO334" s="939">
        <f>AO335+AO336</f>
        <v>0</v>
      </c>
      <c r="AP334" s="940"/>
      <c r="AQ334" s="1118">
        <f t="shared" si="221"/>
        <v>0</v>
      </c>
      <c r="AR334" s="938"/>
      <c r="AS334" s="906">
        <f>AS335+AS336</f>
        <v>226652.79399999999</v>
      </c>
      <c r="AT334" s="938"/>
      <c r="AU334" s="1279">
        <f>AU335+AU336</f>
        <v>289239.94</v>
      </c>
      <c r="AV334" s="961">
        <f>AV335+AV336</f>
        <v>515892.73400000005</v>
      </c>
      <c r="AW334" s="1275"/>
    </row>
    <row r="335" spans="1:49" s="632" customFormat="1" x14ac:dyDescent="0.25">
      <c r="A335" s="746" t="s">
        <v>597</v>
      </c>
      <c r="B335" s="1049" t="s">
        <v>390</v>
      </c>
      <c r="C335" s="1050" t="s">
        <v>386</v>
      </c>
      <c r="D335" s="1051">
        <v>1</v>
      </c>
      <c r="E335" s="1150">
        <v>117977.29</v>
      </c>
      <c r="F335" s="527">
        <f>D335*E335</f>
        <v>117977.29</v>
      </c>
      <c r="G335" s="527">
        <v>197096.98</v>
      </c>
      <c r="H335" s="989">
        <f>D335*G335</f>
        <v>197096.98</v>
      </c>
      <c r="I335" s="1090">
        <f>E335*D335+G335*D335</f>
        <v>315074.27</v>
      </c>
      <c r="J335" s="1132"/>
      <c r="K335" s="1051"/>
      <c r="L335" s="1150">
        <v>117977.29</v>
      </c>
      <c r="M335" s="527">
        <f>K335*L335</f>
        <v>0</v>
      </c>
      <c r="N335" s="527">
        <v>197096.98</v>
      </c>
      <c r="O335" s="989">
        <f>K335*N335</f>
        <v>0</v>
      </c>
      <c r="P335" s="1090">
        <f>L335*K335+N335*K335</f>
        <v>0</v>
      </c>
      <c r="Q335" s="1005"/>
      <c r="R335" s="1051"/>
      <c r="S335" s="1090">
        <v>117977.29</v>
      </c>
      <c r="T335" s="1090">
        <f>R335*S335</f>
        <v>0</v>
      </c>
      <c r="U335" s="1090">
        <v>197096.98</v>
      </c>
      <c r="V335" s="1090">
        <f>R335*U335</f>
        <v>0</v>
      </c>
      <c r="W335" s="1090">
        <f>S335*R335+U335*R335</f>
        <v>0</v>
      </c>
      <c r="X335" s="1217"/>
      <c r="Y335" s="527">
        <v>117977.29</v>
      </c>
      <c r="Z335" s="527">
        <f>X335*Y335</f>
        <v>0</v>
      </c>
      <c r="AA335" s="527">
        <v>197096.98</v>
      </c>
      <c r="AB335" s="527">
        <f>X335*AA335</f>
        <v>0</v>
      </c>
      <c r="AC335" s="915">
        <f>Y335*X335+AA335*X335</f>
        <v>0</v>
      </c>
      <c r="AD335" s="1218"/>
      <c r="AE335" s="527">
        <v>117977.29</v>
      </c>
      <c r="AF335" s="527">
        <f>AD335*AE335</f>
        <v>0</v>
      </c>
      <c r="AG335" s="527">
        <v>197096.98</v>
      </c>
      <c r="AH335" s="527">
        <f>AD335*AG335</f>
        <v>0</v>
      </c>
      <c r="AI335" s="915">
        <f>AE335*AD335+AG335*AD335</f>
        <v>0</v>
      </c>
      <c r="AJ335" s="1218"/>
      <c r="AK335" s="527">
        <v>117977.29</v>
      </c>
      <c r="AL335" s="527">
        <f>AJ335*AK335</f>
        <v>0</v>
      </c>
      <c r="AM335" s="527">
        <v>197096.98</v>
      </c>
      <c r="AN335" s="527">
        <f>AJ335*AM335</f>
        <v>0</v>
      </c>
      <c r="AO335" s="915">
        <f>AK335*AJ335+AM335*AJ335</f>
        <v>0</v>
      </c>
      <c r="AP335" s="990"/>
      <c r="AQ335" s="653">
        <f t="shared" si="221"/>
        <v>1</v>
      </c>
      <c r="AR335" s="1150">
        <v>117977.29</v>
      </c>
      <c r="AS335" s="527">
        <f>AQ335*AR335</f>
        <v>117977.29</v>
      </c>
      <c r="AT335" s="527">
        <v>197096.98</v>
      </c>
      <c r="AU335" s="989">
        <f>AQ335*AT335</f>
        <v>197096.98</v>
      </c>
      <c r="AV335" s="1090">
        <f>AR335*AQ335+AT335*AQ335</f>
        <v>315074.27</v>
      </c>
      <c r="AW335" s="633"/>
    </row>
    <row r="336" spans="1:49" s="632" customFormat="1" x14ac:dyDescent="0.25">
      <c r="A336" s="746" t="s">
        <v>598</v>
      </c>
      <c r="B336" s="1049" t="s">
        <v>408</v>
      </c>
      <c r="C336" s="1050" t="s">
        <v>449</v>
      </c>
      <c r="D336" s="1051">
        <v>236</v>
      </c>
      <c r="E336" s="1150">
        <v>1035.0048000000002</v>
      </c>
      <c r="F336" s="527">
        <f>D336*E336</f>
        <v>244261.13280000005</v>
      </c>
      <c r="G336" s="527">
        <v>877.55200000000002</v>
      </c>
      <c r="H336" s="989">
        <f>D336*G336</f>
        <v>207102.272</v>
      </c>
      <c r="I336" s="1090">
        <f>E336*D336+G336*D336</f>
        <v>451363.40480000002</v>
      </c>
      <c r="J336" s="1132"/>
      <c r="K336" s="1051"/>
      <c r="L336" s="1150">
        <v>1035.0048000000002</v>
      </c>
      <c r="M336" s="527">
        <f>K336*L336</f>
        <v>0</v>
      </c>
      <c r="N336" s="527">
        <v>877.55200000000002</v>
      </c>
      <c r="O336" s="989">
        <f>K336*N336</f>
        <v>0</v>
      </c>
      <c r="P336" s="1090">
        <f>L336*K336+N336*K336</f>
        <v>0</v>
      </c>
      <c r="Q336" s="1005"/>
      <c r="R336" s="1051">
        <v>131</v>
      </c>
      <c r="S336" s="1090">
        <v>1035.0048000000002</v>
      </c>
      <c r="T336" s="1090">
        <f>R336*S336</f>
        <v>135585.62880000003</v>
      </c>
      <c r="U336" s="1090">
        <v>877.55200000000002</v>
      </c>
      <c r="V336" s="1090">
        <f>R336*U336</f>
        <v>114959.31200000001</v>
      </c>
      <c r="W336" s="1090">
        <f>S336*R336+U336*R336</f>
        <v>250544.94080000004</v>
      </c>
      <c r="X336" s="1217"/>
      <c r="Y336" s="527">
        <v>1035.0048000000002</v>
      </c>
      <c r="Z336" s="527">
        <f>X336*Y336</f>
        <v>0</v>
      </c>
      <c r="AA336" s="527">
        <v>877.55200000000002</v>
      </c>
      <c r="AB336" s="527">
        <f>X336*AA336</f>
        <v>0</v>
      </c>
      <c r="AC336" s="915">
        <f>Y336*X336+AA336*X336</f>
        <v>0</v>
      </c>
      <c r="AD336" s="1218"/>
      <c r="AE336" s="527">
        <v>1035.0048000000002</v>
      </c>
      <c r="AF336" s="527">
        <f>AD336*AE336</f>
        <v>0</v>
      </c>
      <c r="AG336" s="527">
        <v>877.55200000000002</v>
      </c>
      <c r="AH336" s="527">
        <f>AD336*AG336</f>
        <v>0</v>
      </c>
      <c r="AI336" s="915">
        <f>AE336*AD336+AG336*AD336</f>
        <v>0</v>
      </c>
      <c r="AJ336" s="1218"/>
      <c r="AK336" s="527">
        <v>1035.0048000000002</v>
      </c>
      <c r="AL336" s="527">
        <f>AJ336*AK336</f>
        <v>0</v>
      </c>
      <c r="AM336" s="527">
        <v>877.55200000000002</v>
      </c>
      <c r="AN336" s="527">
        <f>AJ336*AM336</f>
        <v>0</v>
      </c>
      <c r="AO336" s="915">
        <f>AK336*AJ336+AM336*AJ336</f>
        <v>0</v>
      </c>
      <c r="AP336" s="990"/>
      <c r="AQ336" s="653">
        <f t="shared" si="221"/>
        <v>105</v>
      </c>
      <c r="AR336" s="1150">
        <v>1035.0048000000002</v>
      </c>
      <c r="AS336" s="527">
        <f>AQ336*AR336</f>
        <v>108675.50400000002</v>
      </c>
      <c r="AT336" s="527">
        <v>877.55200000000002</v>
      </c>
      <c r="AU336" s="989">
        <f>AQ336*AT336</f>
        <v>92142.96</v>
      </c>
      <c r="AV336" s="1090">
        <f>AR336*AQ336+AT336*AQ336</f>
        <v>200818.46400000004</v>
      </c>
      <c r="AW336" s="633"/>
    </row>
    <row r="337" spans="1:49" s="1276" customFormat="1" x14ac:dyDescent="0.25">
      <c r="A337" s="1020" t="s">
        <v>599</v>
      </c>
      <c r="B337" s="1021" t="s">
        <v>600</v>
      </c>
      <c r="C337" s="1022"/>
      <c r="D337" s="888"/>
      <c r="E337" s="938"/>
      <c r="F337" s="906">
        <f>SUM(F338:F352)</f>
        <v>1241515.6000000001</v>
      </c>
      <c r="G337" s="938"/>
      <c r="H337" s="1279">
        <f>SUM(H338:H352)</f>
        <v>7880289.6400000006</v>
      </c>
      <c r="I337" s="961">
        <f>SUM(I338:I352)</f>
        <v>9121805.2400000002</v>
      </c>
      <c r="J337" s="940"/>
      <c r="K337" s="888"/>
      <c r="L337" s="938"/>
      <c r="M337" s="906">
        <f>SUM(M338:M352)</f>
        <v>875551.6</v>
      </c>
      <c r="N337" s="938"/>
      <c r="O337" s="1279">
        <f>SUM(O338:O352)</f>
        <v>7371497.5999999996</v>
      </c>
      <c r="P337" s="961">
        <f>SUM(P338:P352)</f>
        <v>8247049.1999999993</v>
      </c>
      <c r="Q337" s="870"/>
      <c r="R337" s="888"/>
      <c r="S337" s="955"/>
      <c r="T337" s="961">
        <f>SUM(T338:T352)</f>
        <v>0</v>
      </c>
      <c r="U337" s="955"/>
      <c r="V337" s="961">
        <f>SUM(V338:V352)</f>
        <v>0</v>
      </c>
      <c r="W337" s="961">
        <f>SUM(W338:W352)</f>
        <v>0</v>
      </c>
      <c r="X337" s="871"/>
      <c r="Y337" s="938"/>
      <c r="Z337" s="906">
        <f>SUM(Z338:Z352)</f>
        <v>0</v>
      </c>
      <c r="AA337" s="938"/>
      <c r="AB337" s="906">
        <f>SUM(AB338:AB352)</f>
        <v>0</v>
      </c>
      <c r="AC337" s="939">
        <f>SUM(AC338:AC352)</f>
        <v>0</v>
      </c>
      <c r="AD337" s="889"/>
      <c r="AE337" s="938"/>
      <c r="AF337" s="906">
        <f>SUM(AF338:AF352)</f>
        <v>0</v>
      </c>
      <c r="AG337" s="938"/>
      <c r="AH337" s="906">
        <f>SUM(AH338:AH352)</f>
        <v>0</v>
      </c>
      <c r="AI337" s="939">
        <f>SUM(AI338:AI352)</f>
        <v>0</v>
      </c>
      <c r="AJ337" s="889"/>
      <c r="AK337" s="938"/>
      <c r="AL337" s="906">
        <f>SUM(AL338:AL352)</f>
        <v>0</v>
      </c>
      <c r="AM337" s="938"/>
      <c r="AN337" s="906">
        <f>SUM(AN338:AN352)</f>
        <v>0</v>
      </c>
      <c r="AO337" s="939">
        <f>SUM(AO338:AO352)</f>
        <v>0</v>
      </c>
      <c r="AP337" s="940"/>
      <c r="AQ337" s="1118">
        <f t="shared" si="221"/>
        <v>0</v>
      </c>
      <c r="AR337" s="938"/>
      <c r="AS337" s="906">
        <f>SUM(AS338:AS352)</f>
        <v>365964</v>
      </c>
      <c r="AT337" s="938"/>
      <c r="AU337" s="1279">
        <f>SUM(AU338:AU352)</f>
        <v>508792.0400000001</v>
      </c>
      <c r="AV337" s="961">
        <f>SUM(AV338:AV352)</f>
        <v>874756.03999999992</v>
      </c>
      <c r="AW337" s="1275"/>
    </row>
    <row r="338" spans="1:49" s="632" customFormat="1" x14ac:dyDescent="0.25">
      <c r="A338" s="746" t="s">
        <v>601</v>
      </c>
      <c r="B338" s="657" t="s">
        <v>602</v>
      </c>
      <c r="C338" s="635" t="s">
        <v>170</v>
      </c>
      <c r="D338" s="621">
        <v>217</v>
      </c>
      <c r="E338" s="1150">
        <v>1414.8</v>
      </c>
      <c r="F338" s="527">
        <f t="shared" ref="F338:F352" si="257">D338*E338</f>
        <v>307011.59999999998</v>
      </c>
      <c r="G338" s="527">
        <v>0</v>
      </c>
      <c r="H338" s="989">
        <f t="shared" ref="H338:H352" si="258">D338*G338</f>
        <v>0</v>
      </c>
      <c r="I338" s="1090">
        <f t="shared" ref="I338:I352" si="259">E338*D338+G338*D338</f>
        <v>307011.59999999998</v>
      </c>
      <c r="J338" s="1132"/>
      <c r="K338" s="621">
        <v>217</v>
      </c>
      <c r="L338" s="1150">
        <v>1414.8</v>
      </c>
      <c r="M338" s="527">
        <f t="shared" ref="M338:M352" si="260">K338*L338</f>
        <v>307011.59999999998</v>
      </c>
      <c r="N338" s="527">
        <v>0</v>
      </c>
      <c r="O338" s="989">
        <f t="shared" ref="O338:O352" si="261">K338*N338</f>
        <v>0</v>
      </c>
      <c r="P338" s="1090">
        <f t="shared" ref="P338:P352" si="262">L338*K338+N338*K338</f>
        <v>307011.59999999998</v>
      </c>
      <c r="Q338" s="1005"/>
      <c r="R338" s="621"/>
      <c r="S338" s="1090">
        <v>1414.8</v>
      </c>
      <c r="T338" s="1090">
        <f t="shared" ref="T338:T352" si="263">R338*S338</f>
        <v>0</v>
      </c>
      <c r="U338" s="1090">
        <v>0</v>
      </c>
      <c r="V338" s="1090">
        <f t="shared" ref="V338:V352" si="264">R338*U338</f>
        <v>0</v>
      </c>
      <c r="W338" s="1090">
        <f t="shared" ref="W338:W352" si="265">S338*R338+U338*R338</f>
        <v>0</v>
      </c>
      <c r="X338" s="1215"/>
      <c r="Y338" s="527">
        <v>1414.8</v>
      </c>
      <c r="Z338" s="527">
        <f t="shared" ref="Z338:Z352" si="266">X338*Y338</f>
        <v>0</v>
      </c>
      <c r="AA338" s="527">
        <v>0</v>
      </c>
      <c r="AB338" s="527">
        <f t="shared" ref="AB338:AB352" si="267">X338*AA338</f>
        <v>0</v>
      </c>
      <c r="AC338" s="915">
        <f t="shared" ref="AC338:AC352" si="268">Y338*X338+AA338*X338</f>
        <v>0</v>
      </c>
      <c r="AD338" s="1216"/>
      <c r="AE338" s="527">
        <v>1414.8</v>
      </c>
      <c r="AF338" s="527">
        <f t="shared" ref="AF338:AF352" si="269">AD338*AE338</f>
        <v>0</v>
      </c>
      <c r="AG338" s="527">
        <v>0</v>
      </c>
      <c r="AH338" s="527">
        <f t="shared" ref="AH338:AH352" si="270">AD338*AG338</f>
        <v>0</v>
      </c>
      <c r="AI338" s="915">
        <f t="shared" ref="AI338:AI352" si="271">AE338*AD338+AG338*AD338</f>
        <v>0</v>
      </c>
      <c r="AJ338" s="1216"/>
      <c r="AK338" s="527">
        <v>1414.8</v>
      </c>
      <c r="AL338" s="527">
        <f t="shared" ref="AL338:AL352" si="272">AJ338*AK338</f>
        <v>0</v>
      </c>
      <c r="AM338" s="527">
        <v>0</v>
      </c>
      <c r="AN338" s="527">
        <f t="shared" ref="AN338:AN352" si="273">AJ338*AM338</f>
        <v>0</v>
      </c>
      <c r="AO338" s="915">
        <f t="shared" ref="AO338:AO352" si="274">AK338*AJ338+AM338*AJ338</f>
        <v>0</v>
      </c>
      <c r="AP338" s="990"/>
      <c r="AQ338" s="653">
        <f t="shared" si="221"/>
        <v>0</v>
      </c>
      <c r="AR338" s="1150">
        <v>1414.8</v>
      </c>
      <c r="AS338" s="527">
        <f t="shared" ref="AS338:AS352" si="275">AQ338*AR338</f>
        <v>0</v>
      </c>
      <c r="AT338" s="527">
        <v>0</v>
      </c>
      <c r="AU338" s="989">
        <f t="shared" ref="AU338:AU352" si="276">AQ338*AT338</f>
        <v>0</v>
      </c>
      <c r="AV338" s="1090">
        <f t="shared" ref="AV338:AV352" si="277">AR338*AQ338+AT338*AQ338</f>
        <v>0</v>
      </c>
      <c r="AW338" s="633"/>
    </row>
    <row r="339" spans="1:49" s="632" customFormat="1" x14ac:dyDescent="0.25">
      <c r="A339" s="746" t="s">
        <v>603</v>
      </c>
      <c r="B339" s="657" t="s">
        <v>604</v>
      </c>
      <c r="C339" s="635" t="s">
        <v>170</v>
      </c>
      <c r="D339" s="621">
        <v>1</v>
      </c>
      <c r="E339" s="1150">
        <v>6550</v>
      </c>
      <c r="F339" s="527">
        <f t="shared" si="257"/>
        <v>6550</v>
      </c>
      <c r="G339" s="527">
        <v>194976.78</v>
      </c>
      <c r="H339" s="989">
        <f t="shared" si="258"/>
        <v>194976.78</v>
      </c>
      <c r="I339" s="1090">
        <f t="shared" si="259"/>
        <v>201526.78</v>
      </c>
      <c r="J339" s="1132"/>
      <c r="K339" s="621"/>
      <c r="L339" s="1150">
        <v>6550</v>
      </c>
      <c r="M339" s="527">
        <f t="shared" si="260"/>
        <v>0</v>
      </c>
      <c r="N339" s="527">
        <v>194976.78</v>
      </c>
      <c r="O339" s="989">
        <f t="shared" si="261"/>
        <v>0</v>
      </c>
      <c r="P339" s="1090">
        <f t="shared" si="262"/>
        <v>0</v>
      </c>
      <c r="Q339" s="1005"/>
      <c r="R339" s="621"/>
      <c r="S339" s="1090">
        <v>6550</v>
      </c>
      <c r="T339" s="1090">
        <f t="shared" si="263"/>
        <v>0</v>
      </c>
      <c r="U339" s="1090">
        <v>194976.78</v>
      </c>
      <c r="V339" s="1090">
        <f t="shared" si="264"/>
        <v>0</v>
      </c>
      <c r="W339" s="1090">
        <f t="shared" si="265"/>
        <v>0</v>
      </c>
      <c r="X339" s="1215"/>
      <c r="Y339" s="527">
        <v>6550</v>
      </c>
      <c r="Z339" s="527">
        <f t="shared" si="266"/>
        <v>0</v>
      </c>
      <c r="AA339" s="527">
        <v>194976.78</v>
      </c>
      <c r="AB339" s="527">
        <f t="shared" si="267"/>
        <v>0</v>
      </c>
      <c r="AC339" s="915">
        <f t="shared" si="268"/>
        <v>0</v>
      </c>
      <c r="AD339" s="1216"/>
      <c r="AE339" s="527">
        <v>6550</v>
      </c>
      <c r="AF339" s="527">
        <f t="shared" si="269"/>
        <v>0</v>
      </c>
      <c r="AG339" s="527">
        <v>194976.78</v>
      </c>
      <c r="AH339" s="527">
        <f t="shared" si="270"/>
        <v>0</v>
      </c>
      <c r="AI339" s="915">
        <f t="shared" si="271"/>
        <v>0</v>
      </c>
      <c r="AJ339" s="1216"/>
      <c r="AK339" s="527">
        <v>6550</v>
      </c>
      <c r="AL339" s="527">
        <f t="shared" si="272"/>
        <v>0</v>
      </c>
      <c r="AM339" s="527">
        <v>194976.78</v>
      </c>
      <c r="AN339" s="527">
        <f t="shared" si="273"/>
        <v>0</v>
      </c>
      <c r="AO339" s="915">
        <f t="shared" si="274"/>
        <v>0</v>
      </c>
      <c r="AP339" s="990"/>
      <c r="AQ339" s="653">
        <f t="shared" si="221"/>
        <v>1</v>
      </c>
      <c r="AR339" s="1150">
        <v>6550</v>
      </c>
      <c r="AS339" s="527">
        <f t="shared" si="275"/>
        <v>6550</v>
      </c>
      <c r="AT339" s="527">
        <v>194976.78</v>
      </c>
      <c r="AU339" s="989">
        <f t="shared" si="276"/>
        <v>194976.78</v>
      </c>
      <c r="AV339" s="1090">
        <f t="shared" si="277"/>
        <v>201526.78</v>
      </c>
      <c r="AW339" s="633"/>
    </row>
    <row r="340" spans="1:49" s="632" customFormat="1" x14ac:dyDescent="0.25">
      <c r="A340" s="746" t="s">
        <v>605</v>
      </c>
      <c r="B340" s="657" t="s">
        <v>606</v>
      </c>
      <c r="C340" s="635" t="s">
        <v>243</v>
      </c>
      <c r="D340" s="621">
        <v>340</v>
      </c>
      <c r="E340" s="1004">
        <v>162.44</v>
      </c>
      <c r="F340" s="527">
        <f t="shared" si="257"/>
        <v>55229.599999999999</v>
      </c>
      <c r="G340" s="526">
        <v>239.20000000000002</v>
      </c>
      <c r="H340" s="989">
        <f t="shared" si="258"/>
        <v>81328</v>
      </c>
      <c r="I340" s="1090">
        <f t="shared" si="259"/>
        <v>136557.6</v>
      </c>
      <c r="J340" s="1132"/>
      <c r="K340" s="621"/>
      <c r="L340" s="1004">
        <v>162.44</v>
      </c>
      <c r="M340" s="527">
        <f t="shared" si="260"/>
        <v>0</v>
      </c>
      <c r="N340" s="526">
        <v>239.20000000000002</v>
      </c>
      <c r="O340" s="989">
        <f t="shared" si="261"/>
        <v>0</v>
      </c>
      <c r="P340" s="1090">
        <f t="shared" si="262"/>
        <v>0</v>
      </c>
      <c r="Q340" s="1005"/>
      <c r="R340" s="621"/>
      <c r="S340" s="1096">
        <v>162.44</v>
      </c>
      <c r="T340" s="1090">
        <f t="shared" si="263"/>
        <v>0</v>
      </c>
      <c r="U340" s="1096">
        <v>239.20000000000002</v>
      </c>
      <c r="V340" s="1090">
        <f t="shared" si="264"/>
        <v>0</v>
      </c>
      <c r="W340" s="1090">
        <f t="shared" si="265"/>
        <v>0</v>
      </c>
      <c r="X340" s="1215"/>
      <c r="Y340" s="526">
        <v>162.44</v>
      </c>
      <c r="Z340" s="527">
        <f t="shared" si="266"/>
        <v>0</v>
      </c>
      <c r="AA340" s="526">
        <v>239.20000000000002</v>
      </c>
      <c r="AB340" s="527">
        <f t="shared" si="267"/>
        <v>0</v>
      </c>
      <c r="AC340" s="915">
        <f t="shared" si="268"/>
        <v>0</v>
      </c>
      <c r="AD340" s="1216"/>
      <c r="AE340" s="526">
        <v>162.44</v>
      </c>
      <c r="AF340" s="527">
        <f t="shared" si="269"/>
        <v>0</v>
      </c>
      <c r="AG340" s="526">
        <v>239.20000000000002</v>
      </c>
      <c r="AH340" s="527">
        <f t="shared" si="270"/>
        <v>0</v>
      </c>
      <c r="AI340" s="915">
        <f t="shared" si="271"/>
        <v>0</v>
      </c>
      <c r="AJ340" s="1216"/>
      <c r="AK340" s="526">
        <v>162.44</v>
      </c>
      <c r="AL340" s="527">
        <f t="shared" si="272"/>
        <v>0</v>
      </c>
      <c r="AM340" s="526">
        <v>239.20000000000002</v>
      </c>
      <c r="AN340" s="527">
        <f t="shared" si="273"/>
        <v>0</v>
      </c>
      <c r="AO340" s="915">
        <f t="shared" si="274"/>
        <v>0</v>
      </c>
      <c r="AP340" s="990"/>
      <c r="AQ340" s="653">
        <f t="shared" si="221"/>
        <v>340</v>
      </c>
      <c r="AR340" s="1004">
        <v>162.44</v>
      </c>
      <c r="AS340" s="527">
        <f t="shared" si="275"/>
        <v>55229.599999999999</v>
      </c>
      <c r="AT340" s="526">
        <v>239.20000000000002</v>
      </c>
      <c r="AU340" s="989">
        <f t="shared" si="276"/>
        <v>81328</v>
      </c>
      <c r="AV340" s="1090">
        <f t="shared" si="277"/>
        <v>136557.6</v>
      </c>
      <c r="AW340" s="633"/>
    </row>
    <row r="341" spans="1:49" s="632" customFormat="1" x14ac:dyDescent="0.25">
      <c r="A341" s="746" t="s">
        <v>607</v>
      </c>
      <c r="B341" s="656" t="s">
        <v>608</v>
      </c>
      <c r="C341" s="635" t="s">
        <v>170</v>
      </c>
      <c r="D341" s="621">
        <v>205</v>
      </c>
      <c r="E341" s="1004">
        <v>2620</v>
      </c>
      <c r="F341" s="527">
        <f t="shared" si="257"/>
        <v>537100</v>
      </c>
      <c r="G341" s="526">
        <v>35000</v>
      </c>
      <c r="H341" s="989">
        <f t="shared" si="258"/>
        <v>7175000</v>
      </c>
      <c r="I341" s="1090">
        <f t="shared" si="259"/>
        <v>7712100</v>
      </c>
      <c r="J341" s="1132"/>
      <c r="K341" s="621">
        <v>205</v>
      </c>
      <c r="L341" s="1004">
        <v>2620</v>
      </c>
      <c r="M341" s="527">
        <f t="shared" si="260"/>
        <v>537100</v>
      </c>
      <c r="N341" s="526">
        <v>35000</v>
      </c>
      <c r="O341" s="989">
        <f t="shared" si="261"/>
        <v>7175000</v>
      </c>
      <c r="P341" s="1090">
        <f t="shared" si="262"/>
        <v>7712100</v>
      </c>
      <c r="Q341" s="1005"/>
      <c r="R341" s="621"/>
      <c r="S341" s="1096">
        <v>2620</v>
      </c>
      <c r="T341" s="1090">
        <f t="shared" si="263"/>
        <v>0</v>
      </c>
      <c r="U341" s="1096">
        <v>35000</v>
      </c>
      <c r="V341" s="1090">
        <f t="shared" si="264"/>
        <v>0</v>
      </c>
      <c r="W341" s="1090">
        <f t="shared" si="265"/>
        <v>0</v>
      </c>
      <c r="X341" s="1215"/>
      <c r="Y341" s="526">
        <v>2620</v>
      </c>
      <c r="Z341" s="527">
        <f t="shared" si="266"/>
        <v>0</v>
      </c>
      <c r="AA341" s="526">
        <v>35000</v>
      </c>
      <c r="AB341" s="527">
        <f t="shared" si="267"/>
        <v>0</v>
      </c>
      <c r="AC341" s="915">
        <f t="shared" si="268"/>
        <v>0</v>
      </c>
      <c r="AD341" s="1216"/>
      <c r="AE341" s="526">
        <v>2620</v>
      </c>
      <c r="AF341" s="527">
        <f t="shared" si="269"/>
        <v>0</v>
      </c>
      <c r="AG341" s="526">
        <v>35000</v>
      </c>
      <c r="AH341" s="527">
        <f t="shared" si="270"/>
        <v>0</v>
      </c>
      <c r="AI341" s="915">
        <f t="shared" si="271"/>
        <v>0</v>
      </c>
      <c r="AJ341" s="1216"/>
      <c r="AK341" s="526">
        <v>2620</v>
      </c>
      <c r="AL341" s="527">
        <f t="shared" si="272"/>
        <v>0</v>
      </c>
      <c r="AM341" s="526">
        <v>35000</v>
      </c>
      <c r="AN341" s="527">
        <f t="shared" si="273"/>
        <v>0</v>
      </c>
      <c r="AO341" s="915">
        <f t="shared" si="274"/>
        <v>0</v>
      </c>
      <c r="AP341" s="990"/>
      <c r="AQ341" s="653">
        <f t="shared" si="221"/>
        <v>0</v>
      </c>
      <c r="AR341" s="1004">
        <v>2620</v>
      </c>
      <c r="AS341" s="527">
        <f t="shared" si="275"/>
        <v>0</v>
      </c>
      <c r="AT341" s="526">
        <v>35000</v>
      </c>
      <c r="AU341" s="989">
        <f t="shared" si="276"/>
        <v>0</v>
      </c>
      <c r="AV341" s="1090">
        <f t="shared" si="277"/>
        <v>0</v>
      </c>
      <c r="AW341" s="633"/>
    </row>
    <row r="342" spans="1:49" s="632" customFormat="1" x14ac:dyDescent="0.25">
      <c r="A342" s="746" t="s">
        <v>609</v>
      </c>
      <c r="B342" s="656" t="s">
        <v>610</v>
      </c>
      <c r="C342" s="635" t="s">
        <v>170</v>
      </c>
      <c r="D342" s="621">
        <v>12</v>
      </c>
      <c r="E342" s="1004">
        <v>2620</v>
      </c>
      <c r="F342" s="527">
        <f t="shared" si="257"/>
        <v>31440</v>
      </c>
      <c r="G342" s="526">
        <v>16374.8</v>
      </c>
      <c r="H342" s="989">
        <f t="shared" si="258"/>
        <v>196497.59999999998</v>
      </c>
      <c r="I342" s="1090">
        <f t="shared" si="259"/>
        <v>227937.59999999998</v>
      </c>
      <c r="J342" s="1132"/>
      <c r="K342" s="621">
        <v>12</v>
      </c>
      <c r="L342" s="1004">
        <v>2620</v>
      </c>
      <c r="M342" s="527">
        <f t="shared" si="260"/>
        <v>31440</v>
      </c>
      <c r="N342" s="526">
        <v>16374.8</v>
      </c>
      <c r="O342" s="989">
        <f t="shared" si="261"/>
        <v>196497.59999999998</v>
      </c>
      <c r="P342" s="1090">
        <f t="shared" si="262"/>
        <v>227937.59999999998</v>
      </c>
      <c r="Q342" s="1005"/>
      <c r="R342" s="621"/>
      <c r="S342" s="1096">
        <v>2620</v>
      </c>
      <c r="T342" s="1090">
        <f t="shared" si="263"/>
        <v>0</v>
      </c>
      <c r="U342" s="1096">
        <v>16374.8</v>
      </c>
      <c r="V342" s="1090">
        <f t="shared" si="264"/>
        <v>0</v>
      </c>
      <c r="W342" s="1090">
        <f t="shared" si="265"/>
        <v>0</v>
      </c>
      <c r="X342" s="1215"/>
      <c r="Y342" s="526">
        <v>2620</v>
      </c>
      <c r="Z342" s="527">
        <f t="shared" si="266"/>
        <v>0</v>
      </c>
      <c r="AA342" s="526">
        <v>16374.8</v>
      </c>
      <c r="AB342" s="527">
        <f t="shared" si="267"/>
        <v>0</v>
      </c>
      <c r="AC342" s="915">
        <f t="shared" si="268"/>
        <v>0</v>
      </c>
      <c r="AD342" s="1216"/>
      <c r="AE342" s="526">
        <v>2620</v>
      </c>
      <c r="AF342" s="527">
        <f t="shared" si="269"/>
        <v>0</v>
      </c>
      <c r="AG342" s="526">
        <v>16374.8</v>
      </c>
      <c r="AH342" s="527">
        <f t="shared" si="270"/>
        <v>0</v>
      </c>
      <c r="AI342" s="915">
        <f t="shared" si="271"/>
        <v>0</v>
      </c>
      <c r="AJ342" s="1216"/>
      <c r="AK342" s="526">
        <v>2620</v>
      </c>
      <c r="AL342" s="527">
        <f t="shared" si="272"/>
        <v>0</v>
      </c>
      <c r="AM342" s="526">
        <v>16374.8</v>
      </c>
      <c r="AN342" s="527">
        <f t="shared" si="273"/>
        <v>0</v>
      </c>
      <c r="AO342" s="915">
        <f t="shared" si="274"/>
        <v>0</v>
      </c>
      <c r="AP342" s="990"/>
      <c r="AQ342" s="653">
        <f t="shared" si="221"/>
        <v>0</v>
      </c>
      <c r="AR342" s="1004">
        <v>2620</v>
      </c>
      <c r="AS342" s="527">
        <f t="shared" si="275"/>
        <v>0</v>
      </c>
      <c r="AT342" s="526">
        <v>16374.8</v>
      </c>
      <c r="AU342" s="989">
        <f t="shared" si="276"/>
        <v>0</v>
      </c>
      <c r="AV342" s="1090">
        <f t="shared" si="277"/>
        <v>0</v>
      </c>
      <c r="AW342" s="633"/>
    </row>
    <row r="343" spans="1:49" s="632" customFormat="1" x14ac:dyDescent="0.25">
      <c r="A343" s="746" t="s">
        <v>611</v>
      </c>
      <c r="B343" s="657" t="s">
        <v>306</v>
      </c>
      <c r="C343" s="635" t="s">
        <v>243</v>
      </c>
      <c r="D343" s="621">
        <v>144</v>
      </c>
      <c r="E343" s="1150">
        <v>838.4</v>
      </c>
      <c r="F343" s="527">
        <f t="shared" si="257"/>
        <v>120729.59999999999</v>
      </c>
      <c r="G343" s="527">
        <v>487.5</v>
      </c>
      <c r="H343" s="989">
        <f t="shared" si="258"/>
        <v>70200</v>
      </c>
      <c r="I343" s="1090">
        <f t="shared" si="259"/>
        <v>190929.59999999998</v>
      </c>
      <c r="J343" s="1132"/>
      <c r="K343" s="621"/>
      <c r="L343" s="1150">
        <v>838.4</v>
      </c>
      <c r="M343" s="527">
        <f t="shared" si="260"/>
        <v>0</v>
      </c>
      <c r="N343" s="527">
        <v>487.5</v>
      </c>
      <c r="O343" s="989">
        <f t="shared" si="261"/>
        <v>0</v>
      </c>
      <c r="P343" s="1090">
        <f t="shared" si="262"/>
        <v>0</v>
      </c>
      <c r="Q343" s="1005"/>
      <c r="R343" s="621"/>
      <c r="S343" s="1090">
        <v>838.4</v>
      </c>
      <c r="T343" s="1090">
        <f t="shared" si="263"/>
        <v>0</v>
      </c>
      <c r="U343" s="1090">
        <v>487.5</v>
      </c>
      <c r="V343" s="1090">
        <f t="shared" si="264"/>
        <v>0</v>
      </c>
      <c r="W343" s="1090">
        <f t="shared" si="265"/>
        <v>0</v>
      </c>
      <c r="X343" s="1215"/>
      <c r="Y343" s="527">
        <v>838.4</v>
      </c>
      <c r="Z343" s="527">
        <f t="shared" si="266"/>
        <v>0</v>
      </c>
      <c r="AA343" s="527">
        <v>487.5</v>
      </c>
      <c r="AB343" s="527">
        <f t="shared" si="267"/>
        <v>0</v>
      </c>
      <c r="AC343" s="915">
        <f t="shared" si="268"/>
        <v>0</v>
      </c>
      <c r="AD343" s="1216"/>
      <c r="AE343" s="527">
        <v>838.4</v>
      </c>
      <c r="AF343" s="527">
        <f t="shared" si="269"/>
        <v>0</v>
      </c>
      <c r="AG343" s="527">
        <v>487.5</v>
      </c>
      <c r="AH343" s="527">
        <f t="shared" si="270"/>
        <v>0</v>
      </c>
      <c r="AI343" s="915">
        <f t="shared" si="271"/>
        <v>0</v>
      </c>
      <c r="AJ343" s="1216"/>
      <c r="AK343" s="527">
        <v>838.4</v>
      </c>
      <c r="AL343" s="527">
        <f t="shared" si="272"/>
        <v>0</v>
      </c>
      <c r="AM343" s="527">
        <v>487.5</v>
      </c>
      <c r="AN343" s="527">
        <f t="shared" si="273"/>
        <v>0</v>
      </c>
      <c r="AO343" s="915">
        <f t="shared" si="274"/>
        <v>0</v>
      </c>
      <c r="AP343" s="990"/>
      <c r="AQ343" s="653">
        <f t="shared" si="221"/>
        <v>144</v>
      </c>
      <c r="AR343" s="1150">
        <v>838.4</v>
      </c>
      <c r="AS343" s="527">
        <f t="shared" si="275"/>
        <v>120729.59999999999</v>
      </c>
      <c r="AT343" s="527">
        <v>487.5</v>
      </c>
      <c r="AU343" s="989">
        <f t="shared" si="276"/>
        <v>70200</v>
      </c>
      <c r="AV343" s="1090">
        <f t="shared" si="277"/>
        <v>190929.59999999998</v>
      </c>
      <c r="AW343" s="633"/>
    </row>
    <row r="344" spans="1:49" s="632" customFormat="1" x14ac:dyDescent="0.25">
      <c r="A344" s="746" t="s">
        <v>612</v>
      </c>
      <c r="B344" s="657" t="s">
        <v>613</v>
      </c>
      <c r="C344" s="635" t="s">
        <v>243</v>
      </c>
      <c r="D344" s="621">
        <v>144</v>
      </c>
      <c r="E344" s="1150">
        <v>157.19999999999999</v>
      </c>
      <c r="F344" s="527">
        <f t="shared" si="257"/>
        <v>22636.799999999999</v>
      </c>
      <c r="G344" s="527">
        <v>206.6</v>
      </c>
      <c r="H344" s="989">
        <f t="shared" si="258"/>
        <v>29750.399999999998</v>
      </c>
      <c r="I344" s="1090">
        <f t="shared" si="259"/>
        <v>52387.199999999997</v>
      </c>
      <c r="J344" s="1132"/>
      <c r="K344" s="621"/>
      <c r="L344" s="1150">
        <v>157.19999999999999</v>
      </c>
      <c r="M344" s="527">
        <f t="shared" si="260"/>
        <v>0</v>
      </c>
      <c r="N344" s="527">
        <v>206.6</v>
      </c>
      <c r="O344" s="989">
        <f t="shared" si="261"/>
        <v>0</v>
      </c>
      <c r="P344" s="1090">
        <f t="shared" si="262"/>
        <v>0</v>
      </c>
      <c r="Q344" s="1005"/>
      <c r="R344" s="621"/>
      <c r="S344" s="1090">
        <v>157.19999999999999</v>
      </c>
      <c r="T344" s="1090">
        <f t="shared" si="263"/>
        <v>0</v>
      </c>
      <c r="U344" s="1090">
        <v>206.6</v>
      </c>
      <c r="V344" s="1090">
        <f t="shared" si="264"/>
        <v>0</v>
      </c>
      <c r="W344" s="1090">
        <f t="shared" si="265"/>
        <v>0</v>
      </c>
      <c r="X344" s="1215"/>
      <c r="Y344" s="527">
        <v>157.19999999999999</v>
      </c>
      <c r="Z344" s="527">
        <f t="shared" si="266"/>
        <v>0</v>
      </c>
      <c r="AA344" s="527">
        <v>206.6</v>
      </c>
      <c r="AB344" s="527">
        <f t="shared" si="267"/>
        <v>0</v>
      </c>
      <c r="AC344" s="915">
        <f t="shared" si="268"/>
        <v>0</v>
      </c>
      <c r="AD344" s="1216"/>
      <c r="AE344" s="527">
        <v>157.19999999999999</v>
      </c>
      <c r="AF344" s="527">
        <f t="shared" si="269"/>
        <v>0</v>
      </c>
      <c r="AG344" s="527">
        <v>206.6</v>
      </c>
      <c r="AH344" s="527">
        <f t="shared" si="270"/>
        <v>0</v>
      </c>
      <c r="AI344" s="915">
        <f t="shared" si="271"/>
        <v>0</v>
      </c>
      <c r="AJ344" s="1216"/>
      <c r="AK344" s="527">
        <v>157.19999999999999</v>
      </c>
      <c r="AL344" s="527">
        <f t="shared" si="272"/>
        <v>0</v>
      </c>
      <c r="AM344" s="527">
        <v>206.6</v>
      </c>
      <c r="AN344" s="527">
        <f t="shared" si="273"/>
        <v>0</v>
      </c>
      <c r="AO344" s="915">
        <f t="shared" si="274"/>
        <v>0</v>
      </c>
      <c r="AP344" s="990"/>
      <c r="AQ344" s="653">
        <f t="shared" si="221"/>
        <v>144</v>
      </c>
      <c r="AR344" s="1150">
        <v>157.19999999999999</v>
      </c>
      <c r="AS344" s="527">
        <f t="shared" si="275"/>
        <v>22636.799999999999</v>
      </c>
      <c r="AT344" s="527">
        <v>206.6</v>
      </c>
      <c r="AU344" s="989">
        <f t="shared" si="276"/>
        <v>29750.399999999998</v>
      </c>
      <c r="AV344" s="1090">
        <f t="shared" si="277"/>
        <v>52387.199999999997</v>
      </c>
      <c r="AW344" s="633"/>
    </row>
    <row r="345" spans="1:49" s="632" customFormat="1" x14ac:dyDescent="0.25">
      <c r="A345" s="746" t="s">
        <v>614</v>
      </c>
      <c r="B345" s="657" t="s">
        <v>557</v>
      </c>
      <c r="C345" s="635" t="s">
        <v>170</v>
      </c>
      <c r="D345" s="621">
        <v>16</v>
      </c>
      <c r="E345" s="1150">
        <v>393</v>
      </c>
      <c r="F345" s="527">
        <f t="shared" si="257"/>
        <v>6288</v>
      </c>
      <c r="G345" s="527">
        <v>221.68</v>
      </c>
      <c r="H345" s="989">
        <f t="shared" si="258"/>
        <v>3546.88</v>
      </c>
      <c r="I345" s="1090">
        <f t="shared" si="259"/>
        <v>9834.880000000001</v>
      </c>
      <c r="J345" s="1132"/>
      <c r="K345" s="621"/>
      <c r="L345" s="1150">
        <v>393</v>
      </c>
      <c r="M345" s="527">
        <f t="shared" si="260"/>
        <v>0</v>
      </c>
      <c r="N345" s="527">
        <v>221.68</v>
      </c>
      <c r="O345" s="989">
        <f t="shared" si="261"/>
        <v>0</v>
      </c>
      <c r="P345" s="1090">
        <f t="shared" si="262"/>
        <v>0</v>
      </c>
      <c r="Q345" s="1005"/>
      <c r="R345" s="621"/>
      <c r="S345" s="1090">
        <v>393</v>
      </c>
      <c r="T345" s="1090">
        <f t="shared" si="263"/>
        <v>0</v>
      </c>
      <c r="U345" s="1090">
        <v>221.68</v>
      </c>
      <c r="V345" s="1090">
        <f t="shared" si="264"/>
        <v>0</v>
      </c>
      <c r="W345" s="1090">
        <f t="shared" si="265"/>
        <v>0</v>
      </c>
      <c r="X345" s="1215"/>
      <c r="Y345" s="527">
        <v>393</v>
      </c>
      <c r="Z345" s="527">
        <f t="shared" si="266"/>
        <v>0</v>
      </c>
      <c r="AA345" s="527">
        <v>221.68</v>
      </c>
      <c r="AB345" s="527">
        <f t="shared" si="267"/>
        <v>0</v>
      </c>
      <c r="AC345" s="915">
        <f t="shared" si="268"/>
        <v>0</v>
      </c>
      <c r="AD345" s="1216"/>
      <c r="AE345" s="527">
        <v>393</v>
      </c>
      <c r="AF345" s="527">
        <f t="shared" si="269"/>
        <v>0</v>
      </c>
      <c r="AG345" s="527">
        <v>221.68</v>
      </c>
      <c r="AH345" s="527">
        <f t="shared" si="270"/>
        <v>0</v>
      </c>
      <c r="AI345" s="915">
        <f t="shared" si="271"/>
        <v>0</v>
      </c>
      <c r="AJ345" s="1216"/>
      <c r="AK345" s="527">
        <v>393</v>
      </c>
      <c r="AL345" s="527">
        <f t="shared" si="272"/>
        <v>0</v>
      </c>
      <c r="AM345" s="527">
        <v>221.68</v>
      </c>
      <c r="AN345" s="527">
        <f t="shared" si="273"/>
        <v>0</v>
      </c>
      <c r="AO345" s="915">
        <f t="shared" si="274"/>
        <v>0</v>
      </c>
      <c r="AP345" s="990"/>
      <c r="AQ345" s="653">
        <f t="shared" si="221"/>
        <v>16</v>
      </c>
      <c r="AR345" s="1150">
        <v>393</v>
      </c>
      <c r="AS345" s="527">
        <f t="shared" si="275"/>
        <v>6288</v>
      </c>
      <c r="AT345" s="527">
        <v>221.68</v>
      </c>
      <c r="AU345" s="989">
        <f t="shared" si="276"/>
        <v>3546.88</v>
      </c>
      <c r="AV345" s="1090">
        <f t="shared" si="277"/>
        <v>9834.880000000001</v>
      </c>
      <c r="AW345" s="633"/>
    </row>
    <row r="346" spans="1:49" s="632" customFormat="1" x14ac:dyDescent="0.25">
      <c r="A346" s="746" t="s">
        <v>615</v>
      </c>
      <c r="B346" s="657" t="s">
        <v>563</v>
      </c>
      <c r="C346" s="635" t="s">
        <v>170</v>
      </c>
      <c r="D346" s="621">
        <v>130</v>
      </c>
      <c r="E346" s="1150">
        <v>0</v>
      </c>
      <c r="F346" s="527">
        <f t="shared" si="257"/>
        <v>0</v>
      </c>
      <c r="G346" s="527">
        <v>8.8000000000000007</v>
      </c>
      <c r="H346" s="989">
        <f t="shared" si="258"/>
        <v>1144</v>
      </c>
      <c r="I346" s="1090">
        <f t="shared" si="259"/>
        <v>1144</v>
      </c>
      <c r="J346" s="1132"/>
      <c r="K346" s="621"/>
      <c r="L346" s="1150">
        <v>0</v>
      </c>
      <c r="M346" s="527">
        <f t="shared" si="260"/>
        <v>0</v>
      </c>
      <c r="N346" s="527">
        <v>8.8000000000000007</v>
      </c>
      <c r="O346" s="989">
        <f t="shared" si="261"/>
        <v>0</v>
      </c>
      <c r="P346" s="1090">
        <f t="shared" si="262"/>
        <v>0</v>
      </c>
      <c r="Q346" s="1005"/>
      <c r="R346" s="621"/>
      <c r="S346" s="1090">
        <v>0</v>
      </c>
      <c r="T346" s="1090">
        <f t="shared" si="263"/>
        <v>0</v>
      </c>
      <c r="U346" s="1090">
        <v>8.8000000000000007</v>
      </c>
      <c r="V346" s="1090">
        <f t="shared" si="264"/>
        <v>0</v>
      </c>
      <c r="W346" s="1090">
        <f t="shared" si="265"/>
        <v>0</v>
      </c>
      <c r="X346" s="1215"/>
      <c r="Y346" s="527">
        <v>0</v>
      </c>
      <c r="Z346" s="527">
        <f t="shared" si="266"/>
        <v>0</v>
      </c>
      <c r="AA346" s="527">
        <v>8.8000000000000007</v>
      </c>
      <c r="AB346" s="527">
        <f t="shared" si="267"/>
        <v>0</v>
      </c>
      <c r="AC346" s="915">
        <f t="shared" si="268"/>
        <v>0</v>
      </c>
      <c r="AD346" s="1216"/>
      <c r="AE346" s="527">
        <v>0</v>
      </c>
      <c r="AF346" s="527">
        <f t="shared" si="269"/>
        <v>0</v>
      </c>
      <c r="AG346" s="527">
        <v>8.8000000000000007</v>
      </c>
      <c r="AH346" s="527">
        <f t="shared" si="270"/>
        <v>0</v>
      </c>
      <c r="AI346" s="915">
        <f t="shared" si="271"/>
        <v>0</v>
      </c>
      <c r="AJ346" s="1216"/>
      <c r="AK346" s="527">
        <v>0</v>
      </c>
      <c r="AL346" s="527">
        <f t="shared" si="272"/>
        <v>0</v>
      </c>
      <c r="AM346" s="527">
        <v>8.8000000000000007</v>
      </c>
      <c r="AN346" s="527">
        <f t="shared" si="273"/>
        <v>0</v>
      </c>
      <c r="AO346" s="915">
        <f t="shared" si="274"/>
        <v>0</v>
      </c>
      <c r="AP346" s="990"/>
      <c r="AQ346" s="653">
        <f t="shared" si="221"/>
        <v>130</v>
      </c>
      <c r="AR346" s="1150">
        <v>0</v>
      </c>
      <c r="AS346" s="527">
        <f t="shared" si="275"/>
        <v>0</v>
      </c>
      <c r="AT346" s="527">
        <v>8.8000000000000007</v>
      </c>
      <c r="AU346" s="989">
        <f t="shared" si="276"/>
        <v>1144</v>
      </c>
      <c r="AV346" s="1090">
        <f t="shared" si="277"/>
        <v>1144</v>
      </c>
      <c r="AW346" s="633"/>
    </row>
    <row r="347" spans="1:49" s="632" customFormat="1" x14ac:dyDescent="0.25">
      <c r="A347" s="746" t="s">
        <v>616</v>
      </c>
      <c r="B347" s="657" t="s">
        <v>561</v>
      </c>
      <c r="C347" s="635" t="s">
        <v>170</v>
      </c>
      <c r="D347" s="621">
        <v>130</v>
      </c>
      <c r="E347" s="1150">
        <v>0</v>
      </c>
      <c r="F347" s="527">
        <f t="shared" si="257"/>
        <v>0</v>
      </c>
      <c r="G347" s="527">
        <v>3.98</v>
      </c>
      <c r="H347" s="989">
        <f t="shared" si="258"/>
        <v>517.4</v>
      </c>
      <c r="I347" s="1090">
        <f t="shared" si="259"/>
        <v>517.4</v>
      </c>
      <c r="J347" s="1132"/>
      <c r="K347" s="621"/>
      <c r="L347" s="1150">
        <v>0</v>
      </c>
      <c r="M347" s="527">
        <f t="shared" si="260"/>
        <v>0</v>
      </c>
      <c r="N347" s="527">
        <v>3.98</v>
      </c>
      <c r="O347" s="989">
        <f t="shared" si="261"/>
        <v>0</v>
      </c>
      <c r="P347" s="1090">
        <f t="shared" si="262"/>
        <v>0</v>
      </c>
      <c r="Q347" s="1005"/>
      <c r="R347" s="621"/>
      <c r="S347" s="1090">
        <v>0</v>
      </c>
      <c r="T347" s="1090">
        <f t="shared" si="263"/>
        <v>0</v>
      </c>
      <c r="U347" s="1090">
        <v>3.98</v>
      </c>
      <c r="V347" s="1090">
        <f t="shared" si="264"/>
        <v>0</v>
      </c>
      <c r="W347" s="1090">
        <f t="shared" si="265"/>
        <v>0</v>
      </c>
      <c r="X347" s="1215"/>
      <c r="Y347" s="527">
        <v>0</v>
      </c>
      <c r="Z347" s="527">
        <f t="shared" si="266"/>
        <v>0</v>
      </c>
      <c r="AA347" s="527">
        <v>3.98</v>
      </c>
      <c r="AB347" s="527">
        <f t="shared" si="267"/>
        <v>0</v>
      </c>
      <c r="AC347" s="915">
        <f t="shared" si="268"/>
        <v>0</v>
      </c>
      <c r="AD347" s="1216"/>
      <c r="AE347" s="527">
        <v>0</v>
      </c>
      <c r="AF347" s="527">
        <f t="shared" si="269"/>
        <v>0</v>
      </c>
      <c r="AG347" s="527">
        <v>3.98</v>
      </c>
      <c r="AH347" s="527">
        <f t="shared" si="270"/>
        <v>0</v>
      </c>
      <c r="AI347" s="915">
        <f t="shared" si="271"/>
        <v>0</v>
      </c>
      <c r="AJ347" s="1216"/>
      <c r="AK347" s="527">
        <v>0</v>
      </c>
      <c r="AL347" s="527">
        <f t="shared" si="272"/>
        <v>0</v>
      </c>
      <c r="AM347" s="527">
        <v>3.98</v>
      </c>
      <c r="AN347" s="527">
        <f t="shared" si="273"/>
        <v>0</v>
      </c>
      <c r="AO347" s="915">
        <f t="shared" si="274"/>
        <v>0</v>
      </c>
      <c r="AP347" s="990"/>
      <c r="AQ347" s="653">
        <f t="shared" si="221"/>
        <v>130</v>
      </c>
      <c r="AR347" s="1150">
        <v>0</v>
      </c>
      <c r="AS347" s="527">
        <f t="shared" si="275"/>
        <v>0</v>
      </c>
      <c r="AT347" s="527">
        <v>3.98</v>
      </c>
      <c r="AU347" s="989">
        <f t="shared" si="276"/>
        <v>517.4</v>
      </c>
      <c r="AV347" s="1090">
        <f t="shared" si="277"/>
        <v>517.4</v>
      </c>
      <c r="AW347" s="633"/>
    </row>
    <row r="348" spans="1:49" s="632" customFormat="1" x14ac:dyDescent="0.25">
      <c r="A348" s="746" t="s">
        <v>617</v>
      </c>
      <c r="B348" s="657" t="s">
        <v>618</v>
      </c>
      <c r="C348" s="635" t="s">
        <v>170</v>
      </c>
      <c r="D348" s="621">
        <v>36</v>
      </c>
      <c r="E348" s="1150">
        <v>393</v>
      </c>
      <c r="F348" s="527">
        <f t="shared" si="257"/>
        <v>14148</v>
      </c>
      <c r="G348" s="527">
        <v>2175.58</v>
      </c>
      <c r="H348" s="989">
        <f t="shared" si="258"/>
        <v>78320.88</v>
      </c>
      <c r="I348" s="1090">
        <f t="shared" si="259"/>
        <v>92468.88</v>
      </c>
      <c r="J348" s="1132"/>
      <c r="K348" s="621"/>
      <c r="L348" s="1150">
        <v>393</v>
      </c>
      <c r="M348" s="527">
        <f t="shared" si="260"/>
        <v>0</v>
      </c>
      <c r="N348" s="527">
        <v>2175.58</v>
      </c>
      <c r="O348" s="989">
        <f t="shared" si="261"/>
        <v>0</v>
      </c>
      <c r="P348" s="1090">
        <f t="shared" si="262"/>
        <v>0</v>
      </c>
      <c r="Q348" s="1005"/>
      <c r="R348" s="621"/>
      <c r="S348" s="1090">
        <v>393</v>
      </c>
      <c r="T348" s="1090">
        <f t="shared" si="263"/>
        <v>0</v>
      </c>
      <c r="U348" s="1090">
        <v>2175.58</v>
      </c>
      <c r="V348" s="1090">
        <f t="shared" si="264"/>
        <v>0</v>
      </c>
      <c r="W348" s="1090">
        <f t="shared" si="265"/>
        <v>0</v>
      </c>
      <c r="X348" s="1215"/>
      <c r="Y348" s="527">
        <v>393</v>
      </c>
      <c r="Z348" s="527">
        <f t="shared" si="266"/>
        <v>0</v>
      </c>
      <c r="AA348" s="527">
        <v>2175.58</v>
      </c>
      <c r="AB348" s="527">
        <f t="shared" si="267"/>
        <v>0</v>
      </c>
      <c r="AC348" s="915">
        <f t="shared" si="268"/>
        <v>0</v>
      </c>
      <c r="AD348" s="1216"/>
      <c r="AE348" s="527">
        <v>393</v>
      </c>
      <c r="AF348" s="527">
        <f t="shared" si="269"/>
        <v>0</v>
      </c>
      <c r="AG348" s="527">
        <v>2175.58</v>
      </c>
      <c r="AH348" s="527">
        <f t="shared" si="270"/>
        <v>0</v>
      </c>
      <c r="AI348" s="915">
        <f t="shared" si="271"/>
        <v>0</v>
      </c>
      <c r="AJ348" s="1216"/>
      <c r="AK348" s="527">
        <v>393</v>
      </c>
      <c r="AL348" s="527">
        <f t="shared" si="272"/>
        <v>0</v>
      </c>
      <c r="AM348" s="527">
        <v>2175.58</v>
      </c>
      <c r="AN348" s="527">
        <f t="shared" si="273"/>
        <v>0</v>
      </c>
      <c r="AO348" s="915">
        <f t="shared" si="274"/>
        <v>0</v>
      </c>
      <c r="AP348" s="990"/>
      <c r="AQ348" s="653">
        <f t="shared" si="221"/>
        <v>36</v>
      </c>
      <c r="AR348" s="1150">
        <v>393</v>
      </c>
      <c r="AS348" s="527">
        <f t="shared" si="275"/>
        <v>14148</v>
      </c>
      <c r="AT348" s="527">
        <v>2175.58</v>
      </c>
      <c r="AU348" s="989">
        <f t="shared" si="276"/>
        <v>78320.88</v>
      </c>
      <c r="AV348" s="1090">
        <f t="shared" si="277"/>
        <v>92468.88</v>
      </c>
      <c r="AW348" s="633"/>
    </row>
    <row r="349" spans="1:49" s="632" customFormat="1" x14ac:dyDescent="0.25">
      <c r="A349" s="746" t="s">
        <v>619</v>
      </c>
      <c r="B349" s="657" t="s">
        <v>620</v>
      </c>
      <c r="C349" s="635" t="s">
        <v>170</v>
      </c>
      <c r="D349" s="621">
        <v>205</v>
      </c>
      <c r="E349" s="1150">
        <v>262</v>
      </c>
      <c r="F349" s="527">
        <f t="shared" si="257"/>
        <v>53710</v>
      </c>
      <c r="G349" s="527">
        <v>151.35</v>
      </c>
      <c r="H349" s="989">
        <f t="shared" si="258"/>
        <v>31026.75</v>
      </c>
      <c r="I349" s="1090">
        <f t="shared" si="259"/>
        <v>84736.75</v>
      </c>
      <c r="J349" s="1132"/>
      <c r="K349" s="621"/>
      <c r="L349" s="1150">
        <v>262</v>
      </c>
      <c r="M349" s="527">
        <f t="shared" si="260"/>
        <v>0</v>
      </c>
      <c r="N349" s="527">
        <v>151.35</v>
      </c>
      <c r="O349" s="989">
        <f t="shared" si="261"/>
        <v>0</v>
      </c>
      <c r="P349" s="1090">
        <f t="shared" si="262"/>
        <v>0</v>
      </c>
      <c r="Q349" s="1005"/>
      <c r="R349" s="621"/>
      <c r="S349" s="1090">
        <v>262</v>
      </c>
      <c r="T349" s="1090">
        <f t="shared" si="263"/>
        <v>0</v>
      </c>
      <c r="U349" s="1090">
        <v>151.35</v>
      </c>
      <c r="V349" s="1090">
        <f t="shared" si="264"/>
        <v>0</v>
      </c>
      <c r="W349" s="1090">
        <f t="shared" si="265"/>
        <v>0</v>
      </c>
      <c r="X349" s="1215"/>
      <c r="Y349" s="527">
        <v>262</v>
      </c>
      <c r="Z349" s="527">
        <f t="shared" si="266"/>
        <v>0</v>
      </c>
      <c r="AA349" s="527">
        <v>151.35</v>
      </c>
      <c r="AB349" s="527">
        <f t="shared" si="267"/>
        <v>0</v>
      </c>
      <c r="AC349" s="915">
        <f t="shared" si="268"/>
        <v>0</v>
      </c>
      <c r="AD349" s="1216"/>
      <c r="AE349" s="527">
        <v>262</v>
      </c>
      <c r="AF349" s="527">
        <f t="shared" si="269"/>
        <v>0</v>
      </c>
      <c r="AG349" s="527">
        <v>151.35</v>
      </c>
      <c r="AH349" s="527">
        <f t="shared" si="270"/>
        <v>0</v>
      </c>
      <c r="AI349" s="915">
        <f t="shared" si="271"/>
        <v>0</v>
      </c>
      <c r="AJ349" s="1216"/>
      <c r="AK349" s="527">
        <v>262</v>
      </c>
      <c r="AL349" s="527">
        <f t="shared" si="272"/>
        <v>0</v>
      </c>
      <c r="AM349" s="527">
        <v>151.35</v>
      </c>
      <c r="AN349" s="527">
        <f t="shared" si="273"/>
        <v>0</v>
      </c>
      <c r="AO349" s="915">
        <f t="shared" si="274"/>
        <v>0</v>
      </c>
      <c r="AP349" s="990"/>
      <c r="AQ349" s="653">
        <f t="shared" si="221"/>
        <v>205</v>
      </c>
      <c r="AR349" s="1150">
        <v>262</v>
      </c>
      <c r="AS349" s="527">
        <f t="shared" si="275"/>
        <v>53710</v>
      </c>
      <c r="AT349" s="527">
        <v>151.35</v>
      </c>
      <c r="AU349" s="989">
        <f t="shared" si="276"/>
        <v>31026.75</v>
      </c>
      <c r="AV349" s="1090">
        <f t="shared" si="277"/>
        <v>84736.75</v>
      </c>
      <c r="AW349" s="633"/>
    </row>
    <row r="350" spans="1:49" s="632" customFormat="1" ht="28.5" x14ac:dyDescent="0.25">
      <c r="A350" s="746" t="s">
        <v>621</v>
      </c>
      <c r="B350" s="657" t="s">
        <v>622</v>
      </c>
      <c r="C350" s="635" t="s">
        <v>170</v>
      </c>
      <c r="D350" s="621">
        <v>13</v>
      </c>
      <c r="E350" s="1150">
        <v>1048</v>
      </c>
      <c r="F350" s="527">
        <f t="shared" si="257"/>
        <v>13624</v>
      </c>
      <c r="G350" s="527">
        <v>1383.15</v>
      </c>
      <c r="H350" s="989">
        <f t="shared" si="258"/>
        <v>17980.95</v>
      </c>
      <c r="I350" s="1090">
        <f t="shared" si="259"/>
        <v>31604.95</v>
      </c>
      <c r="J350" s="1132"/>
      <c r="K350" s="621"/>
      <c r="L350" s="1150">
        <v>1048</v>
      </c>
      <c r="M350" s="527">
        <f t="shared" si="260"/>
        <v>0</v>
      </c>
      <c r="N350" s="527">
        <v>1383.15</v>
      </c>
      <c r="O350" s="989">
        <f t="shared" si="261"/>
        <v>0</v>
      </c>
      <c r="P350" s="1090">
        <f t="shared" si="262"/>
        <v>0</v>
      </c>
      <c r="Q350" s="1005"/>
      <c r="R350" s="621"/>
      <c r="S350" s="1090">
        <v>1048</v>
      </c>
      <c r="T350" s="1090">
        <f t="shared" si="263"/>
        <v>0</v>
      </c>
      <c r="U350" s="1090">
        <v>1383.15</v>
      </c>
      <c r="V350" s="1090">
        <f t="shared" si="264"/>
        <v>0</v>
      </c>
      <c r="W350" s="1090">
        <f t="shared" si="265"/>
        <v>0</v>
      </c>
      <c r="X350" s="1215"/>
      <c r="Y350" s="527">
        <v>1048</v>
      </c>
      <c r="Z350" s="527">
        <f t="shared" si="266"/>
        <v>0</v>
      </c>
      <c r="AA350" s="527">
        <v>1383.15</v>
      </c>
      <c r="AB350" s="527">
        <f t="shared" si="267"/>
        <v>0</v>
      </c>
      <c r="AC350" s="915">
        <f t="shared" si="268"/>
        <v>0</v>
      </c>
      <c r="AD350" s="1216"/>
      <c r="AE350" s="527">
        <v>1048</v>
      </c>
      <c r="AF350" s="527">
        <f t="shared" si="269"/>
        <v>0</v>
      </c>
      <c r="AG350" s="527">
        <v>1383.15</v>
      </c>
      <c r="AH350" s="527">
        <f t="shared" si="270"/>
        <v>0</v>
      </c>
      <c r="AI350" s="915">
        <f t="shared" si="271"/>
        <v>0</v>
      </c>
      <c r="AJ350" s="1216"/>
      <c r="AK350" s="527">
        <v>1048</v>
      </c>
      <c r="AL350" s="527">
        <f t="shared" si="272"/>
        <v>0</v>
      </c>
      <c r="AM350" s="527">
        <v>1383.15</v>
      </c>
      <c r="AN350" s="527">
        <f t="shared" si="273"/>
        <v>0</v>
      </c>
      <c r="AO350" s="915">
        <f t="shared" si="274"/>
        <v>0</v>
      </c>
      <c r="AP350" s="990"/>
      <c r="AQ350" s="653">
        <f t="shared" si="221"/>
        <v>13</v>
      </c>
      <c r="AR350" s="1150">
        <v>1048</v>
      </c>
      <c r="AS350" s="527">
        <f t="shared" si="275"/>
        <v>13624</v>
      </c>
      <c r="AT350" s="527">
        <v>1383.15</v>
      </c>
      <c r="AU350" s="989">
        <f t="shared" si="276"/>
        <v>17980.95</v>
      </c>
      <c r="AV350" s="1090">
        <f t="shared" si="277"/>
        <v>31604.95</v>
      </c>
      <c r="AW350" s="633"/>
    </row>
    <row r="351" spans="1:49" s="632" customFormat="1" x14ac:dyDescent="0.25">
      <c r="A351" s="746" t="s">
        <v>623</v>
      </c>
      <c r="B351" s="657" t="s">
        <v>354</v>
      </c>
      <c r="C351" s="635" t="s">
        <v>196</v>
      </c>
      <c r="D351" s="621">
        <v>1</v>
      </c>
      <c r="E351" s="1150">
        <v>19600</v>
      </c>
      <c r="F351" s="527">
        <f t="shared" si="257"/>
        <v>19600</v>
      </c>
      <c r="G351" s="527">
        <v>0</v>
      </c>
      <c r="H351" s="989">
        <f t="shared" si="258"/>
        <v>0</v>
      </c>
      <c r="I351" s="1090">
        <f t="shared" si="259"/>
        <v>19600</v>
      </c>
      <c r="J351" s="1132"/>
      <c r="K351" s="621"/>
      <c r="L351" s="1150">
        <v>19600</v>
      </c>
      <c r="M351" s="527">
        <f t="shared" si="260"/>
        <v>0</v>
      </c>
      <c r="N351" s="527">
        <v>0</v>
      </c>
      <c r="O351" s="989">
        <f t="shared" si="261"/>
        <v>0</v>
      </c>
      <c r="P351" s="1090">
        <f t="shared" si="262"/>
        <v>0</v>
      </c>
      <c r="Q351" s="1005"/>
      <c r="R351" s="621"/>
      <c r="S351" s="1090">
        <v>19600</v>
      </c>
      <c r="T351" s="1090">
        <f t="shared" si="263"/>
        <v>0</v>
      </c>
      <c r="U351" s="1090">
        <v>0</v>
      </c>
      <c r="V351" s="1090">
        <f t="shared" si="264"/>
        <v>0</v>
      </c>
      <c r="W351" s="1090">
        <f t="shared" si="265"/>
        <v>0</v>
      </c>
      <c r="X351" s="1215"/>
      <c r="Y351" s="527">
        <v>19600</v>
      </c>
      <c r="Z351" s="527">
        <f t="shared" si="266"/>
        <v>0</v>
      </c>
      <c r="AA351" s="527">
        <v>0</v>
      </c>
      <c r="AB351" s="527">
        <f t="shared" si="267"/>
        <v>0</v>
      </c>
      <c r="AC351" s="915">
        <f t="shared" si="268"/>
        <v>0</v>
      </c>
      <c r="AD351" s="1216"/>
      <c r="AE351" s="527">
        <v>19600</v>
      </c>
      <c r="AF351" s="527">
        <f t="shared" si="269"/>
        <v>0</v>
      </c>
      <c r="AG351" s="527">
        <v>0</v>
      </c>
      <c r="AH351" s="527">
        <f t="shared" si="270"/>
        <v>0</v>
      </c>
      <c r="AI351" s="915">
        <f t="shared" si="271"/>
        <v>0</v>
      </c>
      <c r="AJ351" s="1216"/>
      <c r="AK351" s="527">
        <v>19600</v>
      </c>
      <c r="AL351" s="527">
        <f t="shared" si="272"/>
        <v>0</v>
      </c>
      <c r="AM351" s="527">
        <v>0</v>
      </c>
      <c r="AN351" s="527">
        <f t="shared" si="273"/>
        <v>0</v>
      </c>
      <c r="AO351" s="915">
        <f t="shared" si="274"/>
        <v>0</v>
      </c>
      <c r="AP351" s="990"/>
      <c r="AQ351" s="653">
        <f t="shared" si="221"/>
        <v>1</v>
      </c>
      <c r="AR351" s="1150">
        <v>19600</v>
      </c>
      <c r="AS351" s="527">
        <f t="shared" si="275"/>
        <v>19600</v>
      </c>
      <c r="AT351" s="527">
        <v>0</v>
      </c>
      <c r="AU351" s="989">
        <f t="shared" si="276"/>
        <v>0</v>
      </c>
      <c r="AV351" s="1090">
        <f t="shared" si="277"/>
        <v>19600</v>
      </c>
      <c r="AW351" s="633"/>
    </row>
    <row r="352" spans="1:49" s="632" customFormat="1" x14ac:dyDescent="0.25">
      <c r="A352" s="746" t="s">
        <v>624</v>
      </c>
      <c r="B352" s="657" t="s">
        <v>381</v>
      </c>
      <c r="C352" s="635" t="s">
        <v>196</v>
      </c>
      <c r="D352" s="621">
        <v>1</v>
      </c>
      <c r="E352" s="1150">
        <v>53448</v>
      </c>
      <c r="F352" s="527">
        <f t="shared" si="257"/>
        <v>53448</v>
      </c>
      <c r="G352" s="527">
        <v>0</v>
      </c>
      <c r="H352" s="989">
        <f t="shared" si="258"/>
        <v>0</v>
      </c>
      <c r="I352" s="1090">
        <f t="shared" si="259"/>
        <v>53448</v>
      </c>
      <c r="J352" s="1132"/>
      <c r="K352" s="621"/>
      <c r="L352" s="1150">
        <v>53448</v>
      </c>
      <c r="M352" s="527">
        <f t="shared" si="260"/>
        <v>0</v>
      </c>
      <c r="N352" s="527">
        <v>0</v>
      </c>
      <c r="O352" s="989">
        <f t="shared" si="261"/>
        <v>0</v>
      </c>
      <c r="P352" s="1090">
        <f t="shared" si="262"/>
        <v>0</v>
      </c>
      <c r="Q352" s="1005"/>
      <c r="R352" s="621"/>
      <c r="S352" s="1090">
        <v>53448</v>
      </c>
      <c r="T352" s="1090">
        <f t="shared" si="263"/>
        <v>0</v>
      </c>
      <c r="U352" s="1090">
        <v>0</v>
      </c>
      <c r="V352" s="1090">
        <f t="shared" si="264"/>
        <v>0</v>
      </c>
      <c r="W352" s="1090">
        <f t="shared" si="265"/>
        <v>0</v>
      </c>
      <c r="X352" s="1215"/>
      <c r="Y352" s="527">
        <v>53448</v>
      </c>
      <c r="Z352" s="527">
        <f t="shared" si="266"/>
        <v>0</v>
      </c>
      <c r="AA352" s="527">
        <v>0</v>
      </c>
      <c r="AB352" s="527">
        <f t="shared" si="267"/>
        <v>0</v>
      </c>
      <c r="AC352" s="915">
        <f t="shared" si="268"/>
        <v>0</v>
      </c>
      <c r="AD352" s="1216"/>
      <c r="AE352" s="527">
        <v>53448</v>
      </c>
      <c r="AF352" s="527">
        <f t="shared" si="269"/>
        <v>0</v>
      </c>
      <c r="AG352" s="527">
        <v>0</v>
      </c>
      <c r="AH352" s="527">
        <f t="shared" si="270"/>
        <v>0</v>
      </c>
      <c r="AI352" s="915">
        <f t="shared" si="271"/>
        <v>0</v>
      </c>
      <c r="AJ352" s="1216"/>
      <c r="AK352" s="527">
        <v>53448</v>
      </c>
      <c r="AL352" s="527">
        <f t="shared" si="272"/>
        <v>0</v>
      </c>
      <c r="AM352" s="527">
        <v>0</v>
      </c>
      <c r="AN352" s="527">
        <f t="shared" si="273"/>
        <v>0</v>
      </c>
      <c r="AO352" s="915">
        <f t="shared" si="274"/>
        <v>0</v>
      </c>
      <c r="AP352" s="990"/>
      <c r="AQ352" s="653">
        <f t="shared" si="221"/>
        <v>1</v>
      </c>
      <c r="AR352" s="1150">
        <v>53448</v>
      </c>
      <c r="AS352" s="527">
        <f t="shared" si="275"/>
        <v>53448</v>
      </c>
      <c r="AT352" s="527">
        <v>0</v>
      </c>
      <c r="AU352" s="989">
        <f t="shared" si="276"/>
        <v>0</v>
      </c>
      <c r="AV352" s="1090">
        <f t="shared" si="277"/>
        <v>53448</v>
      </c>
      <c r="AW352" s="633"/>
    </row>
    <row r="353" spans="1:49" s="1276" customFormat="1" x14ac:dyDescent="0.25">
      <c r="A353" s="1020" t="s">
        <v>625</v>
      </c>
      <c r="B353" s="1021" t="s">
        <v>626</v>
      </c>
      <c r="C353" s="1022"/>
      <c r="D353" s="888"/>
      <c r="E353" s="938"/>
      <c r="F353" s="906">
        <f>SUM(F354:F360)</f>
        <v>2992318.0875000004</v>
      </c>
      <c r="G353" s="938"/>
      <c r="H353" s="1279">
        <f>SUM(H354:H360)</f>
        <v>3284493.0118999993</v>
      </c>
      <c r="I353" s="961">
        <f>SUM(I354:I360)</f>
        <v>6276811.0994000006</v>
      </c>
      <c r="J353" s="940"/>
      <c r="K353" s="888"/>
      <c r="L353" s="938"/>
      <c r="M353" s="906">
        <f>SUM(M354:M360)</f>
        <v>2601667.1775000002</v>
      </c>
      <c r="N353" s="938"/>
      <c r="O353" s="1279">
        <f>SUM(O354:O360)</f>
        <v>3000765.9319000002</v>
      </c>
      <c r="P353" s="961">
        <f>SUM(P354:P360)</f>
        <v>5602433.1094000004</v>
      </c>
      <c r="Q353" s="870"/>
      <c r="R353" s="888"/>
      <c r="S353" s="955"/>
      <c r="T353" s="961">
        <f>SUM(T354:T360)</f>
        <v>104510.65500000001</v>
      </c>
      <c r="U353" s="955"/>
      <c r="V353" s="961">
        <f>SUM(V354:V360)</f>
        <v>59949.840000000004</v>
      </c>
      <c r="W353" s="961">
        <f>SUM(W354:W360)</f>
        <v>164460.49500000002</v>
      </c>
      <c r="X353" s="871"/>
      <c r="Y353" s="938"/>
      <c r="Z353" s="906">
        <f>SUM(Z354:Z360)</f>
        <v>0</v>
      </c>
      <c r="AA353" s="938"/>
      <c r="AB353" s="906">
        <f>SUM(AB354:AB360)</f>
        <v>0</v>
      </c>
      <c r="AC353" s="939">
        <f>SUM(AC354:AC360)</f>
        <v>0</v>
      </c>
      <c r="AD353" s="889"/>
      <c r="AE353" s="938"/>
      <c r="AF353" s="906">
        <f>SUM(AF354:AF360)</f>
        <v>0</v>
      </c>
      <c r="AG353" s="938"/>
      <c r="AH353" s="906">
        <f>SUM(AH354:AH360)</f>
        <v>0</v>
      </c>
      <c r="AI353" s="939">
        <f>SUM(AI354:AI360)</f>
        <v>0</v>
      </c>
      <c r="AJ353" s="889"/>
      <c r="AK353" s="938"/>
      <c r="AL353" s="906">
        <f>SUM(AL354:AL360)</f>
        <v>0</v>
      </c>
      <c r="AM353" s="938"/>
      <c r="AN353" s="906">
        <f>SUM(AN354:AN360)</f>
        <v>0</v>
      </c>
      <c r="AO353" s="939">
        <f>SUM(AO354:AO360)</f>
        <v>0</v>
      </c>
      <c r="AP353" s="940"/>
      <c r="AQ353" s="1118">
        <f t="shared" si="221"/>
        <v>0</v>
      </c>
      <c r="AR353" s="938"/>
      <c r="AS353" s="906">
        <f>SUM(AS354:AS360)</f>
        <v>286140.25499999995</v>
      </c>
      <c r="AT353" s="938"/>
      <c r="AU353" s="1279">
        <f>SUM(AU354:AU360)</f>
        <v>223777.23999999996</v>
      </c>
      <c r="AV353" s="961">
        <f>SUM(AV354:AV360)</f>
        <v>509917.49499999994</v>
      </c>
      <c r="AW353" s="1275"/>
    </row>
    <row r="354" spans="1:49" s="988" customFormat="1" x14ac:dyDescent="0.25">
      <c r="A354" s="1121" t="s">
        <v>627</v>
      </c>
      <c r="B354" s="1151" t="s">
        <v>628</v>
      </c>
      <c r="C354" s="1152" t="s">
        <v>183</v>
      </c>
      <c r="D354" s="1119">
        <v>2.1800000000000002</v>
      </c>
      <c r="E354" s="1004">
        <v>117100</v>
      </c>
      <c r="F354" s="527">
        <f t="shared" ref="F354:F360" si="278">D354*E354</f>
        <v>255278.00000000003</v>
      </c>
      <c r="G354" s="526">
        <v>208116</v>
      </c>
      <c r="H354" s="989">
        <f t="shared" ref="H354:H360" si="279">D354*G354</f>
        <v>453692.88</v>
      </c>
      <c r="I354" s="1096">
        <f t="shared" ref="I354:I359" si="280">E354*D354+G354*D354</f>
        <v>708970.88</v>
      </c>
      <c r="J354" s="1153"/>
      <c r="K354" s="1119">
        <v>2.1800000000000002</v>
      </c>
      <c r="L354" s="1004">
        <v>117100</v>
      </c>
      <c r="M354" s="527">
        <f t="shared" ref="M354:M360" si="281">K354*L354</f>
        <v>255278.00000000003</v>
      </c>
      <c r="N354" s="526">
        <v>208116</v>
      </c>
      <c r="O354" s="989">
        <f t="shared" ref="O354:O360" si="282">K354*N354</f>
        <v>453692.88</v>
      </c>
      <c r="P354" s="1096">
        <f t="shared" ref="P354:P359" si="283">L354*K354+N354*K354</f>
        <v>708970.88</v>
      </c>
      <c r="Q354" s="1009"/>
      <c r="R354" s="653"/>
      <c r="S354" s="1096">
        <v>117100</v>
      </c>
      <c r="T354" s="1090">
        <f t="shared" ref="T354:T360" si="284">R354*S354</f>
        <v>0</v>
      </c>
      <c r="U354" s="1096">
        <v>208116</v>
      </c>
      <c r="V354" s="1090">
        <f t="shared" ref="V354:V360" si="285">R354*U354</f>
        <v>0</v>
      </c>
      <c r="W354" s="1096">
        <f t="shared" ref="W354:W359" si="286">S354*R354+U354*R354</f>
        <v>0</v>
      </c>
      <c r="X354" s="1188"/>
      <c r="Y354" s="526">
        <v>117100</v>
      </c>
      <c r="Z354" s="527">
        <f t="shared" ref="Z354:Z360" si="287">X354*Y354</f>
        <v>0</v>
      </c>
      <c r="AA354" s="526">
        <v>208116</v>
      </c>
      <c r="AB354" s="527">
        <f t="shared" ref="AB354:AB360" si="288">X354*AA354</f>
        <v>0</v>
      </c>
      <c r="AC354" s="947">
        <f t="shared" ref="AC354:AC359" si="289">Y354*X354+AA354*X354</f>
        <v>0</v>
      </c>
      <c r="AD354" s="1189"/>
      <c r="AE354" s="526">
        <v>117100</v>
      </c>
      <c r="AF354" s="527">
        <f t="shared" ref="AF354:AF360" si="290">AD354*AE354</f>
        <v>0</v>
      </c>
      <c r="AG354" s="526">
        <v>208116</v>
      </c>
      <c r="AH354" s="527">
        <f t="shared" ref="AH354:AH360" si="291">AD354*AG354</f>
        <v>0</v>
      </c>
      <c r="AI354" s="947">
        <f t="shared" ref="AI354:AI359" si="292">AE354*AD354+AG354*AD354</f>
        <v>0</v>
      </c>
      <c r="AJ354" s="1189"/>
      <c r="AK354" s="526">
        <v>117100</v>
      </c>
      <c r="AL354" s="527">
        <f t="shared" ref="AL354:AL360" si="293">AJ354*AK354</f>
        <v>0</v>
      </c>
      <c r="AM354" s="526">
        <v>208116</v>
      </c>
      <c r="AN354" s="527">
        <f t="shared" ref="AN354:AN360" si="294">AJ354*AM354</f>
        <v>0</v>
      </c>
      <c r="AO354" s="947">
        <f t="shared" ref="AO354:AO359" si="295">AK354*AJ354+AM354*AJ354</f>
        <v>0</v>
      </c>
      <c r="AP354" s="994"/>
      <c r="AQ354" s="1119">
        <f t="shared" si="221"/>
        <v>0</v>
      </c>
      <c r="AR354" s="1004">
        <v>117100</v>
      </c>
      <c r="AS354" s="527">
        <f t="shared" ref="AS354:AS360" si="296">AQ354*AR354</f>
        <v>0</v>
      </c>
      <c r="AT354" s="526">
        <v>208116</v>
      </c>
      <c r="AU354" s="989">
        <f t="shared" ref="AU354:AU360" si="297">AQ354*AT354</f>
        <v>0</v>
      </c>
      <c r="AV354" s="1096">
        <f t="shared" ref="AV354:AV359" si="298">AR354*AQ354+AT354*AQ354</f>
        <v>0</v>
      </c>
      <c r="AW354" s="987"/>
    </row>
    <row r="355" spans="1:49" s="988" customFormat="1" ht="28.5" x14ac:dyDescent="0.25">
      <c r="A355" s="1121" t="s">
        <v>629</v>
      </c>
      <c r="B355" s="1151" t="s">
        <v>630</v>
      </c>
      <c r="C355" s="1152" t="s">
        <v>19</v>
      </c>
      <c r="D355" s="1119">
        <v>182.5</v>
      </c>
      <c r="E355" s="1004">
        <v>2711</v>
      </c>
      <c r="F355" s="527">
        <f t="shared" si="278"/>
        <v>494757.5</v>
      </c>
      <c r="G355" s="526">
        <v>7373</v>
      </c>
      <c r="H355" s="989">
        <f t="shared" si="279"/>
        <v>1345572.5</v>
      </c>
      <c r="I355" s="1096">
        <f t="shared" si="280"/>
        <v>1840330</v>
      </c>
      <c r="J355" s="1153"/>
      <c r="K355" s="1119">
        <v>182.5</v>
      </c>
      <c r="L355" s="1004">
        <v>2711</v>
      </c>
      <c r="M355" s="527">
        <f t="shared" si="281"/>
        <v>494757.5</v>
      </c>
      <c r="N355" s="526">
        <v>7373</v>
      </c>
      <c r="O355" s="989">
        <f t="shared" si="282"/>
        <v>1345572.5</v>
      </c>
      <c r="P355" s="1096">
        <f t="shared" si="283"/>
        <v>1840330</v>
      </c>
      <c r="Q355" s="1009"/>
      <c r="R355" s="653"/>
      <c r="S355" s="1096">
        <v>2711</v>
      </c>
      <c r="T355" s="1090">
        <f t="shared" si="284"/>
        <v>0</v>
      </c>
      <c r="U355" s="1096">
        <v>7373</v>
      </c>
      <c r="V355" s="1090">
        <f t="shared" si="285"/>
        <v>0</v>
      </c>
      <c r="W355" s="1096">
        <f t="shared" si="286"/>
        <v>0</v>
      </c>
      <c r="X355" s="1188"/>
      <c r="Y355" s="526">
        <v>2711</v>
      </c>
      <c r="Z355" s="527">
        <f t="shared" si="287"/>
        <v>0</v>
      </c>
      <c r="AA355" s="526">
        <v>7373</v>
      </c>
      <c r="AB355" s="527">
        <f t="shared" si="288"/>
        <v>0</v>
      </c>
      <c r="AC355" s="947">
        <f t="shared" si="289"/>
        <v>0</v>
      </c>
      <c r="AD355" s="1189"/>
      <c r="AE355" s="526">
        <v>2711</v>
      </c>
      <c r="AF355" s="527">
        <f t="shared" si="290"/>
        <v>0</v>
      </c>
      <c r="AG355" s="526">
        <v>7373</v>
      </c>
      <c r="AH355" s="527">
        <f t="shared" si="291"/>
        <v>0</v>
      </c>
      <c r="AI355" s="947">
        <f t="shared" si="292"/>
        <v>0</v>
      </c>
      <c r="AJ355" s="1189"/>
      <c r="AK355" s="526">
        <v>2711</v>
      </c>
      <c r="AL355" s="527">
        <f t="shared" si="293"/>
        <v>0</v>
      </c>
      <c r="AM355" s="526">
        <v>7373</v>
      </c>
      <c r="AN355" s="527">
        <f t="shared" si="294"/>
        <v>0</v>
      </c>
      <c r="AO355" s="947">
        <f t="shared" si="295"/>
        <v>0</v>
      </c>
      <c r="AP355" s="994"/>
      <c r="AQ355" s="1119">
        <f t="shared" si="221"/>
        <v>0</v>
      </c>
      <c r="AR355" s="1004">
        <v>2711</v>
      </c>
      <c r="AS355" s="527">
        <f t="shared" si="296"/>
        <v>0</v>
      </c>
      <c r="AT355" s="526">
        <v>7373</v>
      </c>
      <c r="AU355" s="989">
        <f t="shared" si="297"/>
        <v>0</v>
      </c>
      <c r="AV355" s="1096">
        <f t="shared" si="298"/>
        <v>0</v>
      </c>
      <c r="AW355" s="987"/>
    </row>
    <row r="356" spans="1:49" s="632" customFormat="1" x14ac:dyDescent="0.25">
      <c r="A356" s="746" t="s">
        <v>631</v>
      </c>
      <c r="B356" s="1052" t="s">
        <v>632</v>
      </c>
      <c r="C356" s="1041" t="s">
        <v>170</v>
      </c>
      <c r="D356" s="653">
        <v>1</v>
      </c>
      <c r="E356" s="1004">
        <v>160029.6</v>
      </c>
      <c r="F356" s="527">
        <f t="shared" si="278"/>
        <v>160029.6</v>
      </c>
      <c r="G356" s="526">
        <v>163827.4</v>
      </c>
      <c r="H356" s="989">
        <f t="shared" si="279"/>
        <v>163827.4</v>
      </c>
      <c r="I356" s="1096">
        <f t="shared" si="280"/>
        <v>323857</v>
      </c>
      <c r="J356" s="1153"/>
      <c r="K356" s="653"/>
      <c r="L356" s="1004">
        <v>160029.6</v>
      </c>
      <c r="M356" s="527">
        <f t="shared" si="281"/>
        <v>0</v>
      </c>
      <c r="N356" s="526">
        <v>163827.4</v>
      </c>
      <c r="O356" s="989">
        <f t="shared" si="282"/>
        <v>0</v>
      </c>
      <c r="P356" s="1096">
        <f t="shared" si="283"/>
        <v>0</v>
      </c>
      <c r="Q356" s="1009"/>
      <c r="R356" s="653"/>
      <c r="S356" s="1096">
        <v>160029.6</v>
      </c>
      <c r="T356" s="1090">
        <f t="shared" si="284"/>
        <v>0</v>
      </c>
      <c r="U356" s="1096">
        <v>163827.4</v>
      </c>
      <c r="V356" s="1090">
        <f t="shared" si="285"/>
        <v>0</v>
      </c>
      <c r="W356" s="1096">
        <f t="shared" si="286"/>
        <v>0</v>
      </c>
      <c r="X356" s="1188"/>
      <c r="Y356" s="526">
        <v>160029.6</v>
      </c>
      <c r="Z356" s="527">
        <f t="shared" si="287"/>
        <v>0</v>
      </c>
      <c r="AA356" s="526">
        <v>163827.4</v>
      </c>
      <c r="AB356" s="527">
        <f t="shared" si="288"/>
        <v>0</v>
      </c>
      <c r="AC356" s="947">
        <f t="shared" si="289"/>
        <v>0</v>
      </c>
      <c r="AD356" s="1189"/>
      <c r="AE356" s="526">
        <v>160029.6</v>
      </c>
      <c r="AF356" s="527">
        <f t="shared" si="290"/>
        <v>0</v>
      </c>
      <c r="AG356" s="526">
        <v>163827.4</v>
      </c>
      <c r="AH356" s="527">
        <f t="shared" si="291"/>
        <v>0</v>
      </c>
      <c r="AI356" s="947">
        <f t="shared" si="292"/>
        <v>0</v>
      </c>
      <c r="AJ356" s="1189"/>
      <c r="AK356" s="526">
        <v>160029.6</v>
      </c>
      <c r="AL356" s="527">
        <f t="shared" si="293"/>
        <v>0</v>
      </c>
      <c r="AM356" s="526">
        <v>163827.4</v>
      </c>
      <c r="AN356" s="527">
        <f t="shared" si="294"/>
        <v>0</v>
      </c>
      <c r="AO356" s="947">
        <f t="shared" si="295"/>
        <v>0</v>
      </c>
      <c r="AP356" s="995"/>
      <c r="AQ356" s="653">
        <f t="shared" si="221"/>
        <v>1</v>
      </c>
      <c r="AR356" s="1004">
        <v>160029.6</v>
      </c>
      <c r="AS356" s="527">
        <f t="shared" si="296"/>
        <v>160029.6</v>
      </c>
      <c r="AT356" s="526">
        <v>163827.4</v>
      </c>
      <c r="AU356" s="989">
        <f t="shared" si="297"/>
        <v>163827.4</v>
      </c>
      <c r="AV356" s="1096">
        <f t="shared" si="298"/>
        <v>323857</v>
      </c>
      <c r="AW356" s="633"/>
    </row>
    <row r="357" spans="1:49" s="988" customFormat="1" ht="28.5" x14ac:dyDescent="0.25">
      <c r="A357" s="1121" t="s">
        <v>633</v>
      </c>
      <c r="B357" s="1151" t="s">
        <v>634</v>
      </c>
      <c r="C357" s="1152" t="s">
        <v>28</v>
      </c>
      <c r="D357" s="1119">
        <v>1</v>
      </c>
      <c r="E357" s="1004">
        <v>964481</v>
      </c>
      <c r="F357" s="527">
        <f t="shared" si="278"/>
        <v>964481</v>
      </c>
      <c r="G357" s="526">
        <v>614568.74</v>
      </c>
      <c r="H357" s="989">
        <f t="shared" si="279"/>
        <v>614568.74</v>
      </c>
      <c r="I357" s="1096">
        <f t="shared" si="280"/>
        <v>1579049.74</v>
      </c>
      <c r="J357" s="1153"/>
      <c r="K357" s="1119">
        <v>1</v>
      </c>
      <c r="L357" s="1004">
        <v>964481</v>
      </c>
      <c r="M357" s="527">
        <f t="shared" si="281"/>
        <v>964481</v>
      </c>
      <c r="N357" s="526">
        <v>614568.74</v>
      </c>
      <c r="O357" s="989">
        <f t="shared" si="282"/>
        <v>614568.74</v>
      </c>
      <c r="P357" s="1096">
        <f t="shared" si="283"/>
        <v>1579049.74</v>
      </c>
      <c r="Q357" s="1009"/>
      <c r="R357" s="653"/>
      <c r="S357" s="1096">
        <v>964481</v>
      </c>
      <c r="T357" s="1090">
        <f t="shared" si="284"/>
        <v>0</v>
      </c>
      <c r="U357" s="1096">
        <v>614568.74</v>
      </c>
      <c r="V357" s="1090">
        <f t="shared" si="285"/>
        <v>0</v>
      </c>
      <c r="W357" s="1096">
        <f t="shared" si="286"/>
        <v>0</v>
      </c>
      <c r="X357" s="1188"/>
      <c r="Y357" s="526">
        <v>964481</v>
      </c>
      <c r="Z357" s="527">
        <f t="shared" si="287"/>
        <v>0</v>
      </c>
      <c r="AA357" s="526">
        <v>614568.74</v>
      </c>
      <c r="AB357" s="527">
        <f t="shared" si="288"/>
        <v>0</v>
      </c>
      <c r="AC357" s="947">
        <f t="shared" si="289"/>
        <v>0</v>
      </c>
      <c r="AD357" s="1189"/>
      <c r="AE357" s="526">
        <v>964481</v>
      </c>
      <c r="AF357" s="527">
        <f t="shared" si="290"/>
        <v>0</v>
      </c>
      <c r="AG357" s="526">
        <v>614568.74</v>
      </c>
      <c r="AH357" s="527">
        <f t="shared" si="291"/>
        <v>0</v>
      </c>
      <c r="AI357" s="947">
        <f t="shared" si="292"/>
        <v>0</v>
      </c>
      <c r="AJ357" s="1189"/>
      <c r="AK357" s="526">
        <v>964481</v>
      </c>
      <c r="AL357" s="527">
        <f t="shared" si="293"/>
        <v>0</v>
      </c>
      <c r="AM357" s="526">
        <v>614568.74</v>
      </c>
      <c r="AN357" s="527">
        <f t="shared" si="294"/>
        <v>0</v>
      </c>
      <c r="AO357" s="947">
        <f t="shared" si="295"/>
        <v>0</v>
      </c>
      <c r="AP357" s="994"/>
      <c r="AQ357" s="1119">
        <f t="shared" si="221"/>
        <v>0</v>
      </c>
      <c r="AR357" s="1004">
        <v>964481</v>
      </c>
      <c r="AS357" s="527">
        <f t="shared" si="296"/>
        <v>0</v>
      </c>
      <c r="AT357" s="526">
        <v>614568.74</v>
      </c>
      <c r="AU357" s="989">
        <f t="shared" si="297"/>
        <v>0</v>
      </c>
      <c r="AV357" s="1096">
        <f t="shared" si="298"/>
        <v>0</v>
      </c>
      <c r="AW357" s="987"/>
    </row>
    <row r="358" spans="1:49" s="988" customFormat="1" x14ac:dyDescent="0.25">
      <c r="A358" s="1121" t="s">
        <v>635</v>
      </c>
      <c r="B358" s="1154" t="s">
        <v>636</v>
      </c>
      <c r="C358" s="1152" t="s">
        <v>16</v>
      </c>
      <c r="D358" s="1119">
        <v>0.27</v>
      </c>
      <c r="E358" s="1004">
        <v>189131.25</v>
      </c>
      <c r="F358" s="527">
        <f t="shared" si="278"/>
        <v>51065.4375</v>
      </c>
      <c r="G358" s="526">
        <v>397529.97</v>
      </c>
      <c r="H358" s="989">
        <f t="shared" si="279"/>
        <v>107333.0919</v>
      </c>
      <c r="I358" s="1090">
        <f t="shared" si="280"/>
        <v>158398.5294</v>
      </c>
      <c r="J358" s="1132"/>
      <c r="K358" s="1119">
        <v>0.27</v>
      </c>
      <c r="L358" s="1004">
        <v>189131.25</v>
      </c>
      <c r="M358" s="527">
        <f t="shared" si="281"/>
        <v>51065.4375</v>
      </c>
      <c r="N358" s="526">
        <v>397529.97</v>
      </c>
      <c r="O358" s="989">
        <f t="shared" si="282"/>
        <v>107333.0919</v>
      </c>
      <c r="P358" s="1090">
        <f t="shared" si="283"/>
        <v>158398.5294</v>
      </c>
      <c r="Q358" s="1005"/>
      <c r="R358" s="653"/>
      <c r="S358" s="1096">
        <v>189131.25</v>
      </c>
      <c r="T358" s="1090">
        <f t="shared" si="284"/>
        <v>0</v>
      </c>
      <c r="U358" s="1096">
        <v>397529.97</v>
      </c>
      <c r="V358" s="1090">
        <f t="shared" si="285"/>
        <v>0</v>
      </c>
      <c r="W358" s="1090">
        <f t="shared" si="286"/>
        <v>0</v>
      </c>
      <c r="X358" s="1188"/>
      <c r="Y358" s="526">
        <v>189131.25</v>
      </c>
      <c r="Z358" s="527">
        <f t="shared" si="287"/>
        <v>0</v>
      </c>
      <c r="AA358" s="526">
        <v>397529.97</v>
      </c>
      <c r="AB358" s="527">
        <f t="shared" si="288"/>
        <v>0</v>
      </c>
      <c r="AC358" s="915">
        <f t="shared" si="289"/>
        <v>0</v>
      </c>
      <c r="AD358" s="1189"/>
      <c r="AE358" s="526">
        <v>189131.25</v>
      </c>
      <c r="AF358" s="527">
        <f t="shared" si="290"/>
        <v>0</v>
      </c>
      <c r="AG358" s="526">
        <v>397529.97</v>
      </c>
      <c r="AH358" s="527">
        <f t="shared" si="291"/>
        <v>0</v>
      </c>
      <c r="AI358" s="915">
        <f t="shared" si="292"/>
        <v>0</v>
      </c>
      <c r="AJ358" s="1189"/>
      <c r="AK358" s="526">
        <v>189131.25</v>
      </c>
      <c r="AL358" s="527">
        <f t="shared" si="293"/>
        <v>0</v>
      </c>
      <c r="AM358" s="526">
        <v>397529.97</v>
      </c>
      <c r="AN358" s="527">
        <f t="shared" si="294"/>
        <v>0</v>
      </c>
      <c r="AO358" s="915">
        <f t="shared" si="295"/>
        <v>0</v>
      </c>
      <c r="AP358" s="996"/>
      <c r="AQ358" s="1119">
        <f t="shared" ref="AQ358:AQ421" si="299">D358-K358-R358-X358-AD358-AJ358</f>
        <v>0</v>
      </c>
      <c r="AR358" s="1004">
        <v>189131.25</v>
      </c>
      <c r="AS358" s="527">
        <f t="shared" si="296"/>
        <v>0</v>
      </c>
      <c r="AT358" s="526">
        <v>397529.97</v>
      </c>
      <c r="AU358" s="989">
        <f t="shared" si="297"/>
        <v>0</v>
      </c>
      <c r="AV358" s="1090">
        <f t="shared" si="298"/>
        <v>0</v>
      </c>
      <c r="AW358" s="987"/>
    </row>
    <row r="359" spans="1:49" s="632" customFormat="1" x14ac:dyDescent="0.25">
      <c r="A359" s="746" t="s">
        <v>637</v>
      </c>
      <c r="B359" s="1027" t="s">
        <v>638</v>
      </c>
      <c r="C359" s="1025" t="s">
        <v>170</v>
      </c>
      <c r="D359" s="653">
        <v>1</v>
      </c>
      <c r="E359" s="1150">
        <v>1045106.55</v>
      </c>
      <c r="F359" s="527">
        <f t="shared" si="278"/>
        <v>1045106.55</v>
      </c>
      <c r="G359" s="527">
        <v>599498.4</v>
      </c>
      <c r="H359" s="989">
        <f t="shared" si="279"/>
        <v>599498.4</v>
      </c>
      <c r="I359" s="1090">
        <f t="shared" si="280"/>
        <v>1644604.9500000002</v>
      </c>
      <c r="J359" s="1137"/>
      <c r="K359" s="653">
        <v>0.8</v>
      </c>
      <c r="L359" s="1150">
        <v>1045106.55</v>
      </c>
      <c r="M359" s="527">
        <f t="shared" si="281"/>
        <v>836085.24000000011</v>
      </c>
      <c r="N359" s="527">
        <v>599498.4</v>
      </c>
      <c r="O359" s="989">
        <f t="shared" si="282"/>
        <v>479598.72000000003</v>
      </c>
      <c r="P359" s="1090">
        <f t="shared" si="283"/>
        <v>1315683.9600000002</v>
      </c>
      <c r="Q359" s="444"/>
      <c r="R359" s="653">
        <v>0.1</v>
      </c>
      <c r="S359" s="1090">
        <v>1045106.55</v>
      </c>
      <c r="T359" s="1090">
        <f t="shared" si="284"/>
        <v>104510.65500000001</v>
      </c>
      <c r="U359" s="1090">
        <v>599498.4</v>
      </c>
      <c r="V359" s="1090">
        <f t="shared" si="285"/>
        <v>59949.840000000004</v>
      </c>
      <c r="W359" s="1090">
        <f t="shared" si="286"/>
        <v>164460.49500000002</v>
      </c>
      <c r="X359" s="1219"/>
      <c r="Y359" s="527">
        <v>1045106.55</v>
      </c>
      <c r="Z359" s="527">
        <f t="shared" si="287"/>
        <v>0</v>
      </c>
      <c r="AA359" s="527">
        <v>599498.4</v>
      </c>
      <c r="AB359" s="527">
        <f t="shared" si="288"/>
        <v>0</v>
      </c>
      <c r="AC359" s="915">
        <f t="shared" si="289"/>
        <v>0</v>
      </c>
      <c r="AD359" s="1220"/>
      <c r="AE359" s="527">
        <v>1045106.55</v>
      </c>
      <c r="AF359" s="527">
        <f t="shared" si="290"/>
        <v>0</v>
      </c>
      <c r="AG359" s="527">
        <v>599498.4</v>
      </c>
      <c r="AH359" s="527">
        <f t="shared" si="291"/>
        <v>0</v>
      </c>
      <c r="AI359" s="915">
        <f t="shared" si="292"/>
        <v>0</v>
      </c>
      <c r="AJ359" s="1220"/>
      <c r="AK359" s="527">
        <v>1045106.55</v>
      </c>
      <c r="AL359" s="527">
        <f t="shared" si="293"/>
        <v>0</v>
      </c>
      <c r="AM359" s="527">
        <v>599498.4</v>
      </c>
      <c r="AN359" s="527">
        <f t="shared" si="294"/>
        <v>0</v>
      </c>
      <c r="AO359" s="915">
        <f t="shared" si="295"/>
        <v>0</v>
      </c>
      <c r="AP359" s="944"/>
      <c r="AQ359" s="653">
        <f t="shared" si="299"/>
        <v>9.999999999999995E-2</v>
      </c>
      <c r="AR359" s="1150">
        <v>1045106.55</v>
      </c>
      <c r="AS359" s="527">
        <f t="shared" si="296"/>
        <v>104510.65499999996</v>
      </c>
      <c r="AT359" s="527">
        <v>599498.4</v>
      </c>
      <c r="AU359" s="989">
        <f t="shared" si="297"/>
        <v>59949.839999999975</v>
      </c>
      <c r="AV359" s="1090">
        <f t="shared" si="298"/>
        <v>164460.49499999994</v>
      </c>
      <c r="AW359" s="633"/>
    </row>
    <row r="360" spans="1:49" s="632" customFormat="1" x14ac:dyDescent="0.25">
      <c r="A360" s="746" t="s">
        <v>639</v>
      </c>
      <c r="B360" s="1027" t="s">
        <v>176</v>
      </c>
      <c r="C360" s="1025" t="s">
        <v>19</v>
      </c>
      <c r="D360" s="653">
        <v>90</v>
      </c>
      <c r="E360" s="1004">
        <v>240</v>
      </c>
      <c r="F360" s="527">
        <f t="shared" si="278"/>
        <v>21600</v>
      </c>
      <c r="G360" s="526">
        <v>0</v>
      </c>
      <c r="H360" s="989">
        <f t="shared" si="279"/>
        <v>0</v>
      </c>
      <c r="I360" s="1090">
        <f>F360+H360</f>
        <v>21600</v>
      </c>
      <c r="J360" s="1132"/>
      <c r="K360" s="653"/>
      <c r="L360" s="1004">
        <v>240</v>
      </c>
      <c r="M360" s="527">
        <f t="shared" si="281"/>
        <v>0</v>
      </c>
      <c r="N360" s="526">
        <v>0</v>
      </c>
      <c r="O360" s="989">
        <f t="shared" si="282"/>
        <v>0</v>
      </c>
      <c r="P360" s="1090">
        <f>M360+O360</f>
        <v>0</v>
      </c>
      <c r="Q360" s="1005"/>
      <c r="R360" s="653"/>
      <c r="S360" s="1096">
        <v>240</v>
      </c>
      <c r="T360" s="1090">
        <f t="shared" si="284"/>
        <v>0</v>
      </c>
      <c r="U360" s="1096">
        <v>0</v>
      </c>
      <c r="V360" s="1090">
        <f t="shared" si="285"/>
        <v>0</v>
      </c>
      <c r="W360" s="1090">
        <f>T360+V360</f>
        <v>0</v>
      </c>
      <c r="X360" s="1188"/>
      <c r="Y360" s="526">
        <v>240</v>
      </c>
      <c r="Z360" s="527">
        <f t="shared" si="287"/>
        <v>0</v>
      </c>
      <c r="AA360" s="526">
        <v>0</v>
      </c>
      <c r="AB360" s="527">
        <f t="shared" si="288"/>
        <v>0</v>
      </c>
      <c r="AC360" s="915">
        <f>Z360+AB360</f>
        <v>0</v>
      </c>
      <c r="AD360" s="1189"/>
      <c r="AE360" s="526">
        <v>240</v>
      </c>
      <c r="AF360" s="527">
        <f t="shared" si="290"/>
        <v>0</v>
      </c>
      <c r="AG360" s="526">
        <v>0</v>
      </c>
      <c r="AH360" s="527">
        <f t="shared" si="291"/>
        <v>0</v>
      </c>
      <c r="AI360" s="915">
        <f>AF360+AH360</f>
        <v>0</v>
      </c>
      <c r="AJ360" s="1189"/>
      <c r="AK360" s="526">
        <v>240</v>
      </c>
      <c r="AL360" s="527">
        <f t="shared" si="293"/>
        <v>0</v>
      </c>
      <c r="AM360" s="526">
        <v>0</v>
      </c>
      <c r="AN360" s="527">
        <f t="shared" si="294"/>
        <v>0</v>
      </c>
      <c r="AO360" s="915">
        <f>AL360+AN360</f>
        <v>0</v>
      </c>
      <c r="AP360" s="990"/>
      <c r="AQ360" s="653">
        <f t="shared" si="299"/>
        <v>90</v>
      </c>
      <c r="AR360" s="1004">
        <v>240</v>
      </c>
      <c r="AS360" s="527">
        <f t="shared" si="296"/>
        <v>21600</v>
      </c>
      <c r="AT360" s="526">
        <v>0</v>
      </c>
      <c r="AU360" s="989">
        <f t="shared" si="297"/>
        <v>0</v>
      </c>
      <c r="AV360" s="1090">
        <f>AS360+AU360</f>
        <v>21600</v>
      </c>
      <c r="AW360" s="633"/>
    </row>
    <row r="361" spans="1:49" s="1276" customFormat="1" x14ac:dyDescent="0.25">
      <c r="A361" s="1020" t="s">
        <v>640</v>
      </c>
      <c r="B361" s="1021" t="s">
        <v>641</v>
      </c>
      <c r="C361" s="1022"/>
      <c r="D361" s="888"/>
      <c r="E361" s="938"/>
      <c r="F361" s="906">
        <f>SUM(F362:F394)</f>
        <v>730490.44</v>
      </c>
      <c r="G361" s="938"/>
      <c r="H361" s="1279">
        <f>SUM(H362:H394)</f>
        <v>1521955.2319999996</v>
      </c>
      <c r="I361" s="961">
        <f>SUM(I362:I394)</f>
        <v>2252445.6719999993</v>
      </c>
      <c r="J361" s="945"/>
      <c r="K361" s="888"/>
      <c r="L361" s="938"/>
      <c r="M361" s="906">
        <f>SUM(M362:M394)</f>
        <v>186500</v>
      </c>
      <c r="N361" s="938"/>
      <c r="O361" s="1279">
        <f>SUM(O362:O394)</f>
        <v>796076</v>
      </c>
      <c r="P361" s="961">
        <f>SUM(P362:P394)</f>
        <v>982576</v>
      </c>
      <c r="Q361" s="868"/>
      <c r="R361" s="888"/>
      <c r="S361" s="955"/>
      <c r="T361" s="961">
        <f>SUM(T362:T394)</f>
        <v>0</v>
      </c>
      <c r="U361" s="955"/>
      <c r="V361" s="961">
        <f>SUM(V362:V394)</f>
        <v>0</v>
      </c>
      <c r="W361" s="961">
        <f>SUM(W362:W394)</f>
        <v>0</v>
      </c>
      <c r="X361" s="887"/>
      <c r="Y361" s="938"/>
      <c r="Z361" s="906">
        <f>SUM(Z362:Z394)</f>
        <v>0</v>
      </c>
      <c r="AA361" s="938"/>
      <c r="AB361" s="906">
        <f>SUM(AB362:AB394)</f>
        <v>0</v>
      </c>
      <c r="AC361" s="939">
        <f>SUM(AC362:AC394)</f>
        <v>0</v>
      </c>
      <c r="AD361" s="1278"/>
      <c r="AE361" s="938"/>
      <c r="AF361" s="906">
        <f>SUM(AF362:AF394)</f>
        <v>0</v>
      </c>
      <c r="AG361" s="938"/>
      <c r="AH361" s="906">
        <f>SUM(AH362:AH394)</f>
        <v>0</v>
      </c>
      <c r="AI361" s="939">
        <f>SUM(AI362:AI394)</f>
        <v>0</v>
      </c>
      <c r="AJ361" s="1278"/>
      <c r="AK361" s="938"/>
      <c r="AL361" s="906">
        <f>SUM(AL362:AL394)</f>
        <v>0</v>
      </c>
      <c r="AM361" s="938"/>
      <c r="AN361" s="906">
        <f>SUM(AN362:AN394)</f>
        <v>0</v>
      </c>
      <c r="AO361" s="939">
        <f>SUM(AO362:AO394)</f>
        <v>0</v>
      </c>
      <c r="AP361" s="945"/>
      <c r="AQ361" s="1118">
        <f t="shared" si="299"/>
        <v>0</v>
      </c>
      <c r="AR361" s="938"/>
      <c r="AS361" s="906">
        <f>SUM(AS362:AS394)</f>
        <v>543990.43999999994</v>
      </c>
      <c r="AT361" s="938"/>
      <c r="AU361" s="1279">
        <f>SUM(AU362:AU394)</f>
        <v>725879.23200000019</v>
      </c>
      <c r="AV361" s="961">
        <f>SUM(AV362:AV394)</f>
        <v>1269869.6719999998</v>
      </c>
      <c r="AW361" s="1275"/>
    </row>
    <row r="362" spans="1:49" s="632" customFormat="1" x14ac:dyDescent="0.25">
      <c r="A362" s="746" t="s">
        <v>642</v>
      </c>
      <c r="B362" s="657" t="s">
        <v>643</v>
      </c>
      <c r="C362" s="635" t="s">
        <v>170</v>
      </c>
      <c r="D362" s="621">
        <v>1</v>
      </c>
      <c r="E362" s="1004">
        <v>6550</v>
      </c>
      <c r="F362" s="527">
        <f t="shared" ref="F362:F394" si="300">D362*E362</f>
        <v>6550</v>
      </c>
      <c r="G362" s="526">
        <v>55450.2</v>
      </c>
      <c r="H362" s="989">
        <f t="shared" ref="H362:H394" si="301">D362*G362</f>
        <v>55450.2</v>
      </c>
      <c r="I362" s="1090">
        <f t="shared" ref="I362:I369" si="302">E362*D362+G362*D362</f>
        <v>62000.2</v>
      </c>
      <c r="J362" s="1132"/>
      <c r="K362" s="621"/>
      <c r="L362" s="1004">
        <v>6550</v>
      </c>
      <c r="M362" s="527">
        <f t="shared" ref="M362:M394" si="303">K362*L362</f>
        <v>0</v>
      </c>
      <c r="N362" s="526">
        <v>55450.2</v>
      </c>
      <c r="O362" s="989">
        <f t="shared" ref="O362:O394" si="304">K362*N362</f>
        <v>0</v>
      </c>
      <c r="P362" s="1090">
        <f t="shared" ref="P362:P369" si="305">L362*K362+N362*K362</f>
        <v>0</v>
      </c>
      <c r="Q362" s="1005"/>
      <c r="R362" s="621"/>
      <c r="S362" s="1096">
        <v>6550</v>
      </c>
      <c r="T362" s="1090">
        <f t="shared" ref="T362:T394" si="306">R362*S362</f>
        <v>0</v>
      </c>
      <c r="U362" s="1096">
        <v>55450.2</v>
      </c>
      <c r="V362" s="1090">
        <f t="shared" ref="V362:V394" si="307">R362*U362</f>
        <v>0</v>
      </c>
      <c r="W362" s="1090">
        <f t="shared" ref="W362:W369" si="308">S362*R362+U362*R362</f>
        <v>0</v>
      </c>
      <c r="X362" s="1215"/>
      <c r="Y362" s="526">
        <v>6550</v>
      </c>
      <c r="Z362" s="527">
        <f t="shared" ref="Z362:Z394" si="309">X362*Y362</f>
        <v>0</v>
      </c>
      <c r="AA362" s="526">
        <v>55450.2</v>
      </c>
      <c r="AB362" s="527">
        <f t="shared" ref="AB362:AB394" si="310">X362*AA362</f>
        <v>0</v>
      </c>
      <c r="AC362" s="915">
        <f t="shared" ref="AC362:AC369" si="311">Y362*X362+AA362*X362</f>
        <v>0</v>
      </c>
      <c r="AD362" s="1216"/>
      <c r="AE362" s="526">
        <v>6550</v>
      </c>
      <c r="AF362" s="527">
        <f t="shared" ref="AF362:AF394" si="312">AD362*AE362</f>
        <v>0</v>
      </c>
      <c r="AG362" s="526">
        <v>55450.2</v>
      </c>
      <c r="AH362" s="527">
        <f t="shared" ref="AH362:AH394" si="313">AD362*AG362</f>
        <v>0</v>
      </c>
      <c r="AI362" s="915">
        <f t="shared" ref="AI362:AI369" si="314">AE362*AD362+AG362*AD362</f>
        <v>0</v>
      </c>
      <c r="AJ362" s="1216"/>
      <c r="AK362" s="526">
        <v>6550</v>
      </c>
      <c r="AL362" s="527">
        <f t="shared" ref="AL362:AL394" si="315">AJ362*AK362</f>
        <v>0</v>
      </c>
      <c r="AM362" s="526">
        <v>55450.2</v>
      </c>
      <c r="AN362" s="527">
        <f t="shared" ref="AN362:AN394" si="316">AJ362*AM362</f>
        <v>0</v>
      </c>
      <c r="AO362" s="915">
        <f t="shared" ref="AO362:AO369" si="317">AK362*AJ362+AM362*AJ362</f>
        <v>0</v>
      </c>
      <c r="AP362" s="990"/>
      <c r="AQ362" s="653">
        <f t="shared" si="299"/>
        <v>1</v>
      </c>
      <c r="AR362" s="1004">
        <v>6550</v>
      </c>
      <c r="AS362" s="527">
        <f t="shared" ref="AS362:AS394" si="318">AQ362*AR362</f>
        <v>6550</v>
      </c>
      <c r="AT362" s="526">
        <v>55450.2</v>
      </c>
      <c r="AU362" s="989">
        <f t="shared" ref="AU362:AU394" si="319">AQ362*AT362</f>
        <v>55450.2</v>
      </c>
      <c r="AV362" s="1090">
        <f t="shared" ref="AV362:AV369" si="320">AR362*AQ362+AT362*AQ362</f>
        <v>62000.2</v>
      </c>
      <c r="AW362" s="633"/>
    </row>
    <row r="363" spans="1:49" s="632" customFormat="1" x14ac:dyDescent="0.25">
      <c r="A363" s="746" t="s">
        <v>644</v>
      </c>
      <c r="B363" s="657" t="s">
        <v>645</v>
      </c>
      <c r="C363" s="635" t="s">
        <v>243</v>
      </c>
      <c r="D363" s="621">
        <v>170</v>
      </c>
      <c r="E363" s="1004">
        <v>182</v>
      </c>
      <c r="F363" s="527">
        <f t="shared" si="300"/>
        <v>30940</v>
      </c>
      <c r="G363" s="526">
        <v>184.6</v>
      </c>
      <c r="H363" s="989">
        <f t="shared" si="301"/>
        <v>31382</v>
      </c>
      <c r="I363" s="1090">
        <f t="shared" si="302"/>
        <v>62322</v>
      </c>
      <c r="J363" s="1132"/>
      <c r="K363" s="621"/>
      <c r="L363" s="1004">
        <v>182</v>
      </c>
      <c r="M363" s="527">
        <f t="shared" si="303"/>
        <v>0</v>
      </c>
      <c r="N363" s="526">
        <v>184.6</v>
      </c>
      <c r="O363" s="989">
        <f t="shared" si="304"/>
        <v>0</v>
      </c>
      <c r="P363" s="1090">
        <f t="shared" si="305"/>
        <v>0</v>
      </c>
      <c r="Q363" s="1005"/>
      <c r="R363" s="621"/>
      <c r="S363" s="1096">
        <v>182</v>
      </c>
      <c r="T363" s="1090">
        <f t="shared" si="306"/>
        <v>0</v>
      </c>
      <c r="U363" s="1096">
        <v>184.6</v>
      </c>
      <c r="V363" s="1090">
        <f t="shared" si="307"/>
        <v>0</v>
      </c>
      <c r="W363" s="1090">
        <f t="shared" si="308"/>
        <v>0</v>
      </c>
      <c r="X363" s="1215"/>
      <c r="Y363" s="526">
        <v>182</v>
      </c>
      <c r="Z363" s="527">
        <f t="shared" si="309"/>
        <v>0</v>
      </c>
      <c r="AA363" s="526">
        <v>184.6</v>
      </c>
      <c r="AB363" s="527">
        <f t="shared" si="310"/>
        <v>0</v>
      </c>
      <c r="AC363" s="915">
        <f t="shared" si="311"/>
        <v>0</v>
      </c>
      <c r="AD363" s="1216"/>
      <c r="AE363" s="526">
        <v>182</v>
      </c>
      <c r="AF363" s="527">
        <f t="shared" si="312"/>
        <v>0</v>
      </c>
      <c r="AG363" s="526">
        <v>184.6</v>
      </c>
      <c r="AH363" s="527">
        <f t="shared" si="313"/>
        <v>0</v>
      </c>
      <c r="AI363" s="915">
        <f t="shared" si="314"/>
        <v>0</v>
      </c>
      <c r="AJ363" s="1216"/>
      <c r="AK363" s="526">
        <v>182</v>
      </c>
      <c r="AL363" s="527">
        <f t="shared" si="315"/>
        <v>0</v>
      </c>
      <c r="AM363" s="526">
        <v>184.6</v>
      </c>
      <c r="AN363" s="527">
        <f t="shared" si="316"/>
        <v>0</v>
      </c>
      <c r="AO363" s="915">
        <f t="shared" si="317"/>
        <v>0</v>
      </c>
      <c r="AP363" s="990"/>
      <c r="AQ363" s="653">
        <f t="shared" si="299"/>
        <v>170</v>
      </c>
      <c r="AR363" s="1004">
        <v>182</v>
      </c>
      <c r="AS363" s="527">
        <f t="shared" si="318"/>
        <v>30940</v>
      </c>
      <c r="AT363" s="526">
        <v>184.6</v>
      </c>
      <c r="AU363" s="989">
        <f t="shared" si="319"/>
        <v>31382</v>
      </c>
      <c r="AV363" s="1090">
        <f t="shared" si="320"/>
        <v>62322</v>
      </c>
      <c r="AW363" s="633"/>
    </row>
    <row r="364" spans="1:49" s="632" customFormat="1" x14ac:dyDescent="0.25">
      <c r="A364" s="746" t="s">
        <v>646</v>
      </c>
      <c r="B364" s="657" t="s">
        <v>372</v>
      </c>
      <c r="C364" s="635" t="s">
        <v>243</v>
      </c>
      <c r="D364" s="621">
        <v>140</v>
      </c>
      <c r="E364" s="1004">
        <v>182</v>
      </c>
      <c r="F364" s="527">
        <f t="shared" si="300"/>
        <v>25480</v>
      </c>
      <c r="G364" s="526">
        <v>160</v>
      </c>
      <c r="H364" s="989">
        <f t="shared" si="301"/>
        <v>22400</v>
      </c>
      <c r="I364" s="1090">
        <f t="shared" si="302"/>
        <v>47880</v>
      </c>
      <c r="J364" s="1132"/>
      <c r="K364" s="621"/>
      <c r="L364" s="1004">
        <v>182</v>
      </c>
      <c r="M364" s="527">
        <f t="shared" si="303"/>
        <v>0</v>
      </c>
      <c r="N364" s="526">
        <v>160</v>
      </c>
      <c r="O364" s="989">
        <f t="shared" si="304"/>
        <v>0</v>
      </c>
      <c r="P364" s="1090">
        <f t="shared" si="305"/>
        <v>0</v>
      </c>
      <c r="Q364" s="1005"/>
      <c r="R364" s="621"/>
      <c r="S364" s="1096">
        <v>182</v>
      </c>
      <c r="T364" s="1090">
        <f t="shared" si="306"/>
        <v>0</v>
      </c>
      <c r="U364" s="1096">
        <v>160</v>
      </c>
      <c r="V364" s="1090">
        <f t="shared" si="307"/>
        <v>0</v>
      </c>
      <c r="W364" s="1090">
        <f t="shared" si="308"/>
        <v>0</v>
      </c>
      <c r="X364" s="1215"/>
      <c r="Y364" s="526">
        <v>182</v>
      </c>
      <c r="Z364" s="527">
        <f t="shared" si="309"/>
        <v>0</v>
      </c>
      <c r="AA364" s="526">
        <v>160</v>
      </c>
      <c r="AB364" s="527">
        <f t="shared" si="310"/>
        <v>0</v>
      </c>
      <c r="AC364" s="915">
        <f t="shared" si="311"/>
        <v>0</v>
      </c>
      <c r="AD364" s="1216"/>
      <c r="AE364" s="526">
        <v>182</v>
      </c>
      <c r="AF364" s="527">
        <f t="shared" si="312"/>
        <v>0</v>
      </c>
      <c r="AG364" s="526">
        <v>160</v>
      </c>
      <c r="AH364" s="527">
        <f t="shared" si="313"/>
        <v>0</v>
      </c>
      <c r="AI364" s="915">
        <f t="shared" si="314"/>
        <v>0</v>
      </c>
      <c r="AJ364" s="1216"/>
      <c r="AK364" s="526">
        <v>182</v>
      </c>
      <c r="AL364" s="527">
        <f t="shared" si="315"/>
        <v>0</v>
      </c>
      <c r="AM364" s="526">
        <v>160</v>
      </c>
      <c r="AN364" s="527">
        <f t="shared" si="316"/>
        <v>0</v>
      </c>
      <c r="AO364" s="915">
        <f t="shared" si="317"/>
        <v>0</v>
      </c>
      <c r="AP364" s="990"/>
      <c r="AQ364" s="653">
        <f t="shared" si="299"/>
        <v>140</v>
      </c>
      <c r="AR364" s="1004">
        <v>182</v>
      </c>
      <c r="AS364" s="527">
        <f t="shared" si="318"/>
        <v>25480</v>
      </c>
      <c r="AT364" s="526">
        <v>160</v>
      </c>
      <c r="AU364" s="989">
        <f t="shared" si="319"/>
        <v>22400</v>
      </c>
      <c r="AV364" s="1090">
        <f t="shared" si="320"/>
        <v>47880</v>
      </c>
      <c r="AW364" s="633"/>
    </row>
    <row r="365" spans="1:49" s="632" customFormat="1" x14ac:dyDescent="0.25">
      <c r="A365" s="746" t="s">
        <v>647</v>
      </c>
      <c r="B365" s="657" t="s">
        <v>648</v>
      </c>
      <c r="C365" s="635" t="s">
        <v>243</v>
      </c>
      <c r="D365" s="621">
        <v>650</v>
      </c>
      <c r="E365" s="1004">
        <v>182</v>
      </c>
      <c r="F365" s="527">
        <f t="shared" si="300"/>
        <v>118300</v>
      </c>
      <c r="G365" s="526">
        <v>120.28</v>
      </c>
      <c r="H365" s="989">
        <f t="shared" si="301"/>
        <v>78182</v>
      </c>
      <c r="I365" s="1090">
        <f t="shared" si="302"/>
        <v>196482</v>
      </c>
      <c r="J365" s="1132"/>
      <c r="K365" s="621"/>
      <c r="L365" s="1004">
        <v>182</v>
      </c>
      <c r="M365" s="527">
        <f t="shared" si="303"/>
        <v>0</v>
      </c>
      <c r="N365" s="526">
        <v>120.28</v>
      </c>
      <c r="O365" s="989">
        <f t="shared" si="304"/>
        <v>0</v>
      </c>
      <c r="P365" s="1090">
        <f t="shared" si="305"/>
        <v>0</v>
      </c>
      <c r="Q365" s="1005"/>
      <c r="R365" s="621"/>
      <c r="S365" s="1096">
        <v>182</v>
      </c>
      <c r="T365" s="1090">
        <f t="shared" si="306"/>
        <v>0</v>
      </c>
      <c r="U365" s="1096">
        <v>120.28</v>
      </c>
      <c r="V365" s="1090">
        <f t="shared" si="307"/>
        <v>0</v>
      </c>
      <c r="W365" s="1090">
        <f t="shared" si="308"/>
        <v>0</v>
      </c>
      <c r="X365" s="1215"/>
      <c r="Y365" s="526">
        <v>182</v>
      </c>
      <c r="Z365" s="527">
        <f t="shared" si="309"/>
        <v>0</v>
      </c>
      <c r="AA365" s="526">
        <v>120.28</v>
      </c>
      <c r="AB365" s="527">
        <f t="shared" si="310"/>
        <v>0</v>
      </c>
      <c r="AC365" s="915">
        <f t="shared" si="311"/>
        <v>0</v>
      </c>
      <c r="AD365" s="1216"/>
      <c r="AE365" s="526">
        <v>182</v>
      </c>
      <c r="AF365" s="527">
        <f t="shared" si="312"/>
        <v>0</v>
      </c>
      <c r="AG365" s="526">
        <v>120.28</v>
      </c>
      <c r="AH365" s="527">
        <f t="shared" si="313"/>
        <v>0</v>
      </c>
      <c r="AI365" s="915">
        <f t="shared" si="314"/>
        <v>0</v>
      </c>
      <c r="AJ365" s="1216"/>
      <c r="AK365" s="526">
        <v>182</v>
      </c>
      <c r="AL365" s="527">
        <f t="shared" si="315"/>
        <v>0</v>
      </c>
      <c r="AM365" s="526">
        <v>120.28</v>
      </c>
      <c r="AN365" s="527">
        <f t="shared" si="316"/>
        <v>0</v>
      </c>
      <c r="AO365" s="915">
        <f t="shared" si="317"/>
        <v>0</v>
      </c>
      <c r="AP365" s="990"/>
      <c r="AQ365" s="653">
        <f t="shared" si="299"/>
        <v>650</v>
      </c>
      <c r="AR365" s="1004">
        <v>182</v>
      </c>
      <c r="AS365" s="527">
        <f t="shared" si="318"/>
        <v>118300</v>
      </c>
      <c r="AT365" s="526">
        <v>120.28</v>
      </c>
      <c r="AU365" s="989">
        <f t="shared" si="319"/>
        <v>78182</v>
      </c>
      <c r="AV365" s="1090">
        <f t="shared" si="320"/>
        <v>196482</v>
      </c>
      <c r="AW365" s="633"/>
    </row>
    <row r="366" spans="1:49" s="632" customFormat="1" ht="28.5" x14ac:dyDescent="0.25">
      <c r="A366" s="746" t="s">
        <v>649</v>
      </c>
      <c r="B366" s="657" t="s">
        <v>650</v>
      </c>
      <c r="C366" s="635" t="s">
        <v>170</v>
      </c>
      <c r="D366" s="621">
        <v>78</v>
      </c>
      <c r="E366" s="1004">
        <v>1865</v>
      </c>
      <c r="F366" s="527">
        <f t="shared" si="300"/>
        <v>145470</v>
      </c>
      <c r="G366" s="526">
        <v>6208.4</v>
      </c>
      <c r="H366" s="989">
        <f t="shared" si="301"/>
        <v>484255.19999999995</v>
      </c>
      <c r="I366" s="1090">
        <f t="shared" si="302"/>
        <v>629725.19999999995</v>
      </c>
      <c r="J366" s="1132"/>
      <c r="K366" s="621">
        <v>60</v>
      </c>
      <c r="L366" s="1004">
        <v>1865</v>
      </c>
      <c r="M366" s="527">
        <f t="shared" si="303"/>
        <v>111900</v>
      </c>
      <c r="N366" s="526">
        <v>6208.4</v>
      </c>
      <c r="O366" s="989">
        <f t="shared" si="304"/>
        <v>372504</v>
      </c>
      <c r="P366" s="1090">
        <f t="shared" si="305"/>
        <v>484404</v>
      </c>
      <c r="Q366" s="1005"/>
      <c r="R366" s="621"/>
      <c r="S366" s="1096">
        <v>1865</v>
      </c>
      <c r="T366" s="1090">
        <f t="shared" si="306"/>
        <v>0</v>
      </c>
      <c r="U366" s="1096">
        <v>6208.4</v>
      </c>
      <c r="V366" s="1090">
        <f t="shared" si="307"/>
        <v>0</v>
      </c>
      <c r="W366" s="1090">
        <f t="shared" si="308"/>
        <v>0</v>
      </c>
      <c r="X366" s="1215"/>
      <c r="Y366" s="526">
        <v>1865</v>
      </c>
      <c r="Z366" s="527">
        <f t="shared" si="309"/>
        <v>0</v>
      </c>
      <c r="AA366" s="526">
        <v>6208.4</v>
      </c>
      <c r="AB366" s="527">
        <f t="shared" si="310"/>
        <v>0</v>
      </c>
      <c r="AC366" s="915">
        <f t="shared" si="311"/>
        <v>0</v>
      </c>
      <c r="AD366" s="1216"/>
      <c r="AE366" s="526">
        <v>1865</v>
      </c>
      <c r="AF366" s="527">
        <f t="shared" si="312"/>
        <v>0</v>
      </c>
      <c r="AG366" s="526">
        <v>6208.4</v>
      </c>
      <c r="AH366" s="527">
        <f t="shared" si="313"/>
        <v>0</v>
      </c>
      <c r="AI366" s="915">
        <f t="shared" si="314"/>
        <v>0</v>
      </c>
      <c r="AJ366" s="1216"/>
      <c r="AK366" s="526">
        <v>1865</v>
      </c>
      <c r="AL366" s="527">
        <f t="shared" si="315"/>
        <v>0</v>
      </c>
      <c r="AM366" s="526">
        <v>6208.4</v>
      </c>
      <c r="AN366" s="527">
        <f t="shared" si="316"/>
        <v>0</v>
      </c>
      <c r="AO366" s="915">
        <f t="shared" si="317"/>
        <v>0</v>
      </c>
      <c r="AP366" s="990"/>
      <c r="AQ366" s="653">
        <f t="shared" si="299"/>
        <v>18</v>
      </c>
      <c r="AR366" s="1004">
        <v>1865</v>
      </c>
      <c r="AS366" s="527">
        <f t="shared" si="318"/>
        <v>33570</v>
      </c>
      <c r="AT366" s="526">
        <v>6208.4</v>
      </c>
      <c r="AU366" s="989">
        <f t="shared" si="319"/>
        <v>111751.2</v>
      </c>
      <c r="AV366" s="1090">
        <f t="shared" si="320"/>
        <v>145321.20000000001</v>
      </c>
      <c r="AW366" s="633"/>
    </row>
    <row r="367" spans="1:49" s="632" customFormat="1" x14ac:dyDescent="0.25">
      <c r="A367" s="746" t="s">
        <v>651</v>
      </c>
      <c r="B367" s="657" t="s">
        <v>652</v>
      </c>
      <c r="C367" s="635" t="s">
        <v>170</v>
      </c>
      <c r="D367" s="621">
        <v>14</v>
      </c>
      <c r="E367" s="1004">
        <v>1865</v>
      </c>
      <c r="F367" s="527">
        <f t="shared" si="300"/>
        <v>26110</v>
      </c>
      <c r="G367" s="526">
        <v>18060.8</v>
      </c>
      <c r="H367" s="989">
        <f t="shared" si="301"/>
        <v>252851.19999999998</v>
      </c>
      <c r="I367" s="1090">
        <f t="shared" si="302"/>
        <v>278961.19999999995</v>
      </c>
      <c r="J367" s="1132"/>
      <c r="K367" s="621">
        <v>10</v>
      </c>
      <c r="L367" s="1004">
        <v>1865</v>
      </c>
      <c r="M367" s="527">
        <f t="shared" si="303"/>
        <v>18650</v>
      </c>
      <c r="N367" s="526">
        <v>18060.8</v>
      </c>
      <c r="O367" s="989">
        <f t="shared" si="304"/>
        <v>180608</v>
      </c>
      <c r="P367" s="1090">
        <f t="shared" si="305"/>
        <v>199258</v>
      </c>
      <c r="Q367" s="1005"/>
      <c r="R367" s="621"/>
      <c r="S367" s="1096">
        <v>1865</v>
      </c>
      <c r="T367" s="1090">
        <f t="shared" si="306"/>
        <v>0</v>
      </c>
      <c r="U367" s="1096">
        <v>18060.8</v>
      </c>
      <c r="V367" s="1090">
        <f t="shared" si="307"/>
        <v>0</v>
      </c>
      <c r="W367" s="1090">
        <f t="shared" si="308"/>
        <v>0</v>
      </c>
      <c r="X367" s="1215"/>
      <c r="Y367" s="526">
        <v>1865</v>
      </c>
      <c r="Z367" s="527">
        <f t="shared" si="309"/>
        <v>0</v>
      </c>
      <c r="AA367" s="526">
        <v>18060.8</v>
      </c>
      <c r="AB367" s="527">
        <f t="shared" si="310"/>
        <v>0</v>
      </c>
      <c r="AC367" s="915">
        <f t="shared" si="311"/>
        <v>0</v>
      </c>
      <c r="AD367" s="1216"/>
      <c r="AE367" s="526">
        <v>1865</v>
      </c>
      <c r="AF367" s="527">
        <f t="shared" si="312"/>
        <v>0</v>
      </c>
      <c r="AG367" s="526">
        <v>18060.8</v>
      </c>
      <c r="AH367" s="527">
        <f t="shared" si="313"/>
        <v>0</v>
      </c>
      <c r="AI367" s="915">
        <f t="shared" si="314"/>
        <v>0</v>
      </c>
      <c r="AJ367" s="1216"/>
      <c r="AK367" s="526">
        <v>1865</v>
      </c>
      <c r="AL367" s="527">
        <f t="shared" si="315"/>
        <v>0</v>
      </c>
      <c r="AM367" s="526">
        <v>18060.8</v>
      </c>
      <c r="AN367" s="527">
        <f t="shared" si="316"/>
        <v>0</v>
      </c>
      <c r="AO367" s="915">
        <f t="shared" si="317"/>
        <v>0</v>
      </c>
      <c r="AP367" s="990"/>
      <c r="AQ367" s="653">
        <f t="shared" si="299"/>
        <v>4</v>
      </c>
      <c r="AR367" s="1004">
        <v>1865</v>
      </c>
      <c r="AS367" s="527">
        <f t="shared" si="318"/>
        <v>7460</v>
      </c>
      <c r="AT367" s="526">
        <v>18060.8</v>
      </c>
      <c r="AU367" s="989">
        <f t="shared" si="319"/>
        <v>72243.199999999997</v>
      </c>
      <c r="AV367" s="1090">
        <f t="shared" si="320"/>
        <v>79703.199999999997</v>
      </c>
      <c r="AW367" s="633"/>
    </row>
    <row r="368" spans="1:49" s="632" customFormat="1" ht="28.5" x14ac:dyDescent="0.25">
      <c r="A368" s="746" t="s">
        <v>653</v>
      </c>
      <c r="B368" s="657" t="s">
        <v>654</v>
      </c>
      <c r="C368" s="635" t="s">
        <v>170</v>
      </c>
      <c r="D368" s="621">
        <v>42</v>
      </c>
      <c r="E368" s="1004">
        <v>1865</v>
      </c>
      <c r="F368" s="527">
        <f t="shared" si="300"/>
        <v>78330</v>
      </c>
      <c r="G368" s="526">
        <v>8098.8</v>
      </c>
      <c r="H368" s="989">
        <f t="shared" si="301"/>
        <v>340149.60000000003</v>
      </c>
      <c r="I368" s="1090">
        <f t="shared" si="302"/>
        <v>418479.60000000003</v>
      </c>
      <c r="J368" s="1132"/>
      <c r="K368" s="621">
        <v>30</v>
      </c>
      <c r="L368" s="1004">
        <v>1865</v>
      </c>
      <c r="M368" s="527">
        <f t="shared" si="303"/>
        <v>55950</v>
      </c>
      <c r="N368" s="526">
        <v>8098.8</v>
      </c>
      <c r="O368" s="989">
        <f t="shared" si="304"/>
        <v>242964</v>
      </c>
      <c r="P368" s="1090">
        <f t="shared" si="305"/>
        <v>298914</v>
      </c>
      <c r="Q368" s="1005"/>
      <c r="R368" s="621"/>
      <c r="S368" s="1096">
        <v>1865</v>
      </c>
      <c r="T368" s="1090">
        <f t="shared" si="306"/>
        <v>0</v>
      </c>
      <c r="U368" s="1096">
        <v>8098.8</v>
      </c>
      <c r="V368" s="1090">
        <f t="shared" si="307"/>
        <v>0</v>
      </c>
      <c r="W368" s="1090">
        <f t="shared" si="308"/>
        <v>0</v>
      </c>
      <c r="X368" s="1215"/>
      <c r="Y368" s="526">
        <v>1865</v>
      </c>
      <c r="Z368" s="527">
        <f t="shared" si="309"/>
        <v>0</v>
      </c>
      <c r="AA368" s="526">
        <v>8098.8</v>
      </c>
      <c r="AB368" s="527">
        <f t="shared" si="310"/>
        <v>0</v>
      </c>
      <c r="AC368" s="915">
        <f t="shared" si="311"/>
        <v>0</v>
      </c>
      <c r="AD368" s="1216"/>
      <c r="AE368" s="526">
        <v>1865</v>
      </c>
      <c r="AF368" s="527">
        <f t="shared" si="312"/>
        <v>0</v>
      </c>
      <c r="AG368" s="526">
        <v>8098.8</v>
      </c>
      <c r="AH368" s="527">
        <f t="shared" si="313"/>
        <v>0</v>
      </c>
      <c r="AI368" s="915">
        <f t="shared" si="314"/>
        <v>0</v>
      </c>
      <c r="AJ368" s="1216"/>
      <c r="AK368" s="526">
        <v>1865</v>
      </c>
      <c r="AL368" s="527">
        <f t="shared" si="315"/>
        <v>0</v>
      </c>
      <c r="AM368" s="526">
        <v>8098.8</v>
      </c>
      <c r="AN368" s="527">
        <f t="shared" si="316"/>
        <v>0</v>
      </c>
      <c r="AO368" s="915">
        <f t="shared" si="317"/>
        <v>0</v>
      </c>
      <c r="AP368" s="990"/>
      <c r="AQ368" s="653">
        <f t="shared" si="299"/>
        <v>12</v>
      </c>
      <c r="AR368" s="1004">
        <v>1865</v>
      </c>
      <c r="AS368" s="527">
        <f t="shared" si="318"/>
        <v>22380</v>
      </c>
      <c r="AT368" s="526">
        <v>8098.8</v>
      </c>
      <c r="AU368" s="989">
        <f t="shared" si="319"/>
        <v>97185.600000000006</v>
      </c>
      <c r="AV368" s="1090">
        <f t="shared" si="320"/>
        <v>119565.6</v>
      </c>
      <c r="AW368" s="633"/>
    </row>
    <row r="369" spans="1:49" s="632" customFormat="1" ht="28.5" x14ac:dyDescent="0.25">
      <c r="A369" s="746" t="s">
        <v>655</v>
      </c>
      <c r="B369" s="657" t="s">
        <v>656</v>
      </c>
      <c r="C369" s="635" t="s">
        <v>170</v>
      </c>
      <c r="D369" s="621">
        <v>3</v>
      </c>
      <c r="E369" s="1004">
        <v>1865</v>
      </c>
      <c r="F369" s="527">
        <f t="shared" si="300"/>
        <v>5595</v>
      </c>
      <c r="G369" s="526">
        <v>1424.6</v>
      </c>
      <c r="H369" s="989">
        <f t="shared" si="301"/>
        <v>4273.7999999999993</v>
      </c>
      <c r="I369" s="1090">
        <f t="shared" si="302"/>
        <v>9868.7999999999993</v>
      </c>
      <c r="J369" s="1132"/>
      <c r="K369" s="621"/>
      <c r="L369" s="1004">
        <v>1865</v>
      </c>
      <c r="M369" s="527">
        <f t="shared" si="303"/>
        <v>0</v>
      </c>
      <c r="N369" s="526">
        <v>1424.6</v>
      </c>
      <c r="O369" s="989">
        <f t="shared" si="304"/>
        <v>0</v>
      </c>
      <c r="P369" s="1090">
        <f t="shared" si="305"/>
        <v>0</v>
      </c>
      <c r="Q369" s="1005"/>
      <c r="R369" s="621"/>
      <c r="S369" s="1096">
        <v>1865</v>
      </c>
      <c r="T369" s="1090">
        <f t="shared" si="306"/>
        <v>0</v>
      </c>
      <c r="U369" s="1096">
        <v>1424.6</v>
      </c>
      <c r="V369" s="1090">
        <f t="shared" si="307"/>
        <v>0</v>
      </c>
      <c r="W369" s="1090">
        <f t="shared" si="308"/>
        <v>0</v>
      </c>
      <c r="X369" s="1215"/>
      <c r="Y369" s="526">
        <v>1865</v>
      </c>
      <c r="Z369" s="527">
        <f t="shared" si="309"/>
        <v>0</v>
      </c>
      <c r="AA369" s="526">
        <v>1424.6</v>
      </c>
      <c r="AB369" s="527">
        <f t="shared" si="310"/>
        <v>0</v>
      </c>
      <c r="AC369" s="915">
        <f t="shared" si="311"/>
        <v>0</v>
      </c>
      <c r="AD369" s="1216"/>
      <c r="AE369" s="526">
        <v>1865</v>
      </c>
      <c r="AF369" s="527">
        <f t="shared" si="312"/>
        <v>0</v>
      </c>
      <c r="AG369" s="526">
        <v>1424.6</v>
      </c>
      <c r="AH369" s="527">
        <f t="shared" si="313"/>
        <v>0</v>
      </c>
      <c r="AI369" s="915">
        <f t="shared" si="314"/>
        <v>0</v>
      </c>
      <c r="AJ369" s="1216"/>
      <c r="AK369" s="526">
        <v>1865</v>
      </c>
      <c r="AL369" s="527">
        <f t="shared" si="315"/>
        <v>0</v>
      </c>
      <c r="AM369" s="526">
        <v>1424.6</v>
      </c>
      <c r="AN369" s="527">
        <f t="shared" si="316"/>
        <v>0</v>
      </c>
      <c r="AO369" s="915">
        <f t="shared" si="317"/>
        <v>0</v>
      </c>
      <c r="AP369" s="990"/>
      <c r="AQ369" s="653">
        <f t="shared" si="299"/>
        <v>3</v>
      </c>
      <c r="AR369" s="1004">
        <v>1865</v>
      </c>
      <c r="AS369" s="527">
        <f t="shared" si="318"/>
        <v>5595</v>
      </c>
      <c r="AT369" s="526">
        <v>1424.6</v>
      </c>
      <c r="AU369" s="989">
        <f t="shared" si="319"/>
        <v>4273.7999999999993</v>
      </c>
      <c r="AV369" s="1090">
        <f t="shared" si="320"/>
        <v>9868.7999999999993</v>
      </c>
      <c r="AW369" s="633"/>
    </row>
    <row r="370" spans="1:49" s="632" customFormat="1" x14ac:dyDescent="0.25">
      <c r="A370" s="747" t="s">
        <v>657</v>
      </c>
      <c r="B370" s="657" t="s">
        <v>658</v>
      </c>
      <c r="C370" s="635" t="s">
        <v>243</v>
      </c>
      <c r="D370" s="621">
        <v>200</v>
      </c>
      <c r="E370" s="1004">
        <v>162.44</v>
      </c>
      <c r="F370" s="527">
        <f t="shared" si="300"/>
        <v>32488</v>
      </c>
      <c r="G370" s="526">
        <v>112.476</v>
      </c>
      <c r="H370" s="989">
        <f t="shared" si="301"/>
        <v>22495.200000000001</v>
      </c>
      <c r="I370" s="1090">
        <f>F370+H370</f>
        <v>54983.199999999997</v>
      </c>
      <c r="J370" s="1132"/>
      <c r="K370" s="621"/>
      <c r="L370" s="1004">
        <v>162.44</v>
      </c>
      <c r="M370" s="527">
        <f t="shared" si="303"/>
        <v>0</v>
      </c>
      <c r="N370" s="526">
        <v>112.476</v>
      </c>
      <c r="O370" s="989">
        <f t="shared" si="304"/>
        <v>0</v>
      </c>
      <c r="P370" s="1090">
        <f>M370+O370</f>
        <v>0</v>
      </c>
      <c r="Q370" s="1005"/>
      <c r="R370" s="621"/>
      <c r="S370" s="1096">
        <v>162.44</v>
      </c>
      <c r="T370" s="1090">
        <f t="shared" si="306"/>
        <v>0</v>
      </c>
      <c r="U370" s="1096">
        <v>112.476</v>
      </c>
      <c r="V370" s="1090">
        <f t="shared" si="307"/>
        <v>0</v>
      </c>
      <c r="W370" s="1090">
        <f>T370+V370</f>
        <v>0</v>
      </c>
      <c r="X370" s="1215"/>
      <c r="Y370" s="526">
        <v>162.44</v>
      </c>
      <c r="Z370" s="527">
        <f t="shared" si="309"/>
        <v>0</v>
      </c>
      <c r="AA370" s="526">
        <v>112.476</v>
      </c>
      <c r="AB370" s="527">
        <f t="shared" si="310"/>
        <v>0</v>
      </c>
      <c r="AC370" s="915">
        <f>Z370+AB370</f>
        <v>0</v>
      </c>
      <c r="AD370" s="1216"/>
      <c r="AE370" s="526">
        <v>162.44</v>
      </c>
      <c r="AF370" s="527">
        <f t="shared" si="312"/>
        <v>0</v>
      </c>
      <c r="AG370" s="526">
        <v>112.476</v>
      </c>
      <c r="AH370" s="527">
        <f t="shared" si="313"/>
        <v>0</v>
      </c>
      <c r="AI370" s="915">
        <f>AF370+AH370</f>
        <v>0</v>
      </c>
      <c r="AJ370" s="1216"/>
      <c r="AK370" s="526">
        <v>162.44</v>
      </c>
      <c r="AL370" s="527">
        <f t="shared" si="315"/>
        <v>0</v>
      </c>
      <c r="AM370" s="526">
        <v>112.476</v>
      </c>
      <c r="AN370" s="527">
        <f t="shared" si="316"/>
        <v>0</v>
      </c>
      <c r="AO370" s="915">
        <f>AL370+AN370</f>
        <v>0</v>
      </c>
      <c r="AP370" s="990"/>
      <c r="AQ370" s="653">
        <f t="shared" si="299"/>
        <v>200</v>
      </c>
      <c r="AR370" s="1004">
        <v>162.44</v>
      </c>
      <c r="AS370" s="527">
        <f t="shared" si="318"/>
        <v>32488</v>
      </c>
      <c r="AT370" s="526">
        <v>112.476</v>
      </c>
      <c r="AU370" s="989">
        <f t="shared" si="319"/>
        <v>22495.200000000001</v>
      </c>
      <c r="AV370" s="1090">
        <f>AS370+AU370</f>
        <v>54983.199999999997</v>
      </c>
      <c r="AW370" s="633"/>
    </row>
    <row r="371" spans="1:49" s="632" customFormat="1" x14ac:dyDescent="0.25">
      <c r="A371" s="747" t="s">
        <v>659</v>
      </c>
      <c r="B371" s="657" t="s">
        <v>660</v>
      </c>
      <c r="C371" s="635" t="s">
        <v>243</v>
      </c>
      <c r="D371" s="621">
        <v>39</v>
      </c>
      <c r="E371" s="1004">
        <v>196.5</v>
      </c>
      <c r="F371" s="527">
        <f t="shared" si="300"/>
        <v>7663.5</v>
      </c>
      <c r="G371" s="526">
        <v>271.98599999999999</v>
      </c>
      <c r="H371" s="989">
        <f t="shared" si="301"/>
        <v>10607.454</v>
      </c>
      <c r="I371" s="1090">
        <f>F371+H371</f>
        <v>18270.953999999998</v>
      </c>
      <c r="J371" s="1132"/>
      <c r="K371" s="621"/>
      <c r="L371" s="1004">
        <v>196.5</v>
      </c>
      <c r="M371" s="527">
        <f t="shared" si="303"/>
        <v>0</v>
      </c>
      <c r="N371" s="526">
        <v>271.98599999999999</v>
      </c>
      <c r="O371" s="989">
        <f t="shared" si="304"/>
        <v>0</v>
      </c>
      <c r="P371" s="1090">
        <f>M371+O371</f>
        <v>0</v>
      </c>
      <c r="Q371" s="1005"/>
      <c r="R371" s="621"/>
      <c r="S371" s="1096">
        <v>196.5</v>
      </c>
      <c r="T371" s="1090">
        <f t="shared" si="306"/>
        <v>0</v>
      </c>
      <c r="U371" s="1096">
        <v>271.98599999999999</v>
      </c>
      <c r="V371" s="1090">
        <f t="shared" si="307"/>
        <v>0</v>
      </c>
      <c r="W371" s="1090">
        <f>T371+V371</f>
        <v>0</v>
      </c>
      <c r="X371" s="1215"/>
      <c r="Y371" s="526">
        <v>196.5</v>
      </c>
      <c r="Z371" s="527">
        <f t="shared" si="309"/>
        <v>0</v>
      </c>
      <c r="AA371" s="526">
        <v>271.98599999999999</v>
      </c>
      <c r="AB371" s="527">
        <f t="shared" si="310"/>
        <v>0</v>
      </c>
      <c r="AC371" s="915">
        <f>Z371+AB371</f>
        <v>0</v>
      </c>
      <c r="AD371" s="1216"/>
      <c r="AE371" s="526">
        <v>196.5</v>
      </c>
      <c r="AF371" s="527">
        <f t="shared" si="312"/>
        <v>0</v>
      </c>
      <c r="AG371" s="526">
        <v>271.98599999999999</v>
      </c>
      <c r="AH371" s="527">
        <f t="shared" si="313"/>
        <v>0</v>
      </c>
      <c r="AI371" s="915">
        <f>AF371+AH371</f>
        <v>0</v>
      </c>
      <c r="AJ371" s="1216"/>
      <c r="AK371" s="526">
        <v>196.5</v>
      </c>
      <c r="AL371" s="527">
        <f t="shared" si="315"/>
        <v>0</v>
      </c>
      <c r="AM371" s="526">
        <v>271.98599999999999</v>
      </c>
      <c r="AN371" s="527">
        <f t="shared" si="316"/>
        <v>0</v>
      </c>
      <c r="AO371" s="915">
        <f>AL371+AN371</f>
        <v>0</v>
      </c>
      <c r="AP371" s="990"/>
      <c r="AQ371" s="653">
        <f t="shared" si="299"/>
        <v>39</v>
      </c>
      <c r="AR371" s="1004">
        <v>196.5</v>
      </c>
      <c r="AS371" s="527">
        <f t="shared" si="318"/>
        <v>7663.5</v>
      </c>
      <c r="AT371" s="526">
        <v>271.98599999999999</v>
      </c>
      <c r="AU371" s="989">
        <f t="shared" si="319"/>
        <v>10607.454</v>
      </c>
      <c r="AV371" s="1090">
        <f>AS371+AU371</f>
        <v>18270.953999999998</v>
      </c>
      <c r="AW371" s="633"/>
    </row>
    <row r="372" spans="1:49" s="632" customFormat="1" x14ac:dyDescent="0.25">
      <c r="A372" s="746" t="s">
        <v>661</v>
      </c>
      <c r="B372" s="657" t="s">
        <v>522</v>
      </c>
      <c r="C372" s="635" t="s">
        <v>243</v>
      </c>
      <c r="D372" s="621">
        <v>39</v>
      </c>
      <c r="E372" s="1004">
        <v>838.4</v>
      </c>
      <c r="F372" s="527">
        <f t="shared" si="300"/>
        <v>32697.599999999999</v>
      </c>
      <c r="G372" s="526">
        <v>699.4</v>
      </c>
      <c r="H372" s="989">
        <f t="shared" si="301"/>
        <v>27276.6</v>
      </c>
      <c r="I372" s="1090">
        <f t="shared" ref="I372:I390" si="321">E372*D372+G372*D372</f>
        <v>59974.2</v>
      </c>
      <c r="J372" s="1132"/>
      <c r="K372" s="621"/>
      <c r="L372" s="1004">
        <v>838.4</v>
      </c>
      <c r="M372" s="527">
        <f t="shared" si="303"/>
        <v>0</v>
      </c>
      <c r="N372" s="526">
        <v>699.4</v>
      </c>
      <c r="O372" s="989">
        <f t="shared" si="304"/>
        <v>0</v>
      </c>
      <c r="P372" s="1090">
        <f t="shared" ref="P372:P390" si="322">L372*K372+N372*K372</f>
        <v>0</v>
      </c>
      <c r="Q372" s="1005"/>
      <c r="R372" s="621"/>
      <c r="S372" s="1096">
        <v>838.4</v>
      </c>
      <c r="T372" s="1090">
        <f t="shared" si="306"/>
        <v>0</v>
      </c>
      <c r="U372" s="1096">
        <v>699.4</v>
      </c>
      <c r="V372" s="1090">
        <f t="shared" si="307"/>
        <v>0</v>
      </c>
      <c r="W372" s="1090">
        <f t="shared" ref="W372:W390" si="323">S372*R372+U372*R372</f>
        <v>0</v>
      </c>
      <c r="X372" s="1215"/>
      <c r="Y372" s="526">
        <v>838.4</v>
      </c>
      <c r="Z372" s="527">
        <f t="shared" si="309"/>
        <v>0</v>
      </c>
      <c r="AA372" s="526">
        <v>699.4</v>
      </c>
      <c r="AB372" s="527">
        <f t="shared" si="310"/>
        <v>0</v>
      </c>
      <c r="AC372" s="915">
        <f t="shared" ref="AC372:AC390" si="324">Y372*X372+AA372*X372</f>
        <v>0</v>
      </c>
      <c r="AD372" s="1216"/>
      <c r="AE372" s="526">
        <v>838.4</v>
      </c>
      <c r="AF372" s="527">
        <f t="shared" si="312"/>
        <v>0</v>
      </c>
      <c r="AG372" s="526">
        <v>699.4</v>
      </c>
      <c r="AH372" s="527">
        <f t="shared" si="313"/>
        <v>0</v>
      </c>
      <c r="AI372" s="915">
        <f t="shared" ref="AI372:AI390" si="325">AE372*AD372+AG372*AD372</f>
        <v>0</v>
      </c>
      <c r="AJ372" s="1216"/>
      <c r="AK372" s="526">
        <v>838.4</v>
      </c>
      <c r="AL372" s="527">
        <f t="shared" si="315"/>
        <v>0</v>
      </c>
      <c r="AM372" s="526">
        <v>699.4</v>
      </c>
      <c r="AN372" s="527">
        <f t="shared" si="316"/>
        <v>0</v>
      </c>
      <c r="AO372" s="915">
        <f t="shared" ref="AO372:AO390" si="326">AK372*AJ372+AM372*AJ372</f>
        <v>0</v>
      </c>
      <c r="AP372" s="990"/>
      <c r="AQ372" s="653">
        <f t="shared" si="299"/>
        <v>39</v>
      </c>
      <c r="AR372" s="1004">
        <v>838.4</v>
      </c>
      <c r="AS372" s="527">
        <f t="shared" si="318"/>
        <v>32697.599999999999</v>
      </c>
      <c r="AT372" s="526">
        <v>699.4</v>
      </c>
      <c r="AU372" s="989">
        <f t="shared" si="319"/>
        <v>27276.6</v>
      </c>
      <c r="AV372" s="1090">
        <f t="shared" ref="AV372:AV390" si="327">AR372*AQ372+AT372*AQ372</f>
        <v>59974.2</v>
      </c>
      <c r="AW372" s="633"/>
    </row>
    <row r="373" spans="1:49" s="632" customFormat="1" ht="28.5" x14ac:dyDescent="0.25">
      <c r="A373" s="746" t="s">
        <v>662</v>
      </c>
      <c r="B373" s="657" t="s">
        <v>663</v>
      </c>
      <c r="C373" s="635" t="s">
        <v>170</v>
      </c>
      <c r="D373" s="621">
        <v>23</v>
      </c>
      <c r="E373" s="1004">
        <v>655.01</v>
      </c>
      <c r="F373" s="527">
        <f t="shared" si="300"/>
        <v>15065.23</v>
      </c>
      <c r="G373" s="526">
        <v>626.61</v>
      </c>
      <c r="H373" s="989">
        <f t="shared" si="301"/>
        <v>14412.03</v>
      </c>
      <c r="I373" s="1090">
        <f t="shared" si="321"/>
        <v>29477.260000000002</v>
      </c>
      <c r="J373" s="1132"/>
      <c r="K373" s="621"/>
      <c r="L373" s="1004">
        <v>655.01</v>
      </c>
      <c r="M373" s="527">
        <f t="shared" si="303"/>
        <v>0</v>
      </c>
      <c r="N373" s="526">
        <v>626.61</v>
      </c>
      <c r="O373" s="989">
        <f t="shared" si="304"/>
        <v>0</v>
      </c>
      <c r="P373" s="1090">
        <f t="shared" si="322"/>
        <v>0</v>
      </c>
      <c r="Q373" s="1005"/>
      <c r="R373" s="621"/>
      <c r="S373" s="1096">
        <v>655.01</v>
      </c>
      <c r="T373" s="1090">
        <f t="shared" si="306"/>
        <v>0</v>
      </c>
      <c r="U373" s="1096">
        <v>626.61</v>
      </c>
      <c r="V373" s="1090">
        <f t="shared" si="307"/>
        <v>0</v>
      </c>
      <c r="W373" s="1090">
        <f t="shared" si="323"/>
        <v>0</v>
      </c>
      <c r="X373" s="1215"/>
      <c r="Y373" s="526">
        <v>655.01</v>
      </c>
      <c r="Z373" s="527">
        <f t="shared" si="309"/>
        <v>0</v>
      </c>
      <c r="AA373" s="526">
        <v>626.61</v>
      </c>
      <c r="AB373" s="527">
        <f t="shared" si="310"/>
        <v>0</v>
      </c>
      <c r="AC373" s="915">
        <f t="shared" si="324"/>
        <v>0</v>
      </c>
      <c r="AD373" s="1216"/>
      <c r="AE373" s="526">
        <v>655.01</v>
      </c>
      <c r="AF373" s="527">
        <f t="shared" si="312"/>
        <v>0</v>
      </c>
      <c r="AG373" s="526">
        <v>626.61</v>
      </c>
      <c r="AH373" s="527">
        <f t="shared" si="313"/>
        <v>0</v>
      </c>
      <c r="AI373" s="915">
        <f t="shared" si="325"/>
        <v>0</v>
      </c>
      <c r="AJ373" s="1216"/>
      <c r="AK373" s="526">
        <v>655.01</v>
      </c>
      <c r="AL373" s="527">
        <f t="shared" si="315"/>
        <v>0</v>
      </c>
      <c r="AM373" s="526">
        <v>626.61</v>
      </c>
      <c r="AN373" s="527">
        <f t="shared" si="316"/>
        <v>0</v>
      </c>
      <c r="AO373" s="915">
        <f t="shared" si="326"/>
        <v>0</v>
      </c>
      <c r="AP373" s="990"/>
      <c r="AQ373" s="653">
        <f t="shared" si="299"/>
        <v>23</v>
      </c>
      <c r="AR373" s="1004">
        <v>655.01</v>
      </c>
      <c r="AS373" s="527">
        <f t="shared" si="318"/>
        <v>15065.23</v>
      </c>
      <c r="AT373" s="526">
        <v>626.61</v>
      </c>
      <c r="AU373" s="989">
        <f t="shared" si="319"/>
        <v>14412.03</v>
      </c>
      <c r="AV373" s="1090">
        <f t="shared" si="327"/>
        <v>29477.260000000002</v>
      </c>
      <c r="AW373" s="633"/>
    </row>
    <row r="374" spans="1:49" s="632" customFormat="1" ht="28.5" x14ac:dyDescent="0.25">
      <c r="A374" s="746" t="s">
        <v>664</v>
      </c>
      <c r="B374" s="657" t="s">
        <v>665</v>
      </c>
      <c r="C374" s="635" t="s">
        <v>170</v>
      </c>
      <c r="D374" s="621">
        <v>9</v>
      </c>
      <c r="E374" s="1004">
        <v>655.01</v>
      </c>
      <c r="F374" s="527">
        <f t="shared" si="300"/>
        <v>5895.09</v>
      </c>
      <c r="G374" s="526">
        <v>483.6</v>
      </c>
      <c r="H374" s="989">
        <f t="shared" si="301"/>
        <v>4352.4000000000005</v>
      </c>
      <c r="I374" s="1090">
        <f t="shared" si="321"/>
        <v>10247.490000000002</v>
      </c>
      <c r="J374" s="1132"/>
      <c r="K374" s="621"/>
      <c r="L374" s="1004">
        <v>655.01</v>
      </c>
      <c r="M374" s="527">
        <f t="shared" si="303"/>
        <v>0</v>
      </c>
      <c r="N374" s="526">
        <v>483.6</v>
      </c>
      <c r="O374" s="989">
        <f t="shared" si="304"/>
        <v>0</v>
      </c>
      <c r="P374" s="1090">
        <f t="shared" si="322"/>
        <v>0</v>
      </c>
      <c r="Q374" s="1005"/>
      <c r="R374" s="621"/>
      <c r="S374" s="1096">
        <v>655.01</v>
      </c>
      <c r="T374" s="1090">
        <f t="shared" si="306"/>
        <v>0</v>
      </c>
      <c r="U374" s="1096">
        <v>483.6</v>
      </c>
      <c r="V374" s="1090">
        <f t="shared" si="307"/>
        <v>0</v>
      </c>
      <c r="W374" s="1090">
        <f t="shared" si="323"/>
        <v>0</v>
      </c>
      <c r="X374" s="1215"/>
      <c r="Y374" s="526">
        <v>655.01</v>
      </c>
      <c r="Z374" s="527">
        <f t="shared" si="309"/>
        <v>0</v>
      </c>
      <c r="AA374" s="526">
        <v>483.6</v>
      </c>
      <c r="AB374" s="527">
        <f t="shared" si="310"/>
        <v>0</v>
      </c>
      <c r="AC374" s="915">
        <f t="shared" si="324"/>
        <v>0</v>
      </c>
      <c r="AD374" s="1216"/>
      <c r="AE374" s="526">
        <v>655.01</v>
      </c>
      <c r="AF374" s="527">
        <f t="shared" si="312"/>
        <v>0</v>
      </c>
      <c r="AG374" s="526">
        <v>483.6</v>
      </c>
      <c r="AH374" s="527">
        <f t="shared" si="313"/>
        <v>0</v>
      </c>
      <c r="AI374" s="915">
        <f t="shared" si="325"/>
        <v>0</v>
      </c>
      <c r="AJ374" s="1216"/>
      <c r="AK374" s="526">
        <v>655.01</v>
      </c>
      <c r="AL374" s="527">
        <f t="shared" si="315"/>
        <v>0</v>
      </c>
      <c r="AM374" s="526">
        <v>483.6</v>
      </c>
      <c r="AN374" s="527">
        <f t="shared" si="316"/>
        <v>0</v>
      </c>
      <c r="AO374" s="915">
        <f t="shared" si="326"/>
        <v>0</v>
      </c>
      <c r="AP374" s="990"/>
      <c r="AQ374" s="653">
        <f t="shared" si="299"/>
        <v>9</v>
      </c>
      <c r="AR374" s="1004">
        <v>655.01</v>
      </c>
      <c r="AS374" s="527">
        <f t="shared" si="318"/>
        <v>5895.09</v>
      </c>
      <c r="AT374" s="526">
        <v>483.6</v>
      </c>
      <c r="AU374" s="989">
        <f t="shared" si="319"/>
        <v>4352.4000000000005</v>
      </c>
      <c r="AV374" s="1090">
        <f t="shared" si="327"/>
        <v>10247.490000000002</v>
      </c>
      <c r="AW374" s="633"/>
    </row>
    <row r="375" spans="1:49" s="632" customFormat="1" ht="28.5" x14ac:dyDescent="0.25">
      <c r="A375" s="746" t="s">
        <v>666</v>
      </c>
      <c r="B375" s="657" t="s">
        <v>667</v>
      </c>
      <c r="C375" s="635" t="s">
        <v>170</v>
      </c>
      <c r="D375" s="621">
        <v>10</v>
      </c>
      <c r="E375" s="1004">
        <v>655</v>
      </c>
      <c r="F375" s="527">
        <f t="shared" si="300"/>
        <v>6550</v>
      </c>
      <c r="G375" s="526">
        <v>315.89999999999998</v>
      </c>
      <c r="H375" s="989">
        <f t="shared" si="301"/>
        <v>3159</v>
      </c>
      <c r="I375" s="1090">
        <f t="shared" si="321"/>
        <v>9709</v>
      </c>
      <c r="J375" s="1132"/>
      <c r="K375" s="621"/>
      <c r="L375" s="1004">
        <v>655</v>
      </c>
      <c r="M375" s="527">
        <f t="shared" si="303"/>
        <v>0</v>
      </c>
      <c r="N375" s="526">
        <v>315.89999999999998</v>
      </c>
      <c r="O375" s="989">
        <f t="shared" si="304"/>
        <v>0</v>
      </c>
      <c r="P375" s="1090">
        <f t="shared" si="322"/>
        <v>0</v>
      </c>
      <c r="Q375" s="1005"/>
      <c r="R375" s="621"/>
      <c r="S375" s="1096">
        <v>655</v>
      </c>
      <c r="T375" s="1090">
        <f t="shared" si="306"/>
        <v>0</v>
      </c>
      <c r="U375" s="1096">
        <v>315.89999999999998</v>
      </c>
      <c r="V375" s="1090">
        <f t="shared" si="307"/>
        <v>0</v>
      </c>
      <c r="W375" s="1090">
        <f t="shared" si="323"/>
        <v>0</v>
      </c>
      <c r="X375" s="1215"/>
      <c r="Y375" s="526">
        <v>655</v>
      </c>
      <c r="Z375" s="527">
        <f t="shared" si="309"/>
        <v>0</v>
      </c>
      <c r="AA375" s="526">
        <v>315.89999999999998</v>
      </c>
      <c r="AB375" s="527">
        <f t="shared" si="310"/>
        <v>0</v>
      </c>
      <c r="AC375" s="915">
        <f t="shared" si="324"/>
        <v>0</v>
      </c>
      <c r="AD375" s="1216"/>
      <c r="AE375" s="526">
        <v>655</v>
      </c>
      <c r="AF375" s="527">
        <f t="shared" si="312"/>
        <v>0</v>
      </c>
      <c r="AG375" s="526">
        <v>315.89999999999998</v>
      </c>
      <c r="AH375" s="527">
        <f t="shared" si="313"/>
        <v>0</v>
      </c>
      <c r="AI375" s="915">
        <f t="shared" si="325"/>
        <v>0</v>
      </c>
      <c r="AJ375" s="1216"/>
      <c r="AK375" s="526">
        <v>655</v>
      </c>
      <c r="AL375" s="527">
        <f t="shared" si="315"/>
        <v>0</v>
      </c>
      <c r="AM375" s="526">
        <v>315.89999999999998</v>
      </c>
      <c r="AN375" s="527">
        <f t="shared" si="316"/>
        <v>0</v>
      </c>
      <c r="AO375" s="915">
        <f t="shared" si="326"/>
        <v>0</v>
      </c>
      <c r="AP375" s="990"/>
      <c r="AQ375" s="653">
        <f t="shared" si="299"/>
        <v>10</v>
      </c>
      <c r="AR375" s="1004">
        <v>655</v>
      </c>
      <c r="AS375" s="527">
        <f t="shared" si="318"/>
        <v>6550</v>
      </c>
      <c r="AT375" s="526">
        <v>315.89999999999998</v>
      </c>
      <c r="AU375" s="989">
        <f t="shared" si="319"/>
        <v>3159</v>
      </c>
      <c r="AV375" s="1090">
        <f t="shared" si="327"/>
        <v>9709</v>
      </c>
      <c r="AW375" s="633"/>
    </row>
    <row r="376" spans="1:49" s="632" customFormat="1" ht="28.5" x14ac:dyDescent="0.25">
      <c r="A376" s="746" t="s">
        <v>668</v>
      </c>
      <c r="B376" s="657" t="s">
        <v>669</v>
      </c>
      <c r="C376" s="635" t="s">
        <v>170</v>
      </c>
      <c r="D376" s="621">
        <v>4</v>
      </c>
      <c r="E376" s="1004">
        <v>655</v>
      </c>
      <c r="F376" s="527">
        <f t="shared" si="300"/>
        <v>2620</v>
      </c>
      <c r="G376" s="526">
        <v>630.5</v>
      </c>
      <c r="H376" s="989">
        <f t="shared" si="301"/>
        <v>2522</v>
      </c>
      <c r="I376" s="1090">
        <f t="shared" si="321"/>
        <v>5142</v>
      </c>
      <c r="J376" s="1132"/>
      <c r="K376" s="621"/>
      <c r="L376" s="1004">
        <v>655</v>
      </c>
      <c r="M376" s="527">
        <f t="shared" si="303"/>
        <v>0</v>
      </c>
      <c r="N376" s="526">
        <v>630.5</v>
      </c>
      <c r="O376" s="989">
        <f t="shared" si="304"/>
        <v>0</v>
      </c>
      <c r="P376" s="1090">
        <f t="shared" si="322"/>
        <v>0</v>
      </c>
      <c r="Q376" s="1005"/>
      <c r="R376" s="621"/>
      <c r="S376" s="1096">
        <v>655</v>
      </c>
      <c r="T376" s="1090">
        <f t="shared" si="306"/>
        <v>0</v>
      </c>
      <c r="U376" s="1096">
        <v>630.5</v>
      </c>
      <c r="V376" s="1090">
        <f t="shared" si="307"/>
        <v>0</v>
      </c>
      <c r="W376" s="1090">
        <f t="shared" si="323"/>
        <v>0</v>
      </c>
      <c r="X376" s="1215"/>
      <c r="Y376" s="526">
        <v>655</v>
      </c>
      <c r="Z376" s="527">
        <f t="shared" si="309"/>
        <v>0</v>
      </c>
      <c r="AA376" s="526">
        <v>630.5</v>
      </c>
      <c r="AB376" s="527">
        <f t="shared" si="310"/>
        <v>0</v>
      </c>
      <c r="AC376" s="915">
        <f t="shared" si="324"/>
        <v>0</v>
      </c>
      <c r="AD376" s="1216"/>
      <c r="AE376" s="526">
        <v>655</v>
      </c>
      <c r="AF376" s="527">
        <f t="shared" si="312"/>
        <v>0</v>
      </c>
      <c r="AG376" s="526">
        <v>630.5</v>
      </c>
      <c r="AH376" s="527">
        <f t="shared" si="313"/>
        <v>0</v>
      </c>
      <c r="AI376" s="915">
        <f t="shared" si="325"/>
        <v>0</v>
      </c>
      <c r="AJ376" s="1216"/>
      <c r="AK376" s="526">
        <v>655</v>
      </c>
      <c r="AL376" s="527">
        <f t="shared" si="315"/>
        <v>0</v>
      </c>
      <c r="AM376" s="526">
        <v>630.5</v>
      </c>
      <c r="AN376" s="527">
        <f t="shared" si="316"/>
        <v>0</v>
      </c>
      <c r="AO376" s="915">
        <f t="shared" si="326"/>
        <v>0</v>
      </c>
      <c r="AP376" s="990"/>
      <c r="AQ376" s="653">
        <f t="shared" si="299"/>
        <v>4</v>
      </c>
      <c r="AR376" s="1004">
        <v>655</v>
      </c>
      <c r="AS376" s="527">
        <f t="shared" si="318"/>
        <v>2620</v>
      </c>
      <c r="AT376" s="526">
        <v>630.5</v>
      </c>
      <c r="AU376" s="989">
        <f t="shared" si="319"/>
        <v>2522</v>
      </c>
      <c r="AV376" s="1090">
        <f t="shared" si="327"/>
        <v>5142</v>
      </c>
      <c r="AW376" s="633"/>
    </row>
    <row r="377" spans="1:49" s="632" customFormat="1" x14ac:dyDescent="0.25">
      <c r="A377" s="746" t="s">
        <v>670</v>
      </c>
      <c r="B377" s="657" t="s">
        <v>671</v>
      </c>
      <c r="C377" s="635" t="s">
        <v>170</v>
      </c>
      <c r="D377" s="621">
        <v>38</v>
      </c>
      <c r="E377" s="1004">
        <v>655</v>
      </c>
      <c r="F377" s="527">
        <f t="shared" si="300"/>
        <v>24890</v>
      </c>
      <c r="G377" s="526">
        <v>767</v>
      </c>
      <c r="H377" s="989">
        <f t="shared" si="301"/>
        <v>29146</v>
      </c>
      <c r="I377" s="1090">
        <f t="shared" si="321"/>
        <v>54036</v>
      </c>
      <c r="J377" s="1132"/>
      <c r="K377" s="621"/>
      <c r="L377" s="1004">
        <v>655</v>
      </c>
      <c r="M377" s="527">
        <f t="shared" si="303"/>
        <v>0</v>
      </c>
      <c r="N377" s="526">
        <v>767</v>
      </c>
      <c r="O377" s="989">
        <f t="shared" si="304"/>
        <v>0</v>
      </c>
      <c r="P377" s="1090">
        <f t="shared" si="322"/>
        <v>0</v>
      </c>
      <c r="Q377" s="1005"/>
      <c r="R377" s="621"/>
      <c r="S377" s="1096">
        <v>655</v>
      </c>
      <c r="T377" s="1090">
        <f t="shared" si="306"/>
        <v>0</v>
      </c>
      <c r="U377" s="1096">
        <v>767</v>
      </c>
      <c r="V377" s="1090">
        <f t="shared" si="307"/>
        <v>0</v>
      </c>
      <c r="W377" s="1090">
        <f t="shared" si="323"/>
        <v>0</v>
      </c>
      <c r="X377" s="1215"/>
      <c r="Y377" s="526">
        <v>655</v>
      </c>
      <c r="Z377" s="527">
        <f t="shared" si="309"/>
        <v>0</v>
      </c>
      <c r="AA377" s="526">
        <v>767</v>
      </c>
      <c r="AB377" s="527">
        <f t="shared" si="310"/>
        <v>0</v>
      </c>
      <c r="AC377" s="915">
        <f t="shared" si="324"/>
        <v>0</v>
      </c>
      <c r="AD377" s="1216"/>
      <c r="AE377" s="526">
        <v>655</v>
      </c>
      <c r="AF377" s="527">
        <f t="shared" si="312"/>
        <v>0</v>
      </c>
      <c r="AG377" s="526">
        <v>767</v>
      </c>
      <c r="AH377" s="527">
        <f t="shared" si="313"/>
        <v>0</v>
      </c>
      <c r="AI377" s="915">
        <f t="shared" si="325"/>
        <v>0</v>
      </c>
      <c r="AJ377" s="1216"/>
      <c r="AK377" s="526">
        <v>655</v>
      </c>
      <c r="AL377" s="527">
        <f t="shared" si="315"/>
        <v>0</v>
      </c>
      <c r="AM377" s="526">
        <v>767</v>
      </c>
      <c r="AN377" s="527">
        <f t="shared" si="316"/>
        <v>0</v>
      </c>
      <c r="AO377" s="915">
        <f t="shared" si="326"/>
        <v>0</v>
      </c>
      <c r="AP377" s="990"/>
      <c r="AQ377" s="653">
        <f t="shared" si="299"/>
        <v>38</v>
      </c>
      <c r="AR377" s="1004">
        <v>655</v>
      </c>
      <c r="AS377" s="527">
        <f t="shared" si="318"/>
        <v>24890</v>
      </c>
      <c r="AT377" s="526">
        <v>767</v>
      </c>
      <c r="AU377" s="989">
        <f t="shared" si="319"/>
        <v>29146</v>
      </c>
      <c r="AV377" s="1090">
        <f t="shared" si="327"/>
        <v>54036</v>
      </c>
      <c r="AW377" s="633"/>
    </row>
    <row r="378" spans="1:49" s="632" customFormat="1" ht="28.5" x14ac:dyDescent="0.25">
      <c r="A378" s="747" t="s">
        <v>672</v>
      </c>
      <c r="B378" s="657" t="s">
        <v>622</v>
      </c>
      <c r="C378" s="635" t="s">
        <v>170</v>
      </c>
      <c r="D378" s="621">
        <v>8</v>
      </c>
      <c r="E378" s="1004">
        <v>1048</v>
      </c>
      <c r="F378" s="527">
        <f t="shared" si="300"/>
        <v>8384</v>
      </c>
      <c r="G378" s="526">
        <v>1383.1610000000001</v>
      </c>
      <c r="H378" s="989">
        <f t="shared" si="301"/>
        <v>11065.288</v>
      </c>
      <c r="I378" s="1090">
        <f t="shared" si="321"/>
        <v>19449.288</v>
      </c>
      <c r="J378" s="1132"/>
      <c r="K378" s="621"/>
      <c r="L378" s="1004">
        <v>1048</v>
      </c>
      <c r="M378" s="527">
        <f t="shared" si="303"/>
        <v>0</v>
      </c>
      <c r="N378" s="526">
        <v>1383.1610000000001</v>
      </c>
      <c r="O378" s="989">
        <f t="shared" si="304"/>
        <v>0</v>
      </c>
      <c r="P378" s="1090">
        <f t="shared" si="322"/>
        <v>0</v>
      </c>
      <c r="Q378" s="1005"/>
      <c r="R378" s="621"/>
      <c r="S378" s="1096">
        <v>1048</v>
      </c>
      <c r="T378" s="1090">
        <f t="shared" si="306"/>
        <v>0</v>
      </c>
      <c r="U378" s="1096">
        <v>1383.1610000000001</v>
      </c>
      <c r="V378" s="1090">
        <f t="shared" si="307"/>
        <v>0</v>
      </c>
      <c r="W378" s="1090">
        <f t="shared" si="323"/>
        <v>0</v>
      </c>
      <c r="X378" s="1215"/>
      <c r="Y378" s="526">
        <v>1048</v>
      </c>
      <c r="Z378" s="527">
        <f t="shared" si="309"/>
        <v>0</v>
      </c>
      <c r="AA378" s="526">
        <v>1383.1610000000001</v>
      </c>
      <c r="AB378" s="527">
        <f t="shared" si="310"/>
        <v>0</v>
      </c>
      <c r="AC378" s="915">
        <f t="shared" si="324"/>
        <v>0</v>
      </c>
      <c r="AD378" s="1216"/>
      <c r="AE378" s="526">
        <v>1048</v>
      </c>
      <c r="AF378" s="527">
        <f t="shared" si="312"/>
        <v>0</v>
      </c>
      <c r="AG378" s="526">
        <v>1383.1610000000001</v>
      </c>
      <c r="AH378" s="527">
        <f t="shared" si="313"/>
        <v>0</v>
      </c>
      <c r="AI378" s="915">
        <f t="shared" si="325"/>
        <v>0</v>
      </c>
      <c r="AJ378" s="1216"/>
      <c r="AK378" s="526">
        <v>1048</v>
      </c>
      <c r="AL378" s="527">
        <f t="shared" si="315"/>
        <v>0</v>
      </c>
      <c r="AM378" s="526">
        <v>1383.1610000000001</v>
      </c>
      <c r="AN378" s="527">
        <f t="shared" si="316"/>
        <v>0</v>
      </c>
      <c r="AO378" s="915">
        <f t="shared" si="326"/>
        <v>0</v>
      </c>
      <c r="AP378" s="990"/>
      <c r="AQ378" s="653">
        <f t="shared" si="299"/>
        <v>8</v>
      </c>
      <c r="AR378" s="1004">
        <v>1048</v>
      </c>
      <c r="AS378" s="527">
        <f t="shared" si="318"/>
        <v>8384</v>
      </c>
      <c r="AT378" s="526">
        <v>1383.1610000000001</v>
      </c>
      <c r="AU378" s="989">
        <f t="shared" si="319"/>
        <v>11065.288</v>
      </c>
      <c r="AV378" s="1090">
        <f t="shared" si="327"/>
        <v>19449.288</v>
      </c>
      <c r="AW378" s="633"/>
    </row>
    <row r="379" spans="1:49" s="632" customFormat="1" x14ac:dyDescent="0.25">
      <c r="A379" s="746" t="s">
        <v>673</v>
      </c>
      <c r="B379" s="657" t="s">
        <v>674</v>
      </c>
      <c r="C379" s="635" t="s">
        <v>243</v>
      </c>
      <c r="D379" s="621">
        <v>1000</v>
      </c>
      <c r="E379" s="1004">
        <v>45.85</v>
      </c>
      <c r="F379" s="527">
        <f t="shared" si="300"/>
        <v>45850</v>
      </c>
      <c r="G379" s="526">
        <v>28.08</v>
      </c>
      <c r="H379" s="989">
        <f t="shared" si="301"/>
        <v>28080</v>
      </c>
      <c r="I379" s="1090">
        <f t="shared" si="321"/>
        <v>73930</v>
      </c>
      <c r="J379" s="1132"/>
      <c r="K379" s="621"/>
      <c r="L379" s="1004">
        <v>45.85</v>
      </c>
      <c r="M379" s="527">
        <f t="shared" si="303"/>
        <v>0</v>
      </c>
      <c r="N379" s="526">
        <v>28.08</v>
      </c>
      <c r="O379" s="989">
        <f t="shared" si="304"/>
        <v>0</v>
      </c>
      <c r="P379" s="1090">
        <f t="shared" si="322"/>
        <v>0</v>
      </c>
      <c r="Q379" s="1005"/>
      <c r="R379" s="621"/>
      <c r="S379" s="1096">
        <v>45.85</v>
      </c>
      <c r="T379" s="1090">
        <f t="shared" si="306"/>
        <v>0</v>
      </c>
      <c r="U379" s="1096">
        <v>28.08</v>
      </c>
      <c r="V379" s="1090">
        <f t="shared" si="307"/>
        <v>0</v>
      </c>
      <c r="W379" s="1090">
        <f t="shared" si="323"/>
        <v>0</v>
      </c>
      <c r="X379" s="1215"/>
      <c r="Y379" s="526">
        <v>45.85</v>
      </c>
      <c r="Z379" s="527">
        <f t="shared" si="309"/>
        <v>0</v>
      </c>
      <c r="AA379" s="526">
        <v>28.08</v>
      </c>
      <c r="AB379" s="527">
        <f t="shared" si="310"/>
        <v>0</v>
      </c>
      <c r="AC379" s="915">
        <f t="shared" si="324"/>
        <v>0</v>
      </c>
      <c r="AD379" s="1216"/>
      <c r="AE379" s="526">
        <v>45.85</v>
      </c>
      <c r="AF379" s="527">
        <f t="shared" si="312"/>
        <v>0</v>
      </c>
      <c r="AG379" s="526">
        <v>28.08</v>
      </c>
      <c r="AH379" s="527">
        <f t="shared" si="313"/>
        <v>0</v>
      </c>
      <c r="AI379" s="915">
        <f t="shared" si="325"/>
        <v>0</v>
      </c>
      <c r="AJ379" s="1216"/>
      <c r="AK379" s="526">
        <v>45.85</v>
      </c>
      <c r="AL379" s="527">
        <f t="shared" si="315"/>
        <v>0</v>
      </c>
      <c r="AM379" s="526">
        <v>28.08</v>
      </c>
      <c r="AN379" s="527">
        <f t="shared" si="316"/>
        <v>0</v>
      </c>
      <c r="AO379" s="915">
        <f t="shared" si="326"/>
        <v>0</v>
      </c>
      <c r="AP379" s="990"/>
      <c r="AQ379" s="653">
        <f t="shared" si="299"/>
        <v>1000</v>
      </c>
      <c r="AR379" s="1004">
        <v>45.85</v>
      </c>
      <c r="AS379" s="527">
        <f t="shared" si="318"/>
        <v>45850</v>
      </c>
      <c r="AT379" s="526">
        <v>28.08</v>
      </c>
      <c r="AU379" s="989">
        <f t="shared" si="319"/>
        <v>28080</v>
      </c>
      <c r="AV379" s="1090">
        <f t="shared" si="327"/>
        <v>73930</v>
      </c>
      <c r="AW379" s="633"/>
    </row>
    <row r="380" spans="1:49" s="632" customFormat="1" x14ac:dyDescent="0.25">
      <c r="A380" s="746" t="s">
        <v>675</v>
      </c>
      <c r="B380" s="656" t="s">
        <v>676</v>
      </c>
      <c r="C380" s="654" t="s">
        <v>170</v>
      </c>
      <c r="D380" s="655">
        <v>2</v>
      </c>
      <c r="E380" s="1004">
        <v>393</v>
      </c>
      <c r="F380" s="527">
        <f t="shared" si="300"/>
        <v>786</v>
      </c>
      <c r="G380" s="526">
        <v>2175.58</v>
      </c>
      <c r="H380" s="989">
        <f t="shared" si="301"/>
        <v>4351.16</v>
      </c>
      <c r="I380" s="1090">
        <f t="shared" si="321"/>
        <v>5137.16</v>
      </c>
      <c r="J380" s="1132"/>
      <c r="K380" s="655"/>
      <c r="L380" s="1004">
        <v>393</v>
      </c>
      <c r="M380" s="527">
        <f t="shared" si="303"/>
        <v>0</v>
      </c>
      <c r="N380" s="526">
        <v>2175.58</v>
      </c>
      <c r="O380" s="989">
        <f t="shared" si="304"/>
        <v>0</v>
      </c>
      <c r="P380" s="1090">
        <f t="shared" si="322"/>
        <v>0</v>
      </c>
      <c r="Q380" s="1005"/>
      <c r="R380" s="655"/>
      <c r="S380" s="1096">
        <v>393</v>
      </c>
      <c r="T380" s="1090">
        <f t="shared" si="306"/>
        <v>0</v>
      </c>
      <c r="U380" s="1096">
        <v>2175.58</v>
      </c>
      <c r="V380" s="1090">
        <f t="shared" si="307"/>
        <v>0</v>
      </c>
      <c r="W380" s="1090">
        <f t="shared" si="323"/>
        <v>0</v>
      </c>
      <c r="X380" s="1194"/>
      <c r="Y380" s="526">
        <v>393</v>
      </c>
      <c r="Z380" s="527">
        <f t="shared" si="309"/>
        <v>0</v>
      </c>
      <c r="AA380" s="526">
        <v>2175.58</v>
      </c>
      <c r="AB380" s="527">
        <f t="shared" si="310"/>
        <v>0</v>
      </c>
      <c r="AC380" s="915">
        <f t="shared" si="324"/>
        <v>0</v>
      </c>
      <c r="AD380" s="1195"/>
      <c r="AE380" s="526">
        <v>393</v>
      </c>
      <c r="AF380" s="527">
        <f t="shared" si="312"/>
        <v>0</v>
      </c>
      <c r="AG380" s="526">
        <v>2175.58</v>
      </c>
      <c r="AH380" s="527">
        <f t="shared" si="313"/>
        <v>0</v>
      </c>
      <c r="AI380" s="915">
        <f t="shared" si="325"/>
        <v>0</v>
      </c>
      <c r="AJ380" s="1195"/>
      <c r="AK380" s="526">
        <v>393</v>
      </c>
      <c r="AL380" s="527">
        <f t="shared" si="315"/>
        <v>0</v>
      </c>
      <c r="AM380" s="526">
        <v>2175.58</v>
      </c>
      <c r="AN380" s="527">
        <f t="shared" si="316"/>
        <v>0</v>
      </c>
      <c r="AO380" s="915">
        <f t="shared" si="326"/>
        <v>0</v>
      </c>
      <c r="AP380" s="990"/>
      <c r="AQ380" s="653">
        <f t="shared" si="299"/>
        <v>2</v>
      </c>
      <c r="AR380" s="1004">
        <v>393</v>
      </c>
      <c r="AS380" s="527">
        <f t="shared" si="318"/>
        <v>786</v>
      </c>
      <c r="AT380" s="526">
        <v>2175.58</v>
      </c>
      <c r="AU380" s="989">
        <f t="shared" si="319"/>
        <v>4351.16</v>
      </c>
      <c r="AV380" s="1090">
        <f t="shared" si="327"/>
        <v>5137.16</v>
      </c>
      <c r="AW380" s="633"/>
    </row>
    <row r="381" spans="1:49" s="632" customFormat="1" x14ac:dyDescent="0.25">
      <c r="A381" s="746" t="s">
        <v>677</v>
      </c>
      <c r="B381" s="656" t="s">
        <v>557</v>
      </c>
      <c r="C381" s="654" t="s">
        <v>170</v>
      </c>
      <c r="D381" s="655">
        <v>7</v>
      </c>
      <c r="E381" s="1004">
        <v>393</v>
      </c>
      <c r="F381" s="527">
        <f t="shared" si="300"/>
        <v>2751</v>
      </c>
      <c r="G381" s="526">
        <v>194.8</v>
      </c>
      <c r="H381" s="989">
        <f t="shared" si="301"/>
        <v>1363.6000000000001</v>
      </c>
      <c r="I381" s="1090">
        <f t="shared" si="321"/>
        <v>4114.6000000000004</v>
      </c>
      <c r="J381" s="1132"/>
      <c r="K381" s="655"/>
      <c r="L381" s="1004">
        <v>393</v>
      </c>
      <c r="M381" s="527">
        <f t="shared" si="303"/>
        <v>0</v>
      </c>
      <c r="N381" s="526">
        <v>194.8</v>
      </c>
      <c r="O381" s="989">
        <f t="shared" si="304"/>
        <v>0</v>
      </c>
      <c r="P381" s="1090">
        <f t="shared" si="322"/>
        <v>0</v>
      </c>
      <c r="Q381" s="1005"/>
      <c r="R381" s="655"/>
      <c r="S381" s="1096">
        <v>393</v>
      </c>
      <c r="T381" s="1090">
        <f t="shared" si="306"/>
        <v>0</v>
      </c>
      <c r="U381" s="1096">
        <v>194.8</v>
      </c>
      <c r="V381" s="1090">
        <f t="shared" si="307"/>
        <v>0</v>
      </c>
      <c r="W381" s="1090">
        <f t="shared" si="323"/>
        <v>0</v>
      </c>
      <c r="X381" s="1194"/>
      <c r="Y381" s="526">
        <v>393</v>
      </c>
      <c r="Z381" s="527">
        <f t="shared" si="309"/>
        <v>0</v>
      </c>
      <c r="AA381" s="526">
        <v>194.8</v>
      </c>
      <c r="AB381" s="527">
        <f t="shared" si="310"/>
        <v>0</v>
      </c>
      <c r="AC381" s="915">
        <f t="shared" si="324"/>
        <v>0</v>
      </c>
      <c r="AD381" s="1195"/>
      <c r="AE381" s="526">
        <v>393</v>
      </c>
      <c r="AF381" s="527">
        <f t="shared" si="312"/>
        <v>0</v>
      </c>
      <c r="AG381" s="526">
        <v>194.8</v>
      </c>
      <c r="AH381" s="527">
        <f t="shared" si="313"/>
        <v>0</v>
      </c>
      <c r="AI381" s="915">
        <f t="shared" si="325"/>
        <v>0</v>
      </c>
      <c r="AJ381" s="1195"/>
      <c r="AK381" s="526">
        <v>393</v>
      </c>
      <c r="AL381" s="527">
        <f t="shared" si="315"/>
        <v>0</v>
      </c>
      <c r="AM381" s="526">
        <v>194.8</v>
      </c>
      <c r="AN381" s="527">
        <f t="shared" si="316"/>
        <v>0</v>
      </c>
      <c r="AO381" s="915">
        <f t="shared" si="326"/>
        <v>0</v>
      </c>
      <c r="AP381" s="990"/>
      <c r="AQ381" s="653">
        <f t="shared" si="299"/>
        <v>7</v>
      </c>
      <c r="AR381" s="1004">
        <v>393</v>
      </c>
      <c r="AS381" s="527">
        <f t="shared" si="318"/>
        <v>2751</v>
      </c>
      <c r="AT381" s="526">
        <v>194.8</v>
      </c>
      <c r="AU381" s="989">
        <f t="shared" si="319"/>
        <v>1363.6000000000001</v>
      </c>
      <c r="AV381" s="1090">
        <f t="shared" si="327"/>
        <v>4114.6000000000004</v>
      </c>
      <c r="AW381" s="633"/>
    </row>
    <row r="382" spans="1:49" s="632" customFormat="1" x14ac:dyDescent="0.25">
      <c r="A382" s="746" t="s">
        <v>678</v>
      </c>
      <c r="B382" s="656" t="s">
        <v>563</v>
      </c>
      <c r="C382" s="654" t="s">
        <v>170</v>
      </c>
      <c r="D382" s="655">
        <v>104</v>
      </c>
      <c r="E382" s="1004">
        <v>0</v>
      </c>
      <c r="F382" s="527">
        <f t="shared" si="300"/>
        <v>0</v>
      </c>
      <c r="G382" s="526">
        <v>5.82</v>
      </c>
      <c r="H382" s="989">
        <f t="shared" si="301"/>
        <v>605.28</v>
      </c>
      <c r="I382" s="1090">
        <f t="shared" si="321"/>
        <v>605.28</v>
      </c>
      <c r="J382" s="1132"/>
      <c r="K382" s="655"/>
      <c r="L382" s="1004">
        <v>0</v>
      </c>
      <c r="M382" s="527">
        <f t="shared" si="303"/>
        <v>0</v>
      </c>
      <c r="N382" s="526">
        <v>5.82</v>
      </c>
      <c r="O382" s="989">
        <f t="shared" si="304"/>
        <v>0</v>
      </c>
      <c r="P382" s="1090">
        <f t="shared" si="322"/>
        <v>0</v>
      </c>
      <c r="Q382" s="1005"/>
      <c r="R382" s="655"/>
      <c r="S382" s="1096">
        <v>0</v>
      </c>
      <c r="T382" s="1090">
        <f t="shared" si="306"/>
        <v>0</v>
      </c>
      <c r="U382" s="1096">
        <v>5.82</v>
      </c>
      <c r="V382" s="1090">
        <f t="shared" si="307"/>
        <v>0</v>
      </c>
      <c r="W382" s="1090">
        <f t="shared" si="323"/>
        <v>0</v>
      </c>
      <c r="X382" s="1194"/>
      <c r="Y382" s="526">
        <v>0</v>
      </c>
      <c r="Z382" s="527">
        <f t="shared" si="309"/>
        <v>0</v>
      </c>
      <c r="AA382" s="526">
        <v>5.82</v>
      </c>
      <c r="AB382" s="527">
        <f t="shared" si="310"/>
        <v>0</v>
      </c>
      <c r="AC382" s="915">
        <f t="shared" si="324"/>
        <v>0</v>
      </c>
      <c r="AD382" s="1195"/>
      <c r="AE382" s="526">
        <v>0</v>
      </c>
      <c r="AF382" s="527">
        <f t="shared" si="312"/>
        <v>0</v>
      </c>
      <c r="AG382" s="526">
        <v>5.82</v>
      </c>
      <c r="AH382" s="527">
        <f t="shared" si="313"/>
        <v>0</v>
      </c>
      <c r="AI382" s="915">
        <f t="shared" si="325"/>
        <v>0</v>
      </c>
      <c r="AJ382" s="1195"/>
      <c r="AK382" s="526">
        <v>0</v>
      </c>
      <c r="AL382" s="527">
        <f t="shared" si="315"/>
        <v>0</v>
      </c>
      <c r="AM382" s="526">
        <v>5.82</v>
      </c>
      <c r="AN382" s="527">
        <f t="shared" si="316"/>
        <v>0</v>
      </c>
      <c r="AO382" s="915">
        <f t="shared" si="326"/>
        <v>0</v>
      </c>
      <c r="AP382" s="990"/>
      <c r="AQ382" s="653">
        <f t="shared" si="299"/>
        <v>104</v>
      </c>
      <c r="AR382" s="1004">
        <v>0</v>
      </c>
      <c r="AS382" s="527">
        <f t="shared" si="318"/>
        <v>0</v>
      </c>
      <c r="AT382" s="526">
        <v>5.82</v>
      </c>
      <c r="AU382" s="989">
        <f t="shared" si="319"/>
        <v>605.28</v>
      </c>
      <c r="AV382" s="1090">
        <f t="shared" si="327"/>
        <v>605.28</v>
      </c>
      <c r="AW382" s="633"/>
    </row>
    <row r="383" spans="1:49" s="632" customFormat="1" x14ac:dyDescent="0.25">
      <c r="A383" s="746" t="s">
        <v>679</v>
      </c>
      <c r="B383" s="656" t="s">
        <v>561</v>
      </c>
      <c r="C383" s="654" t="s">
        <v>170</v>
      </c>
      <c r="D383" s="655">
        <v>104</v>
      </c>
      <c r="E383" s="1004">
        <v>0</v>
      </c>
      <c r="F383" s="527">
        <f t="shared" si="300"/>
        <v>0</v>
      </c>
      <c r="G383" s="526">
        <v>3.98</v>
      </c>
      <c r="H383" s="989">
        <f t="shared" si="301"/>
        <v>413.92</v>
      </c>
      <c r="I383" s="1090">
        <f t="shared" si="321"/>
        <v>413.92</v>
      </c>
      <c r="J383" s="1132"/>
      <c r="K383" s="655"/>
      <c r="L383" s="1004">
        <v>0</v>
      </c>
      <c r="M383" s="527">
        <f t="shared" si="303"/>
        <v>0</v>
      </c>
      <c r="N383" s="526">
        <v>3.98</v>
      </c>
      <c r="O383" s="989">
        <f t="shared" si="304"/>
        <v>0</v>
      </c>
      <c r="P383" s="1090">
        <f t="shared" si="322"/>
        <v>0</v>
      </c>
      <c r="Q383" s="1005"/>
      <c r="R383" s="655"/>
      <c r="S383" s="1096">
        <v>0</v>
      </c>
      <c r="T383" s="1090">
        <f t="shared" si="306"/>
        <v>0</v>
      </c>
      <c r="U383" s="1096">
        <v>3.98</v>
      </c>
      <c r="V383" s="1090">
        <f t="shared" si="307"/>
        <v>0</v>
      </c>
      <c r="W383" s="1090">
        <f t="shared" si="323"/>
        <v>0</v>
      </c>
      <c r="X383" s="1194"/>
      <c r="Y383" s="526">
        <v>0</v>
      </c>
      <c r="Z383" s="527">
        <f t="shared" si="309"/>
        <v>0</v>
      </c>
      <c r="AA383" s="526">
        <v>3.98</v>
      </c>
      <c r="AB383" s="527">
        <f t="shared" si="310"/>
        <v>0</v>
      </c>
      <c r="AC383" s="915">
        <f t="shared" si="324"/>
        <v>0</v>
      </c>
      <c r="AD383" s="1195"/>
      <c r="AE383" s="526">
        <v>0</v>
      </c>
      <c r="AF383" s="527">
        <f t="shared" si="312"/>
        <v>0</v>
      </c>
      <c r="AG383" s="526">
        <v>3.98</v>
      </c>
      <c r="AH383" s="527">
        <f t="shared" si="313"/>
        <v>0</v>
      </c>
      <c r="AI383" s="915">
        <f t="shared" si="325"/>
        <v>0</v>
      </c>
      <c r="AJ383" s="1195"/>
      <c r="AK383" s="526">
        <v>0</v>
      </c>
      <c r="AL383" s="527">
        <f t="shared" si="315"/>
        <v>0</v>
      </c>
      <c r="AM383" s="526">
        <v>3.98</v>
      </c>
      <c r="AN383" s="527">
        <f t="shared" si="316"/>
        <v>0</v>
      </c>
      <c r="AO383" s="915">
        <f t="shared" si="326"/>
        <v>0</v>
      </c>
      <c r="AP383" s="990"/>
      <c r="AQ383" s="653">
        <f t="shared" si="299"/>
        <v>104</v>
      </c>
      <c r="AR383" s="1004">
        <v>0</v>
      </c>
      <c r="AS383" s="527">
        <f t="shared" si="318"/>
        <v>0</v>
      </c>
      <c r="AT383" s="526">
        <v>3.98</v>
      </c>
      <c r="AU383" s="989">
        <f t="shared" si="319"/>
        <v>413.92</v>
      </c>
      <c r="AV383" s="1090">
        <f t="shared" si="327"/>
        <v>413.92</v>
      </c>
      <c r="AW383" s="633"/>
    </row>
    <row r="384" spans="1:49" s="632" customFormat="1" x14ac:dyDescent="0.25">
      <c r="A384" s="746" t="s">
        <v>680</v>
      </c>
      <c r="B384" s="656" t="s">
        <v>681</v>
      </c>
      <c r="C384" s="654" t="s">
        <v>170</v>
      </c>
      <c r="D384" s="655">
        <v>52</v>
      </c>
      <c r="E384" s="1004">
        <v>32.74</v>
      </c>
      <c r="F384" s="527">
        <f t="shared" si="300"/>
        <v>1702.48</v>
      </c>
      <c r="G384" s="526">
        <v>102.06</v>
      </c>
      <c r="H384" s="989">
        <f t="shared" si="301"/>
        <v>5307.12</v>
      </c>
      <c r="I384" s="1090">
        <f t="shared" si="321"/>
        <v>7009.6</v>
      </c>
      <c r="J384" s="1132"/>
      <c r="K384" s="655"/>
      <c r="L384" s="1004">
        <v>32.74</v>
      </c>
      <c r="M384" s="527">
        <f t="shared" si="303"/>
        <v>0</v>
      </c>
      <c r="N384" s="526">
        <v>102.06</v>
      </c>
      <c r="O384" s="989">
        <f t="shared" si="304"/>
        <v>0</v>
      </c>
      <c r="P384" s="1090">
        <f t="shared" si="322"/>
        <v>0</v>
      </c>
      <c r="Q384" s="1005"/>
      <c r="R384" s="655"/>
      <c r="S384" s="1096">
        <v>32.74</v>
      </c>
      <c r="T384" s="1090">
        <f t="shared" si="306"/>
        <v>0</v>
      </c>
      <c r="U384" s="1096">
        <v>102.06</v>
      </c>
      <c r="V384" s="1090">
        <f t="shared" si="307"/>
        <v>0</v>
      </c>
      <c r="W384" s="1090">
        <f t="shared" si="323"/>
        <v>0</v>
      </c>
      <c r="X384" s="1194"/>
      <c r="Y384" s="526">
        <v>32.74</v>
      </c>
      <c r="Z384" s="527">
        <f t="shared" si="309"/>
        <v>0</v>
      </c>
      <c r="AA384" s="526">
        <v>102.06</v>
      </c>
      <c r="AB384" s="527">
        <f t="shared" si="310"/>
        <v>0</v>
      </c>
      <c r="AC384" s="915">
        <f t="shared" si="324"/>
        <v>0</v>
      </c>
      <c r="AD384" s="1195"/>
      <c r="AE384" s="526">
        <v>32.74</v>
      </c>
      <c r="AF384" s="527">
        <f t="shared" si="312"/>
        <v>0</v>
      </c>
      <c r="AG384" s="526">
        <v>102.06</v>
      </c>
      <c r="AH384" s="527">
        <f t="shared" si="313"/>
        <v>0</v>
      </c>
      <c r="AI384" s="915">
        <f t="shared" si="325"/>
        <v>0</v>
      </c>
      <c r="AJ384" s="1195"/>
      <c r="AK384" s="526">
        <v>32.74</v>
      </c>
      <c r="AL384" s="527">
        <f t="shared" si="315"/>
        <v>0</v>
      </c>
      <c r="AM384" s="526">
        <v>102.06</v>
      </c>
      <c r="AN384" s="527">
        <f t="shared" si="316"/>
        <v>0</v>
      </c>
      <c r="AO384" s="915">
        <f t="shared" si="326"/>
        <v>0</v>
      </c>
      <c r="AP384" s="990"/>
      <c r="AQ384" s="653">
        <f t="shared" si="299"/>
        <v>52</v>
      </c>
      <c r="AR384" s="1004">
        <v>32.74</v>
      </c>
      <c r="AS384" s="527">
        <f t="shared" si="318"/>
        <v>1702.48</v>
      </c>
      <c r="AT384" s="526">
        <v>102.06</v>
      </c>
      <c r="AU384" s="989">
        <f t="shared" si="319"/>
        <v>5307.12</v>
      </c>
      <c r="AV384" s="1090">
        <f t="shared" si="327"/>
        <v>7009.6</v>
      </c>
      <c r="AW384" s="633"/>
    </row>
    <row r="385" spans="1:49" s="632" customFormat="1" ht="28.5" x14ac:dyDescent="0.25">
      <c r="A385" s="746" t="s">
        <v>682</v>
      </c>
      <c r="B385" s="656" t="s">
        <v>683</v>
      </c>
      <c r="C385" s="654" t="s">
        <v>170</v>
      </c>
      <c r="D385" s="655">
        <v>62</v>
      </c>
      <c r="E385" s="1004">
        <v>0</v>
      </c>
      <c r="F385" s="527">
        <f t="shared" si="300"/>
        <v>0</v>
      </c>
      <c r="G385" s="526">
        <v>6.49</v>
      </c>
      <c r="H385" s="989">
        <f t="shared" si="301"/>
        <v>402.38</v>
      </c>
      <c r="I385" s="1090">
        <f t="shared" si="321"/>
        <v>402.38</v>
      </c>
      <c r="J385" s="1132"/>
      <c r="K385" s="655"/>
      <c r="L385" s="1004">
        <v>0</v>
      </c>
      <c r="M385" s="527">
        <f t="shared" si="303"/>
        <v>0</v>
      </c>
      <c r="N385" s="526">
        <v>6.49</v>
      </c>
      <c r="O385" s="989">
        <f t="shared" si="304"/>
        <v>0</v>
      </c>
      <c r="P385" s="1090">
        <f t="shared" si="322"/>
        <v>0</v>
      </c>
      <c r="Q385" s="1005"/>
      <c r="R385" s="655"/>
      <c r="S385" s="1096">
        <v>0</v>
      </c>
      <c r="T385" s="1090">
        <f t="shared" si="306"/>
        <v>0</v>
      </c>
      <c r="U385" s="1096">
        <v>6.49</v>
      </c>
      <c r="V385" s="1090">
        <f t="shared" si="307"/>
        <v>0</v>
      </c>
      <c r="W385" s="1090">
        <f t="shared" si="323"/>
        <v>0</v>
      </c>
      <c r="X385" s="1194"/>
      <c r="Y385" s="526">
        <v>0</v>
      </c>
      <c r="Z385" s="527">
        <f t="shared" si="309"/>
        <v>0</v>
      </c>
      <c r="AA385" s="526">
        <v>6.49</v>
      </c>
      <c r="AB385" s="527">
        <f t="shared" si="310"/>
        <v>0</v>
      </c>
      <c r="AC385" s="915">
        <f t="shared" si="324"/>
        <v>0</v>
      </c>
      <c r="AD385" s="1195"/>
      <c r="AE385" s="526">
        <v>0</v>
      </c>
      <c r="AF385" s="527">
        <f t="shared" si="312"/>
        <v>0</v>
      </c>
      <c r="AG385" s="526">
        <v>6.49</v>
      </c>
      <c r="AH385" s="527">
        <f t="shared" si="313"/>
        <v>0</v>
      </c>
      <c r="AI385" s="915">
        <f t="shared" si="325"/>
        <v>0</v>
      </c>
      <c r="AJ385" s="1195"/>
      <c r="AK385" s="526">
        <v>0</v>
      </c>
      <c r="AL385" s="527">
        <f t="shared" si="315"/>
        <v>0</v>
      </c>
      <c r="AM385" s="526">
        <v>6.49</v>
      </c>
      <c r="AN385" s="527">
        <f t="shared" si="316"/>
        <v>0</v>
      </c>
      <c r="AO385" s="915">
        <f t="shared" si="326"/>
        <v>0</v>
      </c>
      <c r="AP385" s="990"/>
      <c r="AQ385" s="653">
        <f t="shared" si="299"/>
        <v>62</v>
      </c>
      <c r="AR385" s="1004">
        <v>0</v>
      </c>
      <c r="AS385" s="527">
        <f t="shared" si="318"/>
        <v>0</v>
      </c>
      <c r="AT385" s="526">
        <v>6.49</v>
      </c>
      <c r="AU385" s="989">
        <f t="shared" si="319"/>
        <v>402.38</v>
      </c>
      <c r="AV385" s="1090">
        <f t="shared" si="327"/>
        <v>402.38</v>
      </c>
      <c r="AW385" s="633"/>
    </row>
    <row r="386" spans="1:49" s="632" customFormat="1" x14ac:dyDescent="0.25">
      <c r="A386" s="746" t="s">
        <v>684</v>
      </c>
      <c r="B386" s="656" t="s">
        <v>685</v>
      </c>
      <c r="C386" s="654" t="s">
        <v>170</v>
      </c>
      <c r="D386" s="655">
        <v>62</v>
      </c>
      <c r="E386" s="1004">
        <v>0</v>
      </c>
      <c r="F386" s="527">
        <f t="shared" si="300"/>
        <v>0</v>
      </c>
      <c r="G386" s="526">
        <v>2.95</v>
      </c>
      <c r="H386" s="989">
        <f t="shared" si="301"/>
        <v>182.9</v>
      </c>
      <c r="I386" s="1090">
        <f t="shared" si="321"/>
        <v>182.9</v>
      </c>
      <c r="J386" s="1132"/>
      <c r="K386" s="655"/>
      <c r="L386" s="1004">
        <v>0</v>
      </c>
      <c r="M386" s="527">
        <f t="shared" si="303"/>
        <v>0</v>
      </c>
      <c r="N386" s="526">
        <v>2.95</v>
      </c>
      <c r="O386" s="989">
        <f t="shared" si="304"/>
        <v>0</v>
      </c>
      <c r="P386" s="1090">
        <f t="shared" si="322"/>
        <v>0</v>
      </c>
      <c r="Q386" s="1005"/>
      <c r="R386" s="655"/>
      <c r="S386" s="1096">
        <v>0</v>
      </c>
      <c r="T386" s="1090">
        <f t="shared" si="306"/>
        <v>0</v>
      </c>
      <c r="U386" s="1096">
        <v>2.95</v>
      </c>
      <c r="V386" s="1090">
        <f t="shared" si="307"/>
        <v>0</v>
      </c>
      <c r="W386" s="1090">
        <f t="shared" si="323"/>
        <v>0</v>
      </c>
      <c r="X386" s="1194"/>
      <c r="Y386" s="526">
        <v>0</v>
      </c>
      <c r="Z386" s="527">
        <f t="shared" si="309"/>
        <v>0</v>
      </c>
      <c r="AA386" s="526">
        <v>2.95</v>
      </c>
      <c r="AB386" s="527">
        <f t="shared" si="310"/>
        <v>0</v>
      </c>
      <c r="AC386" s="915">
        <f t="shared" si="324"/>
        <v>0</v>
      </c>
      <c r="AD386" s="1195"/>
      <c r="AE386" s="526">
        <v>0</v>
      </c>
      <c r="AF386" s="527">
        <f t="shared" si="312"/>
        <v>0</v>
      </c>
      <c r="AG386" s="526">
        <v>2.95</v>
      </c>
      <c r="AH386" s="527">
        <f t="shared" si="313"/>
        <v>0</v>
      </c>
      <c r="AI386" s="915">
        <f t="shared" si="325"/>
        <v>0</v>
      </c>
      <c r="AJ386" s="1195"/>
      <c r="AK386" s="526">
        <v>0</v>
      </c>
      <c r="AL386" s="527">
        <f t="shared" si="315"/>
        <v>0</v>
      </c>
      <c r="AM386" s="526">
        <v>2.95</v>
      </c>
      <c r="AN386" s="527">
        <f t="shared" si="316"/>
        <v>0</v>
      </c>
      <c r="AO386" s="915">
        <f t="shared" si="326"/>
        <v>0</v>
      </c>
      <c r="AP386" s="990"/>
      <c r="AQ386" s="653">
        <f t="shared" si="299"/>
        <v>62</v>
      </c>
      <c r="AR386" s="1004">
        <v>0</v>
      </c>
      <c r="AS386" s="527">
        <f t="shared" si="318"/>
        <v>0</v>
      </c>
      <c r="AT386" s="526">
        <v>2.95</v>
      </c>
      <c r="AU386" s="989">
        <f t="shared" si="319"/>
        <v>182.9</v>
      </c>
      <c r="AV386" s="1090">
        <f t="shared" si="327"/>
        <v>182.9</v>
      </c>
      <c r="AW386" s="633"/>
    </row>
    <row r="387" spans="1:49" s="632" customFormat="1" x14ac:dyDescent="0.25">
      <c r="A387" s="746" t="s">
        <v>686</v>
      </c>
      <c r="B387" s="656" t="s">
        <v>291</v>
      </c>
      <c r="C387" s="654" t="s">
        <v>170</v>
      </c>
      <c r="D387" s="655">
        <v>62</v>
      </c>
      <c r="E387" s="1004">
        <v>0</v>
      </c>
      <c r="F387" s="527">
        <f t="shared" si="300"/>
        <v>0</v>
      </c>
      <c r="G387" s="526">
        <v>2</v>
      </c>
      <c r="H387" s="989">
        <f t="shared" si="301"/>
        <v>124</v>
      </c>
      <c r="I387" s="1090">
        <f t="shared" si="321"/>
        <v>124</v>
      </c>
      <c r="J387" s="1132"/>
      <c r="K387" s="655"/>
      <c r="L387" s="1004">
        <v>0</v>
      </c>
      <c r="M387" s="527">
        <f t="shared" si="303"/>
        <v>0</v>
      </c>
      <c r="N387" s="526">
        <v>2</v>
      </c>
      <c r="O387" s="989">
        <f t="shared" si="304"/>
        <v>0</v>
      </c>
      <c r="P387" s="1090">
        <f t="shared" si="322"/>
        <v>0</v>
      </c>
      <c r="Q387" s="1005"/>
      <c r="R387" s="655"/>
      <c r="S387" s="1096">
        <v>0</v>
      </c>
      <c r="T387" s="1090">
        <f t="shared" si="306"/>
        <v>0</v>
      </c>
      <c r="U387" s="1096">
        <v>2</v>
      </c>
      <c r="V387" s="1090">
        <f t="shared" si="307"/>
        <v>0</v>
      </c>
      <c r="W387" s="1090">
        <f t="shared" si="323"/>
        <v>0</v>
      </c>
      <c r="X387" s="1194"/>
      <c r="Y387" s="526">
        <v>0</v>
      </c>
      <c r="Z387" s="527">
        <f t="shared" si="309"/>
        <v>0</v>
      </c>
      <c r="AA387" s="526">
        <v>2</v>
      </c>
      <c r="AB387" s="527">
        <f t="shared" si="310"/>
        <v>0</v>
      </c>
      <c r="AC387" s="915">
        <f t="shared" si="324"/>
        <v>0</v>
      </c>
      <c r="AD387" s="1195"/>
      <c r="AE387" s="526">
        <v>0</v>
      </c>
      <c r="AF387" s="527">
        <f t="shared" si="312"/>
        <v>0</v>
      </c>
      <c r="AG387" s="526">
        <v>2</v>
      </c>
      <c r="AH387" s="527">
        <f t="shared" si="313"/>
        <v>0</v>
      </c>
      <c r="AI387" s="915">
        <f t="shared" si="325"/>
        <v>0</v>
      </c>
      <c r="AJ387" s="1195"/>
      <c r="AK387" s="526">
        <v>0</v>
      </c>
      <c r="AL387" s="527">
        <f t="shared" si="315"/>
        <v>0</v>
      </c>
      <c r="AM387" s="526">
        <v>2</v>
      </c>
      <c r="AN387" s="527">
        <f t="shared" si="316"/>
        <v>0</v>
      </c>
      <c r="AO387" s="915">
        <f t="shared" si="326"/>
        <v>0</v>
      </c>
      <c r="AP387" s="990"/>
      <c r="AQ387" s="653">
        <f t="shared" si="299"/>
        <v>62</v>
      </c>
      <c r="AR387" s="1004">
        <v>0</v>
      </c>
      <c r="AS387" s="527">
        <f t="shared" si="318"/>
        <v>0</v>
      </c>
      <c r="AT387" s="526">
        <v>2</v>
      </c>
      <c r="AU387" s="989">
        <f t="shared" si="319"/>
        <v>124</v>
      </c>
      <c r="AV387" s="1090">
        <f t="shared" si="327"/>
        <v>124</v>
      </c>
      <c r="AW387" s="633"/>
    </row>
    <row r="388" spans="1:49" s="632" customFormat="1" x14ac:dyDescent="0.25">
      <c r="A388" s="746" t="s">
        <v>687</v>
      </c>
      <c r="B388" s="656" t="s">
        <v>620</v>
      </c>
      <c r="C388" s="654" t="s">
        <v>170</v>
      </c>
      <c r="D388" s="655">
        <v>54</v>
      </c>
      <c r="E388" s="1004">
        <v>262.01</v>
      </c>
      <c r="F388" s="527">
        <f t="shared" si="300"/>
        <v>14148.539999999999</v>
      </c>
      <c r="G388" s="526">
        <v>151.35</v>
      </c>
      <c r="H388" s="989">
        <f t="shared" si="301"/>
        <v>8172.9</v>
      </c>
      <c r="I388" s="1090">
        <f t="shared" si="321"/>
        <v>22321.439999999999</v>
      </c>
      <c r="J388" s="1132"/>
      <c r="K388" s="655"/>
      <c r="L388" s="1004">
        <v>262.01</v>
      </c>
      <c r="M388" s="527">
        <f t="shared" si="303"/>
        <v>0</v>
      </c>
      <c r="N388" s="526">
        <v>151.35</v>
      </c>
      <c r="O388" s="989">
        <f t="shared" si="304"/>
        <v>0</v>
      </c>
      <c r="P388" s="1090">
        <f t="shared" si="322"/>
        <v>0</v>
      </c>
      <c r="Q388" s="1005"/>
      <c r="R388" s="655"/>
      <c r="S388" s="1096">
        <v>262.01</v>
      </c>
      <c r="T388" s="1090">
        <f t="shared" si="306"/>
        <v>0</v>
      </c>
      <c r="U388" s="1096">
        <v>151.35</v>
      </c>
      <c r="V388" s="1090">
        <f t="shared" si="307"/>
        <v>0</v>
      </c>
      <c r="W388" s="1090">
        <f t="shared" si="323"/>
        <v>0</v>
      </c>
      <c r="X388" s="1194"/>
      <c r="Y388" s="526">
        <v>262.01</v>
      </c>
      <c r="Z388" s="527">
        <f t="shared" si="309"/>
        <v>0</v>
      </c>
      <c r="AA388" s="526">
        <v>151.35</v>
      </c>
      <c r="AB388" s="527">
        <f t="shared" si="310"/>
        <v>0</v>
      </c>
      <c r="AC388" s="915">
        <f t="shared" si="324"/>
        <v>0</v>
      </c>
      <c r="AD388" s="1195"/>
      <c r="AE388" s="526">
        <v>262.01</v>
      </c>
      <c r="AF388" s="527">
        <f t="shared" si="312"/>
        <v>0</v>
      </c>
      <c r="AG388" s="526">
        <v>151.35</v>
      </c>
      <c r="AH388" s="527">
        <f t="shared" si="313"/>
        <v>0</v>
      </c>
      <c r="AI388" s="915">
        <f t="shared" si="325"/>
        <v>0</v>
      </c>
      <c r="AJ388" s="1195"/>
      <c r="AK388" s="526">
        <v>262.01</v>
      </c>
      <c r="AL388" s="527">
        <f t="shared" si="315"/>
        <v>0</v>
      </c>
      <c r="AM388" s="526">
        <v>151.35</v>
      </c>
      <c r="AN388" s="527">
        <f t="shared" si="316"/>
        <v>0</v>
      </c>
      <c r="AO388" s="915">
        <f t="shared" si="326"/>
        <v>0</v>
      </c>
      <c r="AP388" s="990"/>
      <c r="AQ388" s="653">
        <f t="shared" si="299"/>
        <v>54</v>
      </c>
      <c r="AR388" s="1004">
        <v>262.01</v>
      </c>
      <c r="AS388" s="527">
        <f t="shared" si="318"/>
        <v>14148.539999999999</v>
      </c>
      <c r="AT388" s="526">
        <v>151.35</v>
      </c>
      <c r="AU388" s="989">
        <f t="shared" si="319"/>
        <v>8172.9</v>
      </c>
      <c r="AV388" s="1090">
        <f t="shared" si="327"/>
        <v>22321.439999999999</v>
      </c>
      <c r="AW388" s="633"/>
    </row>
    <row r="389" spans="1:49" s="632" customFormat="1" x14ac:dyDescent="0.25">
      <c r="A389" s="746" t="s">
        <v>688</v>
      </c>
      <c r="B389" s="656" t="s">
        <v>543</v>
      </c>
      <c r="C389" s="654" t="s">
        <v>170</v>
      </c>
      <c r="D389" s="655">
        <v>1600</v>
      </c>
      <c r="E389" s="1004">
        <v>13.1</v>
      </c>
      <c r="F389" s="527">
        <f t="shared" si="300"/>
        <v>20960</v>
      </c>
      <c r="G389" s="526">
        <v>31.71</v>
      </c>
      <c r="H389" s="989">
        <f t="shared" si="301"/>
        <v>50736</v>
      </c>
      <c r="I389" s="1090">
        <f t="shared" si="321"/>
        <v>71696</v>
      </c>
      <c r="J389" s="1132"/>
      <c r="K389" s="655"/>
      <c r="L389" s="1004">
        <v>13.1</v>
      </c>
      <c r="M389" s="527">
        <f t="shared" si="303"/>
        <v>0</v>
      </c>
      <c r="N389" s="526">
        <v>31.71</v>
      </c>
      <c r="O389" s="989">
        <f t="shared" si="304"/>
        <v>0</v>
      </c>
      <c r="P389" s="1090">
        <f t="shared" si="322"/>
        <v>0</v>
      </c>
      <c r="Q389" s="1005"/>
      <c r="R389" s="655"/>
      <c r="S389" s="1096">
        <v>13.1</v>
      </c>
      <c r="T389" s="1090">
        <f t="shared" si="306"/>
        <v>0</v>
      </c>
      <c r="U389" s="1096">
        <v>31.71</v>
      </c>
      <c r="V389" s="1090">
        <f t="shared" si="307"/>
        <v>0</v>
      </c>
      <c r="W389" s="1090">
        <f t="shared" si="323"/>
        <v>0</v>
      </c>
      <c r="X389" s="1194"/>
      <c r="Y389" s="526">
        <v>13.1</v>
      </c>
      <c r="Z389" s="527">
        <f t="shared" si="309"/>
        <v>0</v>
      </c>
      <c r="AA389" s="526">
        <v>31.71</v>
      </c>
      <c r="AB389" s="527">
        <f t="shared" si="310"/>
        <v>0</v>
      </c>
      <c r="AC389" s="915">
        <f t="shared" si="324"/>
        <v>0</v>
      </c>
      <c r="AD389" s="1195"/>
      <c r="AE389" s="526">
        <v>13.1</v>
      </c>
      <c r="AF389" s="527">
        <f t="shared" si="312"/>
        <v>0</v>
      </c>
      <c r="AG389" s="526">
        <v>31.71</v>
      </c>
      <c r="AH389" s="527">
        <f t="shared" si="313"/>
        <v>0</v>
      </c>
      <c r="AI389" s="915">
        <f t="shared" si="325"/>
        <v>0</v>
      </c>
      <c r="AJ389" s="1195"/>
      <c r="AK389" s="526">
        <v>13.1</v>
      </c>
      <c r="AL389" s="527">
        <f t="shared" si="315"/>
        <v>0</v>
      </c>
      <c r="AM389" s="526">
        <v>31.71</v>
      </c>
      <c r="AN389" s="527">
        <f t="shared" si="316"/>
        <v>0</v>
      </c>
      <c r="AO389" s="915">
        <f t="shared" si="326"/>
        <v>0</v>
      </c>
      <c r="AP389" s="990"/>
      <c r="AQ389" s="653">
        <f t="shared" si="299"/>
        <v>1600</v>
      </c>
      <c r="AR389" s="1004">
        <v>13.1</v>
      </c>
      <c r="AS389" s="527">
        <f t="shared" si="318"/>
        <v>20960</v>
      </c>
      <c r="AT389" s="526">
        <v>31.71</v>
      </c>
      <c r="AU389" s="989">
        <f t="shared" si="319"/>
        <v>50736</v>
      </c>
      <c r="AV389" s="1090">
        <f t="shared" si="327"/>
        <v>71696</v>
      </c>
      <c r="AW389" s="633"/>
    </row>
    <row r="390" spans="1:49" s="632" customFormat="1" x14ac:dyDescent="0.25">
      <c r="A390" s="746" t="s">
        <v>689</v>
      </c>
      <c r="B390" s="657" t="s">
        <v>348</v>
      </c>
      <c r="C390" s="635" t="s">
        <v>170</v>
      </c>
      <c r="D390" s="621">
        <v>400</v>
      </c>
      <c r="E390" s="1004">
        <v>0</v>
      </c>
      <c r="F390" s="527">
        <f t="shared" si="300"/>
        <v>0</v>
      </c>
      <c r="G390" s="526">
        <v>3.38</v>
      </c>
      <c r="H390" s="989">
        <f t="shared" si="301"/>
        <v>1352</v>
      </c>
      <c r="I390" s="1090">
        <f t="shared" si="321"/>
        <v>1352</v>
      </c>
      <c r="J390" s="1132"/>
      <c r="K390" s="621"/>
      <c r="L390" s="1004">
        <v>0</v>
      </c>
      <c r="M390" s="527">
        <f t="shared" si="303"/>
        <v>0</v>
      </c>
      <c r="N390" s="526">
        <v>3.38</v>
      </c>
      <c r="O390" s="989">
        <f t="shared" si="304"/>
        <v>0</v>
      </c>
      <c r="P390" s="1090">
        <f t="shared" si="322"/>
        <v>0</v>
      </c>
      <c r="Q390" s="1005"/>
      <c r="R390" s="621"/>
      <c r="S390" s="1096">
        <v>0</v>
      </c>
      <c r="T390" s="1090">
        <f t="shared" si="306"/>
        <v>0</v>
      </c>
      <c r="U390" s="1096">
        <v>3.38</v>
      </c>
      <c r="V390" s="1090">
        <f t="shared" si="307"/>
        <v>0</v>
      </c>
      <c r="W390" s="1090">
        <f t="shared" si="323"/>
        <v>0</v>
      </c>
      <c r="X390" s="1215"/>
      <c r="Y390" s="526">
        <v>0</v>
      </c>
      <c r="Z390" s="527">
        <f t="shared" si="309"/>
        <v>0</v>
      </c>
      <c r="AA390" s="526">
        <v>3.38</v>
      </c>
      <c r="AB390" s="527">
        <f t="shared" si="310"/>
        <v>0</v>
      </c>
      <c r="AC390" s="915">
        <f t="shared" si="324"/>
        <v>0</v>
      </c>
      <c r="AD390" s="1216"/>
      <c r="AE390" s="526">
        <v>0</v>
      </c>
      <c r="AF390" s="527">
        <f t="shared" si="312"/>
        <v>0</v>
      </c>
      <c r="AG390" s="526">
        <v>3.38</v>
      </c>
      <c r="AH390" s="527">
        <f t="shared" si="313"/>
        <v>0</v>
      </c>
      <c r="AI390" s="915">
        <f t="shared" si="325"/>
        <v>0</v>
      </c>
      <c r="AJ390" s="1216"/>
      <c r="AK390" s="526">
        <v>0</v>
      </c>
      <c r="AL390" s="527">
        <f t="shared" si="315"/>
        <v>0</v>
      </c>
      <c r="AM390" s="526">
        <v>3.38</v>
      </c>
      <c r="AN390" s="527">
        <f t="shared" si="316"/>
        <v>0</v>
      </c>
      <c r="AO390" s="915">
        <f t="shared" si="326"/>
        <v>0</v>
      </c>
      <c r="AP390" s="990"/>
      <c r="AQ390" s="653">
        <f t="shared" si="299"/>
        <v>400</v>
      </c>
      <c r="AR390" s="1004">
        <v>0</v>
      </c>
      <c r="AS390" s="527">
        <f t="shared" si="318"/>
        <v>0</v>
      </c>
      <c r="AT390" s="526">
        <v>3.38</v>
      </c>
      <c r="AU390" s="989">
        <f t="shared" si="319"/>
        <v>1352</v>
      </c>
      <c r="AV390" s="1090">
        <f t="shared" si="327"/>
        <v>1352</v>
      </c>
      <c r="AW390" s="633"/>
    </row>
    <row r="391" spans="1:49" s="632" customFormat="1" x14ac:dyDescent="0.25">
      <c r="A391" s="747" t="s">
        <v>690</v>
      </c>
      <c r="B391" s="657" t="s">
        <v>350</v>
      </c>
      <c r="C391" s="635" t="s">
        <v>170</v>
      </c>
      <c r="D391" s="621">
        <v>400</v>
      </c>
      <c r="E391" s="1004">
        <v>6.5500000000000007</v>
      </c>
      <c r="F391" s="527">
        <f t="shared" si="300"/>
        <v>2620.0000000000005</v>
      </c>
      <c r="G391" s="526">
        <v>19.344000000000001</v>
      </c>
      <c r="H391" s="989">
        <f t="shared" si="301"/>
        <v>7737.6</v>
      </c>
      <c r="I391" s="1090">
        <f>F391+H391</f>
        <v>10357.6</v>
      </c>
      <c r="J391" s="1132"/>
      <c r="K391" s="621"/>
      <c r="L391" s="1004">
        <v>6.5500000000000007</v>
      </c>
      <c r="M391" s="527">
        <f t="shared" si="303"/>
        <v>0</v>
      </c>
      <c r="N391" s="526">
        <v>19.344000000000001</v>
      </c>
      <c r="O391" s="989">
        <f t="shared" si="304"/>
        <v>0</v>
      </c>
      <c r="P391" s="1090">
        <f>M391+O391</f>
        <v>0</v>
      </c>
      <c r="Q391" s="1005"/>
      <c r="R391" s="621"/>
      <c r="S391" s="1096">
        <v>6.5500000000000007</v>
      </c>
      <c r="T391" s="1090">
        <f t="shared" si="306"/>
        <v>0</v>
      </c>
      <c r="U391" s="1096">
        <v>19.344000000000001</v>
      </c>
      <c r="V391" s="1090">
        <f t="shared" si="307"/>
        <v>0</v>
      </c>
      <c r="W391" s="1090">
        <f>T391+V391</f>
        <v>0</v>
      </c>
      <c r="X391" s="1215"/>
      <c r="Y391" s="526">
        <v>6.5500000000000007</v>
      </c>
      <c r="Z391" s="527">
        <f t="shared" si="309"/>
        <v>0</v>
      </c>
      <c r="AA391" s="526">
        <v>19.344000000000001</v>
      </c>
      <c r="AB391" s="527">
        <f t="shared" si="310"/>
        <v>0</v>
      </c>
      <c r="AC391" s="915">
        <f>Z391+AB391</f>
        <v>0</v>
      </c>
      <c r="AD391" s="1216"/>
      <c r="AE391" s="526">
        <v>6.5500000000000007</v>
      </c>
      <c r="AF391" s="527">
        <f t="shared" si="312"/>
        <v>0</v>
      </c>
      <c r="AG391" s="526">
        <v>19.344000000000001</v>
      </c>
      <c r="AH391" s="527">
        <f t="shared" si="313"/>
        <v>0</v>
      </c>
      <c r="AI391" s="915">
        <f>AF391+AH391</f>
        <v>0</v>
      </c>
      <c r="AJ391" s="1216"/>
      <c r="AK391" s="526">
        <v>6.5500000000000007</v>
      </c>
      <c r="AL391" s="527">
        <f t="shared" si="315"/>
        <v>0</v>
      </c>
      <c r="AM391" s="526">
        <v>19.344000000000001</v>
      </c>
      <c r="AN391" s="527">
        <f t="shared" si="316"/>
        <v>0</v>
      </c>
      <c r="AO391" s="915">
        <f>AL391+AN391</f>
        <v>0</v>
      </c>
      <c r="AP391" s="990"/>
      <c r="AQ391" s="653">
        <f t="shared" si="299"/>
        <v>400</v>
      </c>
      <c r="AR391" s="1004">
        <v>6.5500000000000007</v>
      </c>
      <c r="AS391" s="527">
        <f t="shared" si="318"/>
        <v>2620.0000000000005</v>
      </c>
      <c r="AT391" s="526">
        <v>19.344000000000001</v>
      </c>
      <c r="AU391" s="989">
        <f t="shared" si="319"/>
        <v>7737.6</v>
      </c>
      <c r="AV391" s="1090">
        <f>AS391+AU391</f>
        <v>10357.6</v>
      </c>
      <c r="AW391" s="633"/>
    </row>
    <row r="392" spans="1:49" s="632" customFormat="1" x14ac:dyDescent="0.25">
      <c r="A392" s="747" t="s">
        <v>691</v>
      </c>
      <c r="B392" s="657" t="s">
        <v>352</v>
      </c>
      <c r="C392" s="635" t="s">
        <v>170</v>
      </c>
      <c r="D392" s="621">
        <v>400</v>
      </c>
      <c r="E392" s="1004">
        <v>6.5500000000000007</v>
      </c>
      <c r="F392" s="527">
        <f t="shared" si="300"/>
        <v>2620.0000000000005</v>
      </c>
      <c r="G392" s="526">
        <v>2.3660000000000001</v>
      </c>
      <c r="H392" s="989">
        <f t="shared" si="301"/>
        <v>946.40000000000009</v>
      </c>
      <c r="I392" s="1090">
        <f>F392+H392</f>
        <v>3566.4000000000005</v>
      </c>
      <c r="J392" s="1132"/>
      <c r="K392" s="621"/>
      <c r="L392" s="1004">
        <v>6.5500000000000007</v>
      </c>
      <c r="M392" s="527">
        <f t="shared" si="303"/>
        <v>0</v>
      </c>
      <c r="N392" s="526">
        <v>2.3660000000000001</v>
      </c>
      <c r="O392" s="989">
        <f t="shared" si="304"/>
        <v>0</v>
      </c>
      <c r="P392" s="1090">
        <f>M392+O392</f>
        <v>0</v>
      </c>
      <c r="Q392" s="1005"/>
      <c r="R392" s="621"/>
      <c r="S392" s="1096">
        <v>6.5500000000000007</v>
      </c>
      <c r="T392" s="1090">
        <f t="shared" si="306"/>
        <v>0</v>
      </c>
      <c r="U392" s="1096">
        <v>2.3660000000000001</v>
      </c>
      <c r="V392" s="1090">
        <f t="shared" si="307"/>
        <v>0</v>
      </c>
      <c r="W392" s="1090">
        <f>T392+V392</f>
        <v>0</v>
      </c>
      <c r="X392" s="1215"/>
      <c r="Y392" s="526">
        <v>6.5500000000000007</v>
      </c>
      <c r="Z392" s="527">
        <f t="shared" si="309"/>
        <v>0</v>
      </c>
      <c r="AA392" s="526">
        <v>2.3660000000000001</v>
      </c>
      <c r="AB392" s="527">
        <f t="shared" si="310"/>
        <v>0</v>
      </c>
      <c r="AC392" s="915">
        <f>Z392+AB392</f>
        <v>0</v>
      </c>
      <c r="AD392" s="1216"/>
      <c r="AE392" s="526">
        <v>6.5500000000000007</v>
      </c>
      <c r="AF392" s="527">
        <f t="shared" si="312"/>
        <v>0</v>
      </c>
      <c r="AG392" s="526">
        <v>2.3660000000000001</v>
      </c>
      <c r="AH392" s="527">
        <f t="shared" si="313"/>
        <v>0</v>
      </c>
      <c r="AI392" s="915">
        <f>AF392+AH392</f>
        <v>0</v>
      </c>
      <c r="AJ392" s="1216"/>
      <c r="AK392" s="526">
        <v>6.5500000000000007</v>
      </c>
      <c r="AL392" s="527">
        <f t="shared" si="315"/>
        <v>0</v>
      </c>
      <c r="AM392" s="526">
        <v>2.3660000000000001</v>
      </c>
      <c r="AN392" s="527">
        <f t="shared" si="316"/>
        <v>0</v>
      </c>
      <c r="AO392" s="915">
        <f>AL392+AN392</f>
        <v>0</v>
      </c>
      <c r="AP392" s="990"/>
      <c r="AQ392" s="653">
        <f t="shared" si="299"/>
        <v>400</v>
      </c>
      <c r="AR392" s="1004">
        <v>6.5500000000000007</v>
      </c>
      <c r="AS392" s="527">
        <f t="shared" si="318"/>
        <v>2620.0000000000005</v>
      </c>
      <c r="AT392" s="526">
        <v>2.3660000000000001</v>
      </c>
      <c r="AU392" s="989">
        <f t="shared" si="319"/>
        <v>946.40000000000009</v>
      </c>
      <c r="AV392" s="1090">
        <f>AS392+AU392</f>
        <v>3566.4000000000005</v>
      </c>
      <c r="AW392" s="633"/>
    </row>
    <row r="393" spans="1:49" s="632" customFormat="1" x14ac:dyDescent="0.25">
      <c r="A393" s="747" t="s">
        <v>692</v>
      </c>
      <c r="B393" s="657" t="s">
        <v>354</v>
      </c>
      <c r="C393" s="635" t="s">
        <v>196</v>
      </c>
      <c r="D393" s="621">
        <v>1</v>
      </c>
      <c r="E393" s="1004">
        <v>0</v>
      </c>
      <c r="F393" s="527">
        <f t="shared" si="300"/>
        <v>0</v>
      </c>
      <c r="G393" s="526">
        <v>18200</v>
      </c>
      <c r="H393" s="989">
        <f t="shared" si="301"/>
        <v>18200</v>
      </c>
      <c r="I393" s="1090">
        <f>E393*D393+G393*D393</f>
        <v>18200</v>
      </c>
      <c r="J393" s="1132"/>
      <c r="K393" s="621"/>
      <c r="L393" s="1004">
        <v>0</v>
      </c>
      <c r="M393" s="527">
        <f t="shared" si="303"/>
        <v>0</v>
      </c>
      <c r="N393" s="526">
        <v>18200</v>
      </c>
      <c r="O393" s="989">
        <f t="shared" si="304"/>
        <v>0</v>
      </c>
      <c r="P393" s="1090">
        <f>L393*K393+N393*K393</f>
        <v>0</v>
      </c>
      <c r="Q393" s="1005"/>
      <c r="R393" s="621"/>
      <c r="S393" s="1096">
        <v>0</v>
      </c>
      <c r="T393" s="1090">
        <f t="shared" si="306"/>
        <v>0</v>
      </c>
      <c r="U393" s="1096">
        <v>18200</v>
      </c>
      <c r="V393" s="1090">
        <f t="shared" si="307"/>
        <v>0</v>
      </c>
      <c r="W393" s="1090">
        <f>S393*R393+U393*R393</f>
        <v>0</v>
      </c>
      <c r="X393" s="1215"/>
      <c r="Y393" s="526">
        <v>0</v>
      </c>
      <c r="Z393" s="527">
        <f t="shared" si="309"/>
        <v>0</v>
      </c>
      <c r="AA393" s="526">
        <v>18200</v>
      </c>
      <c r="AB393" s="527">
        <f t="shared" si="310"/>
        <v>0</v>
      </c>
      <c r="AC393" s="915">
        <f>Y393*X393+AA393*X393</f>
        <v>0</v>
      </c>
      <c r="AD393" s="1216"/>
      <c r="AE393" s="526">
        <v>0</v>
      </c>
      <c r="AF393" s="527">
        <f t="shared" si="312"/>
        <v>0</v>
      </c>
      <c r="AG393" s="526">
        <v>18200</v>
      </c>
      <c r="AH393" s="527">
        <f t="shared" si="313"/>
        <v>0</v>
      </c>
      <c r="AI393" s="915">
        <f>AE393*AD393+AG393*AD393</f>
        <v>0</v>
      </c>
      <c r="AJ393" s="1216"/>
      <c r="AK393" s="526">
        <v>0</v>
      </c>
      <c r="AL393" s="527">
        <f t="shared" si="315"/>
        <v>0</v>
      </c>
      <c r="AM393" s="526">
        <v>18200</v>
      </c>
      <c r="AN393" s="527">
        <f t="shared" si="316"/>
        <v>0</v>
      </c>
      <c r="AO393" s="915">
        <f>AK393*AJ393+AM393*AJ393</f>
        <v>0</v>
      </c>
      <c r="AP393" s="990"/>
      <c r="AQ393" s="653">
        <f t="shared" si="299"/>
        <v>1</v>
      </c>
      <c r="AR393" s="1004">
        <v>0</v>
      </c>
      <c r="AS393" s="527">
        <f t="shared" si="318"/>
        <v>0</v>
      </c>
      <c r="AT393" s="526">
        <v>18200</v>
      </c>
      <c r="AU393" s="989">
        <f t="shared" si="319"/>
        <v>18200</v>
      </c>
      <c r="AV393" s="1090">
        <f>AR393*AQ393+AT393*AQ393</f>
        <v>18200</v>
      </c>
      <c r="AW393" s="633"/>
    </row>
    <row r="394" spans="1:49" s="632" customFormat="1" x14ac:dyDescent="0.25">
      <c r="A394" s="747" t="s">
        <v>693</v>
      </c>
      <c r="B394" s="657" t="s">
        <v>381</v>
      </c>
      <c r="C394" s="635" t="s">
        <v>196</v>
      </c>
      <c r="D394" s="621">
        <v>1</v>
      </c>
      <c r="E394" s="1004">
        <v>66024</v>
      </c>
      <c r="F394" s="527">
        <f t="shared" si="300"/>
        <v>66024</v>
      </c>
      <c r="G394" s="526">
        <v>0</v>
      </c>
      <c r="H394" s="989">
        <f t="shared" si="301"/>
        <v>0</v>
      </c>
      <c r="I394" s="1090">
        <f>E394*D394+G394*D394</f>
        <v>66024</v>
      </c>
      <c r="J394" s="1132"/>
      <c r="K394" s="621"/>
      <c r="L394" s="1004">
        <v>66024</v>
      </c>
      <c r="M394" s="527">
        <f t="shared" si="303"/>
        <v>0</v>
      </c>
      <c r="N394" s="526">
        <v>0</v>
      </c>
      <c r="O394" s="989">
        <f t="shared" si="304"/>
        <v>0</v>
      </c>
      <c r="P394" s="1090">
        <f>L394*K394+N394*K394</f>
        <v>0</v>
      </c>
      <c r="Q394" s="1005"/>
      <c r="R394" s="621"/>
      <c r="S394" s="1096">
        <v>66024</v>
      </c>
      <c r="T394" s="1090">
        <f t="shared" si="306"/>
        <v>0</v>
      </c>
      <c r="U394" s="1096">
        <v>0</v>
      </c>
      <c r="V394" s="1090">
        <f t="shared" si="307"/>
        <v>0</v>
      </c>
      <c r="W394" s="1090">
        <f>S394*R394+U394*R394</f>
        <v>0</v>
      </c>
      <c r="X394" s="1215"/>
      <c r="Y394" s="526">
        <v>66024</v>
      </c>
      <c r="Z394" s="527">
        <f t="shared" si="309"/>
        <v>0</v>
      </c>
      <c r="AA394" s="526">
        <v>0</v>
      </c>
      <c r="AB394" s="527">
        <f t="shared" si="310"/>
        <v>0</v>
      </c>
      <c r="AC394" s="915">
        <f>Y394*X394+AA394*X394</f>
        <v>0</v>
      </c>
      <c r="AD394" s="1216"/>
      <c r="AE394" s="526">
        <v>66024</v>
      </c>
      <c r="AF394" s="527">
        <f t="shared" si="312"/>
        <v>0</v>
      </c>
      <c r="AG394" s="526">
        <v>0</v>
      </c>
      <c r="AH394" s="527">
        <f t="shared" si="313"/>
        <v>0</v>
      </c>
      <c r="AI394" s="915">
        <f>AE394*AD394+AG394*AD394</f>
        <v>0</v>
      </c>
      <c r="AJ394" s="1216"/>
      <c r="AK394" s="526">
        <v>66024</v>
      </c>
      <c r="AL394" s="527">
        <f t="shared" si="315"/>
        <v>0</v>
      </c>
      <c r="AM394" s="526">
        <v>0</v>
      </c>
      <c r="AN394" s="527">
        <f t="shared" si="316"/>
        <v>0</v>
      </c>
      <c r="AO394" s="915">
        <f>AK394*AJ394+AM394*AJ394</f>
        <v>0</v>
      </c>
      <c r="AP394" s="990"/>
      <c r="AQ394" s="653">
        <f t="shared" si="299"/>
        <v>1</v>
      </c>
      <c r="AR394" s="1004">
        <v>66024</v>
      </c>
      <c r="AS394" s="527">
        <f t="shared" si="318"/>
        <v>66024</v>
      </c>
      <c r="AT394" s="526">
        <v>0</v>
      </c>
      <c r="AU394" s="989">
        <f t="shared" si="319"/>
        <v>0</v>
      </c>
      <c r="AV394" s="1090">
        <f>AR394*AQ394+AT394*AQ394</f>
        <v>66024</v>
      </c>
      <c r="AW394" s="633"/>
    </row>
    <row r="395" spans="1:49" s="1276" customFormat="1" x14ac:dyDescent="0.25">
      <c r="A395" s="1020" t="s">
        <v>694</v>
      </c>
      <c r="B395" s="1021" t="s">
        <v>695</v>
      </c>
      <c r="C395" s="1022"/>
      <c r="D395" s="888"/>
      <c r="E395" s="938"/>
      <c r="F395" s="906">
        <f>F502+F396+F487+F493+F399+F404+F422+F427+F506+F511+F514+F521+F445+F448+F528+F526+F454+F467+F474+F478+F481+F503+F504+F534+F540+F546+F561+F565</f>
        <v>101194699.23239002</v>
      </c>
      <c r="G395" s="938"/>
      <c r="H395" s="1279">
        <f>H502+H396+H487+H493+H399+H404+H422+H427+H506+H511+H514+H521+H445+H448+H528+H526+H454+H467+H474+H478+H481+H503+H504+H534+H540+H546+H561+H565</f>
        <v>53870660.581149988</v>
      </c>
      <c r="I395" s="961">
        <f>I502+I396+I487+I493+I399+I404+I422+I427+I506+I511+I514+I521+I445+I448+I528+I526+I454+I467+I474+I478+I481+I503+I504+I534+I540+I546+I561+I565</f>
        <v>155065359.81354004</v>
      </c>
      <c r="J395" s="940"/>
      <c r="K395" s="888"/>
      <c r="L395" s="938"/>
      <c r="M395" s="906">
        <f>M502+M396+M487+M493+M399+M404+M422+M427+M506+M511+M514+M521+M445+M448+M528+M526+M454+M467+M474+M478+M481+M503+M504+M534+M540+M546+M561+M565</f>
        <v>84134496.338290021</v>
      </c>
      <c r="N395" s="938"/>
      <c r="O395" s="1279">
        <f>O502+O396+O487+O493+O399+O404+O422+O427+O506+O511+O514+O521+O445+O448+O528+O526+O454+O467+O474+O478+O481+O503+O504+O534+O540+O546+O561+O565</f>
        <v>43376479.848049991</v>
      </c>
      <c r="P395" s="961">
        <f>P502+P396+P487+P493+P399+P404+P422+P427+P506+P511+P514+P521+P445+P448+P528+P526+P454+P467+P474+P478+P481+P503+P504+P534+P540+P546+P561+P565</f>
        <v>127510975.54633999</v>
      </c>
      <c r="Q395" s="870"/>
      <c r="R395" s="888"/>
      <c r="S395" s="955"/>
      <c r="T395" s="961">
        <f>T502+T396+T487+T493+T399+T404+T422+T427+T506+T511+T514+T521+T445+T448+T528+T526+T454+T467+T474+T478+T481+T503+T504+T534+T540+T546+T561+T565</f>
        <v>5594509.6856999993</v>
      </c>
      <c r="U395" s="955"/>
      <c r="V395" s="961">
        <f>V502+V396+V487+V493+V399+V404+V422+V427+V506+V511+V514+V521+V445+V448+V528+V526+V454+V467+V474+V478+V481+V503+V504+V534+V540+V546+V561+V565</f>
        <v>4470604.4359999988</v>
      </c>
      <c r="W395" s="961">
        <f>W502+W396+W487+W493+W399+W404+W422+W427+W506+W511+W514+W521+W445+W448+W528+W526+W454+W467+W474+W478+W481+W503+W504+W534+W540+W546+W561+W565</f>
        <v>10065113.481699999</v>
      </c>
      <c r="X395" s="871"/>
      <c r="Y395" s="938"/>
      <c r="Z395" s="906">
        <f>Z502+Z396+Z487+Z493+Z399+Z404+Z422+Z427+Z506+Z511+Z514+Z521+Z445+Z448+Z528+Z526+Z454+Z467+Z474+Z478+Z481+Z503+Z504+Z534+Z540+Z546+Z561+Z565</f>
        <v>0</v>
      </c>
      <c r="AA395" s="938"/>
      <c r="AB395" s="906">
        <f>AB502+AB396+AB487+AB493+AB399+AB404+AB422+AB427+AB506+AB511+AB514+AB521+AB445+AB448+AB528+AB526+AB454+AB467+AB474+AB478+AB481+AB503+AB504+AB534+AB540+AB546+AB561+AB565</f>
        <v>0</v>
      </c>
      <c r="AC395" s="939">
        <f>AC502+AC396+AC487+AC493+AC399+AC404+AC422+AC427+AC506+AC511+AC514+AC521+AC445+AC448+AC528+AC526+AC454+AC467+AC474+AC478+AC481+AC503+AC504+AC534+AC540+AC546+AC561+AC565</f>
        <v>-0.64</v>
      </c>
      <c r="AD395" s="889"/>
      <c r="AE395" s="938"/>
      <c r="AF395" s="906">
        <f>AF502+AF396+AF487+AF493+AF399+AF404+AF422+AF427+AF506+AF511+AF514+AF521+AF445+AF448+AF528+AF526+AF454+AF467+AF474+AF478+AF481+AF503+AF504+AF534+AF540+AF546+AF561+AF565</f>
        <v>0</v>
      </c>
      <c r="AG395" s="938"/>
      <c r="AH395" s="906">
        <f>AH502+AH396+AH487+AH493+AH399+AH404+AH422+AH427+AH506+AH511+AH514+AH521+AH445+AH448+AH528+AH526+AH454+AH467+AH474+AH478+AH481+AH503+AH504+AH534+AH540+AH546+AH561+AH565</f>
        <v>0</v>
      </c>
      <c r="AI395" s="939">
        <f>AI502+AI396+AI487+AI493+AI399+AI404+AI422+AI427+AI506+AI511+AI514+AI521+AI445+AI448+AI528+AI526+AI454+AI467+AI474+AI478+AI481+AI503+AI504+AI534+AI540+AI546+AI561+AI565</f>
        <v>-0.64</v>
      </c>
      <c r="AJ395" s="889"/>
      <c r="AK395" s="938"/>
      <c r="AL395" s="906">
        <f>AL502+AL396+AL487+AL493+AL399+AL404+AL422+AL427+AL506+AL511+AL514+AL521+AL445+AL448+AL528+AL526+AL454+AL467+AL474+AL478+AL481+AL503+AL504+AL534+AL540+AL546+AL561+AL565</f>
        <v>0</v>
      </c>
      <c r="AM395" s="938"/>
      <c r="AN395" s="906">
        <f>AN502+AN396+AN487+AN493+AN399+AN404+AN422+AN427+AN506+AN511+AN514+AN521+AN445+AN448+AN528+AN526+AN454+AN467+AN474+AN478+AN481+AN503+AN504+AN534+AN540+AN546+AN561+AN565</f>
        <v>0</v>
      </c>
      <c r="AO395" s="939">
        <f>AO502+AO396+AO487+AO493+AO399+AO404+AO422+AO427+AO506+AO511+AO514+AO521+AO445+AO448+AO528+AO526+AO454+AO467+AO474+AO478+AO481+AO503+AO504+AO534+AO540+AO546+AO561+AO565</f>
        <v>-0.64</v>
      </c>
      <c r="AP395" s="940"/>
      <c r="AQ395" s="1118">
        <f t="shared" si="299"/>
        <v>0</v>
      </c>
      <c r="AR395" s="938"/>
      <c r="AS395" s="906">
        <f>AS502+AS396+AS487+AS493+AS399+AS404+AS422+AS427+AS506+AS511+AS514+AS521+AS445+AS448+AS528+AS526+AS454+AS467+AS474+AS478+AS481+AS503+AS504+AS534+AS540+AS546+AS561+AS565</f>
        <v>11465693.8484</v>
      </c>
      <c r="AT395" s="938"/>
      <c r="AU395" s="1279">
        <f>AU502+AU396+AU487+AU493+AU399+AU404+AU422+AU427+AU506+AU511+AU514+AU521+AU445+AU448+AU528+AU526+AU454+AU467+AU474+AU478+AU481+AU503+AU504+AU534+AU540+AU546+AU561+AU565</f>
        <v>6023576.2971000001</v>
      </c>
      <c r="AV395" s="961">
        <f>AV502+AV396+AV487+AV493+AV399+AV404+AV422+AV427+AV506+AV511+AV514+AV521+AV445+AV448+AV528+AV526+AV454+AV467+AV474+AV478+AV481+AV503+AV504+AV534+AV540+AV546+AV561+AV565</f>
        <v>17489270.145500001</v>
      </c>
      <c r="AW395" s="1275"/>
    </row>
    <row r="396" spans="1:49" s="632" customFormat="1" x14ac:dyDescent="0.25">
      <c r="A396" s="1053" t="s">
        <v>696</v>
      </c>
      <c r="B396" s="1038" t="s">
        <v>697</v>
      </c>
      <c r="C396" s="1039"/>
      <c r="D396" s="1029"/>
      <c r="E396" s="1155"/>
      <c r="F396" s="948">
        <f>F397+F398</f>
        <v>653913.68999999994</v>
      </c>
      <c r="G396" s="948"/>
      <c r="H396" s="1156">
        <f>H397+H398</f>
        <v>4997424.9000000004</v>
      </c>
      <c r="I396" s="1097">
        <f>I397+I398</f>
        <v>5651338.5899999999</v>
      </c>
      <c r="J396" s="1144"/>
      <c r="K396" s="1029"/>
      <c r="L396" s="1155"/>
      <c r="M396" s="948">
        <f>M397+M398</f>
        <v>653913.68999999994</v>
      </c>
      <c r="N396" s="948"/>
      <c r="O396" s="1156">
        <f>O397+O398</f>
        <v>4997424.9000000004</v>
      </c>
      <c r="P396" s="1097">
        <f>P397+P398</f>
        <v>5651338.5899999999</v>
      </c>
      <c r="Q396" s="1007"/>
      <c r="R396" s="1029"/>
      <c r="S396" s="1097"/>
      <c r="T396" s="1097">
        <f>T397+T398</f>
        <v>0</v>
      </c>
      <c r="U396" s="1097"/>
      <c r="V396" s="1097">
        <f>V397+V398</f>
        <v>0</v>
      </c>
      <c r="W396" s="1097">
        <f>W397+W398</f>
        <v>0</v>
      </c>
      <c r="X396" s="1206"/>
      <c r="Y396" s="948"/>
      <c r="Z396" s="948">
        <f>Z397+Z398</f>
        <v>0</v>
      </c>
      <c r="AA396" s="948"/>
      <c r="AB396" s="948">
        <f>AB397+AB398</f>
        <v>0</v>
      </c>
      <c r="AC396" s="949">
        <f>AC397+AC398</f>
        <v>0</v>
      </c>
      <c r="AD396" s="1207"/>
      <c r="AE396" s="948"/>
      <c r="AF396" s="948">
        <f>AF397+AF398</f>
        <v>0</v>
      </c>
      <c r="AG396" s="948"/>
      <c r="AH396" s="948">
        <f>AH397+AH398</f>
        <v>0</v>
      </c>
      <c r="AI396" s="949">
        <f>AI397+AI398</f>
        <v>0</v>
      </c>
      <c r="AJ396" s="1207"/>
      <c r="AK396" s="948"/>
      <c r="AL396" s="948">
        <f>AL397+AL398</f>
        <v>0</v>
      </c>
      <c r="AM396" s="948"/>
      <c r="AN396" s="948">
        <f>AN397+AN398</f>
        <v>0</v>
      </c>
      <c r="AO396" s="949">
        <f>AO397+AO398</f>
        <v>0</v>
      </c>
      <c r="AP396" s="992"/>
      <c r="AQ396" s="653">
        <f t="shared" si="299"/>
        <v>0</v>
      </c>
      <c r="AR396" s="1155"/>
      <c r="AS396" s="948">
        <f>AS397+AS398</f>
        <v>0</v>
      </c>
      <c r="AT396" s="948"/>
      <c r="AU396" s="1156">
        <f>AU397+AU398</f>
        <v>0</v>
      </c>
      <c r="AV396" s="1097">
        <f>AV397+AV398</f>
        <v>0</v>
      </c>
      <c r="AW396" s="633"/>
    </row>
    <row r="397" spans="1:49" s="632" customFormat="1" x14ac:dyDescent="0.25">
      <c r="A397" s="1054" t="s">
        <v>698</v>
      </c>
      <c r="B397" s="1055" t="s">
        <v>699</v>
      </c>
      <c r="C397" s="1041" t="s">
        <v>28</v>
      </c>
      <c r="D397" s="653">
        <v>1</v>
      </c>
      <c r="E397" s="1004">
        <v>239562</v>
      </c>
      <c r="F397" s="527">
        <f>D397*E397</f>
        <v>239562</v>
      </c>
      <c r="G397" s="526">
        <v>1951576.9</v>
      </c>
      <c r="H397" s="989">
        <f>D397*G397</f>
        <v>1951576.9</v>
      </c>
      <c r="I397" s="1090">
        <f>E397*D397+G397*D397</f>
        <v>2191138.9</v>
      </c>
      <c r="J397" s="1132"/>
      <c r="K397" s="653">
        <v>1</v>
      </c>
      <c r="L397" s="1004">
        <v>239562</v>
      </c>
      <c r="M397" s="527">
        <f>K397*L397</f>
        <v>239562</v>
      </c>
      <c r="N397" s="526">
        <v>1951576.9</v>
      </c>
      <c r="O397" s="989">
        <f>K397*N397</f>
        <v>1951576.9</v>
      </c>
      <c r="P397" s="1090">
        <f>L397*K397+N397*K397</f>
        <v>2191138.9</v>
      </c>
      <c r="Q397" s="1005"/>
      <c r="R397" s="653"/>
      <c r="S397" s="1096">
        <v>239562</v>
      </c>
      <c r="T397" s="1090">
        <f>R397*S397</f>
        <v>0</v>
      </c>
      <c r="U397" s="1096">
        <v>1951576.9</v>
      </c>
      <c r="V397" s="1090">
        <f>R397*U397</f>
        <v>0</v>
      </c>
      <c r="W397" s="1090">
        <f>S397*R397+U397*R397</f>
        <v>0</v>
      </c>
      <c r="X397" s="1208"/>
      <c r="Y397" s="526">
        <v>239562</v>
      </c>
      <c r="Z397" s="527">
        <f>X397*Y397</f>
        <v>0</v>
      </c>
      <c r="AA397" s="526">
        <v>1951576.9</v>
      </c>
      <c r="AB397" s="527">
        <f>X397*AA397</f>
        <v>0</v>
      </c>
      <c r="AC397" s="915">
        <f>Y397*X397+AA397*X397</f>
        <v>0</v>
      </c>
      <c r="AD397" s="1209"/>
      <c r="AE397" s="526">
        <v>239562</v>
      </c>
      <c r="AF397" s="527">
        <f>AD397*AE397</f>
        <v>0</v>
      </c>
      <c r="AG397" s="526">
        <v>1951576.9</v>
      </c>
      <c r="AH397" s="527">
        <f>AD397*AG397</f>
        <v>0</v>
      </c>
      <c r="AI397" s="915">
        <f>AE397*AD397+AG397*AD397</f>
        <v>0</v>
      </c>
      <c r="AJ397" s="1209"/>
      <c r="AK397" s="526">
        <v>239562</v>
      </c>
      <c r="AL397" s="527">
        <f>AJ397*AK397</f>
        <v>0</v>
      </c>
      <c r="AM397" s="526">
        <v>1951576.9</v>
      </c>
      <c r="AN397" s="527">
        <f>AJ397*AM397</f>
        <v>0</v>
      </c>
      <c r="AO397" s="915">
        <f>AK397*AJ397+AM397*AJ397</f>
        <v>0</v>
      </c>
      <c r="AP397" s="990"/>
      <c r="AQ397" s="653">
        <f t="shared" si="299"/>
        <v>0</v>
      </c>
      <c r="AR397" s="1004">
        <v>239562</v>
      </c>
      <c r="AS397" s="527">
        <f>AQ397*AR397</f>
        <v>0</v>
      </c>
      <c r="AT397" s="526">
        <v>1951576.9</v>
      </c>
      <c r="AU397" s="989">
        <f>AQ397*AT397</f>
        <v>0</v>
      </c>
      <c r="AV397" s="1090">
        <f>AR397*AQ397+AT397*AQ397</f>
        <v>0</v>
      </c>
      <c r="AW397" s="633"/>
    </row>
    <row r="398" spans="1:49" s="632" customFormat="1" x14ac:dyDescent="0.25">
      <c r="A398" s="1056" t="s">
        <v>700</v>
      </c>
      <c r="B398" s="1055" t="s">
        <v>701</v>
      </c>
      <c r="C398" s="1041" t="s">
        <v>28</v>
      </c>
      <c r="D398" s="653">
        <v>1</v>
      </c>
      <c r="E398" s="1004">
        <v>414351.69</v>
      </c>
      <c r="F398" s="527">
        <f>D398*E398</f>
        <v>414351.69</v>
      </c>
      <c r="G398" s="526">
        <v>3045848</v>
      </c>
      <c r="H398" s="989">
        <f>D398*G398</f>
        <v>3045848</v>
      </c>
      <c r="I398" s="1090">
        <f>E398*D398+G398*D398</f>
        <v>3460199.69</v>
      </c>
      <c r="J398" s="1132"/>
      <c r="K398" s="653">
        <v>1</v>
      </c>
      <c r="L398" s="1004">
        <v>414351.69</v>
      </c>
      <c r="M398" s="527">
        <f>K398*L398</f>
        <v>414351.69</v>
      </c>
      <c r="N398" s="526">
        <v>3045848</v>
      </c>
      <c r="O398" s="989">
        <f>K398*N398</f>
        <v>3045848</v>
      </c>
      <c r="P398" s="1090">
        <f>L398*K398+N398*K398</f>
        <v>3460199.69</v>
      </c>
      <c r="Q398" s="1005"/>
      <c r="R398" s="653"/>
      <c r="S398" s="1096">
        <v>414351.69</v>
      </c>
      <c r="T398" s="1090">
        <f>R398*S398</f>
        <v>0</v>
      </c>
      <c r="U398" s="1096">
        <v>3045848</v>
      </c>
      <c r="V398" s="1090">
        <f>R398*U398</f>
        <v>0</v>
      </c>
      <c r="W398" s="1090">
        <f>S398*R398+U398*R398</f>
        <v>0</v>
      </c>
      <c r="X398" s="1208"/>
      <c r="Y398" s="526">
        <v>414351.69</v>
      </c>
      <c r="Z398" s="527">
        <f>X398*Y398</f>
        <v>0</v>
      </c>
      <c r="AA398" s="526">
        <v>3045848</v>
      </c>
      <c r="AB398" s="527">
        <f>X398*AA398</f>
        <v>0</v>
      </c>
      <c r="AC398" s="915">
        <f>Y398*X398+AA398*X398</f>
        <v>0</v>
      </c>
      <c r="AD398" s="1209"/>
      <c r="AE398" s="526">
        <v>414351.69</v>
      </c>
      <c r="AF398" s="527">
        <f>AD398*AE398</f>
        <v>0</v>
      </c>
      <c r="AG398" s="526">
        <v>3045848</v>
      </c>
      <c r="AH398" s="527">
        <f>AD398*AG398</f>
        <v>0</v>
      </c>
      <c r="AI398" s="915">
        <f>AE398*AD398+AG398*AD398</f>
        <v>0</v>
      </c>
      <c r="AJ398" s="1209"/>
      <c r="AK398" s="526">
        <v>414351.69</v>
      </c>
      <c r="AL398" s="527">
        <f>AJ398*AK398</f>
        <v>0</v>
      </c>
      <c r="AM398" s="526">
        <v>3045848</v>
      </c>
      <c r="AN398" s="527">
        <f>AJ398*AM398</f>
        <v>0</v>
      </c>
      <c r="AO398" s="915">
        <f>AK398*AJ398+AM398*AJ398</f>
        <v>0</v>
      </c>
      <c r="AP398" s="990"/>
      <c r="AQ398" s="653">
        <f t="shared" si="299"/>
        <v>0</v>
      </c>
      <c r="AR398" s="1004">
        <v>414351.69</v>
      </c>
      <c r="AS398" s="527">
        <f>AQ398*AR398</f>
        <v>0</v>
      </c>
      <c r="AT398" s="526">
        <v>3045848</v>
      </c>
      <c r="AU398" s="989">
        <f>AQ398*AT398</f>
        <v>0</v>
      </c>
      <c r="AV398" s="1090">
        <f>AR398*AQ398+AT398*AQ398</f>
        <v>0</v>
      </c>
      <c r="AW398" s="633"/>
    </row>
    <row r="399" spans="1:49" s="632" customFormat="1" x14ac:dyDescent="0.25">
      <c r="A399" s="1057" t="s">
        <v>702</v>
      </c>
      <c r="B399" s="1038" t="s">
        <v>703</v>
      </c>
      <c r="C399" s="1039"/>
      <c r="D399" s="1029"/>
      <c r="E399" s="1155"/>
      <c r="F399" s="948">
        <f>F400+F401+F402+F403</f>
        <v>1072782</v>
      </c>
      <c r="G399" s="948"/>
      <c r="H399" s="1156">
        <f>H400+H401+H402+H403</f>
        <v>6792602.9399999995</v>
      </c>
      <c r="I399" s="1097">
        <f>I400+I401+I402+I403</f>
        <v>7865384.9399999995</v>
      </c>
      <c r="J399" s="1144"/>
      <c r="K399" s="1029"/>
      <c r="L399" s="1155"/>
      <c r="M399" s="948">
        <f>M400+M401+M402+M403</f>
        <v>1072782</v>
      </c>
      <c r="N399" s="948"/>
      <c r="O399" s="1156">
        <f>O400+O401+O402+O403</f>
        <v>6792602.9399999995</v>
      </c>
      <c r="P399" s="1097">
        <f>P400+P401+P402+P403</f>
        <v>7865384.9399999995</v>
      </c>
      <c r="Q399" s="1007"/>
      <c r="R399" s="1029"/>
      <c r="S399" s="1097"/>
      <c r="T399" s="1097">
        <f>T400+T401+T402+T403</f>
        <v>0</v>
      </c>
      <c r="U399" s="1097"/>
      <c r="V399" s="1097">
        <f>V400+V401+V402+V403</f>
        <v>0</v>
      </c>
      <c r="W399" s="1097">
        <f>W400+W401+W402+W403</f>
        <v>0</v>
      </c>
      <c r="X399" s="1206"/>
      <c r="Y399" s="948"/>
      <c r="Z399" s="948">
        <f>Z400+Z401+Z402+Z403</f>
        <v>0</v>
      </c>
      <c r="AA399" s="948"/>
      <c r="AB399" s="948">
        <f>AB400+AB401+AB402+AB403</f>
        <v>0</v>
      </c>
      <c r="AC399" s="949">
        <f>AC400+AC401+AC402+AC403</f>
        <v>0</v>
      </c>
      <c r="AD399" s="1207"/>
      <c r="AE399" s="948"/>
      <c r="AF399" s="948">
        <f>AF400+AF401+AF402+AF403</f>
        <v>0</v>
      </c>
      <c r="AG399" s="948"/>
      <c r="AH399" s="948">
        <f>AH400+AH401+AH402+AH403</f>
        <v>0</v>
      </c>
      <c r="AI399" s="949">
        <f>AI400+AI401+AI402+AI403</f>
        <v>0</v>
      </c>
      <c r="AJ399" s="1207"/>
      <c r="AK399" s="948"/>
      <c r="AL399" s="948">
        <f>AL400+AL401+AL402+AL403</f>
        <v>0</v>
      </c>
      <c r="AM399" s="948"/>
      <c r="AN399" s="948">
        <f>AN400+AN401+AN402+AN403</f>
        <v>0</v>
      </c>
      <c r="AO399" s="949">
        <f>AO400+AO401+AO402+AO403</f>
        <v>0</v>
      </c>
      <c r="AP399" s="992"/>
      <c r="AQ399" s="653">
        <f t="shared" si="299"/>
        <v>0</v>
      </c>
      <c r="AR399" s="1155"/>
      <c r="AS399" s="948">
        <f>AS400+AS401+AS402+AS403</f>
        <v>0</v>
      </c>
      <c r="AT399" s="948"/>
      <c r="AU399" s="1156">
        <f>AU400+AU401+AU402+AU403</f>
        <v>0</v>
      </c>
      <c r="AV399" s="1097">
        <f>AV400+AV401+AV402+AV403</f>
        <v>0</v>
      </c>
      <c r="AW399" s="633"/>
    </row>
    <row r="400" spans="1:49" s="632" customFormat="1" ht="28.5" x14ac:dyDescent="0.25">
      <c r="A400" s="1058" t="s">
        <v>704</v>
      </c>
      <c r="B400" s="1040" t="s">
        <v>705</v>
      </c>
      <c r="C400" s="1041" t="s">
        <v>170</v>
      </c>
      <c r="D400" s="653">
        <v>3</v>
      </c>
      <c r="E400" s="1150">
        <v>34934</v>
      </c>
      <c r="F400" s="527">
        <f>D400*E400</f>
        <v>104802</v>
      </c>
      <c r="G400" s="527">
        <v>78870</v>
      </c>
      <c r="H400" s="989">
        <f>D400*G400</f>
        <v>236610</v>
      </c>
      <c r="I400" s="1090">
        <f>E400*D400+G400*D400</f>
        <v>341412</v>
      </c>
      <c r="J400" s="1132"/>
      <c r="K400" s="653">
        <v>3</v>
      </c>
      <c r="L400" s="1150">
        <v>34934</v>
      </c>
      <c r="M400" s="527">
        <f>K400*L400</f>
        <v>104802</v>
      </c>
      <c r="N400" s="527">
        <v>78870</v>
      </c>
      <c r="O400" s="989">
        <f>K400*N400</f>
        <v>236610</v>
      </c>
      <c r="P400" s="1090">
        <f>L400*K400+N400*K400</f>
        <v>341412</v>
      </c>
      <c r="Q400" s="1005"/>
      <c r="R400" s="653"/>
      <c r="S400" s="1090">
        <v>34934</v>
      </c>
      <c r="T400" s="1090">
        <f>R400*S400</f>
        <v>0</v>
      </c>
      <c r="U400" s="1090">
        <v>78870</v>
      </c>
      <c r="V400" s="1090">
        <f>R400*U400</f>
        <v>0</v>
      </c>
      <c r="W400" s="1090">
        <f>S400*R400+U400*R400</f>
        <v>0</v>
      </c>
      <c r="X400" s="1208"/>
      <c r="Y400" s="527">
        <v>34934</v>
      </c>
      <c r="Z400" s="527">
        <f>X400*Y400</f>
        <v>0</v>
      </c>
      <c r="AA400" s="527">
        <v>78870</v>
      </c>
      <c r="AB400" s="527">
        <f>X400*AA400</f>
        <v>0</v>
      </c>
      <c r="AC400" s="915">
        <f>Y400*X400+AA400*X400</f>
        <v>0</v>
      </c>
      <c r="AD400" s="1209"/>
      <c r="AE400" s="527">
        <v>34934</v>
      </c>
      <c r="AF400" s="527">
        <f>AD400*AE400</f>
        <v>0</v>
      </c>
      <c r="AG400" s="527">
        <v>78870</v>
      </c>
      <c r="AH400" s="527">
        <f>AD400*AG400</f>
        <v>0</v>
      </c>
      <c r="AI400" s="915">
        <f>AE400*AD400+AG400*AD400</f>
        <v>0</v>
      </c>
      <c r="AJ400" s="1209"/>
      <c r="AK400" s="527">
        <v>34934</v>
      </c>
      <c r="AL400" s="527">
        <f>AJ400*AK400</f>
        <v>0</v>
      </c>
      <c r="AM400" s="527">
        <v>78870</v>
      </c>
      <c r="AN400" s="527">
        <f>AJ400*AM400</f>
        <v>0</v>
      </c>
      <c r="AO400" s="915">
        <f>AK400*AJ400+AM400*AJ400</f>
        <v>0</v>
      </c>
      <c r="AP400" s="990"/>
      <c r="AQ400" s="653">
        <f t="shared" si="299"/>
        <v>0</v>
      </c>
      <c r="AR400" s="1150">
        <v>34934</v>
      </c>
      <c r="AS400" s="527">
        <f>AQ400*AR400</f>
        <v>0</v>
      </c>
      <c r="AT400" s="527">
        <v>78870</v>
      </c>
      <c r="AU400" s="989">
        <f>AQ400*AT400</f>
        <v>0</v>
      </c>
      <c r="AV400" s="1090">
        <f>AR400*AQ400+AT400*AQ400</f>
        <v>0</v>
      </c>
      <c r="AW400" s="633"/>
    </row>
    <row r="401" spans="1:49" s="632" customFormat="1" x14ac:dyDescent="0.25">
      <c r="A401" s="1058" t="s">
        <v>706</v>
      </c>
      <c r="B401" s="1040" t="s">
        <v>707</v>
      </c>
      <c r="C401" s="1041" t="s">
        <v>170</v>
      </c>
      <c r="D401" s="653">
        <v>1</v>
      </c>
      <c r="E401" s="1004">
        <v>337980</v>
      </c>
      <c r="F401" s="527">
        <f>D401*E401</f>
        <v>337980</v>
      </c>
      <c r="G401" s="526">
        <v>1736492.94</v>
      </c>
      <c r="H401" s="989">
        <f>D401*G401</f>
        <v>1736492.94</v>
      </c>
      <c r="I401" s="1090">
        <f>E401*D401+G401*D401</f>
        <v>2074472.94</v>
      </c>
      <c r="J401" s="1132"/>
      <c r="K401" s="653">
        <v>1</v>
      </c>
      <c r="L401" s="1004">
        <v>337980</v>
      </c>
      <c r="M401" s="527">
        <f>K401*L401</f>
        <v>337980</v>
      </c>
      <c r="N401" s="526">
        <v>1736492.94</v>
      </c>
      <c r="O401" s="989">
        <f>K401*N401</f>
        <v>1736492.94</v>
      </c>
      <c r="P401" s="1090">
        <f>L401*K401+N401*K401</f>
        <v>2074472.94</v>
      </c>
      <c r="Q401" s="1005"/>
      <c r="R401" s="653"/>
      <c r="S401" s="1096">
        <v>337980</v>
      </c>
      <c r="T401" s="1090">
        <f>R401*S401</f>
        <v>0</v>
      </c>
      <c r="U401" s="1096">
        <v>1736492.94</v>
      </c>
      <c r="V401" s="1090">
        <f>R401*U401</f>
        <v>0</v>
      </c>
      <c r="W401" s="1090">
        <f>S401*R401+U401*R401</f>
        <v>0</v>
      </c>
      <c r="X401" s="1208"/>
      <c r="Y401" s="526">
        <v>337980</v>
      </c>
      <c r="Z401" s="527">
        <f>X401*Y401</f>
        <v>0</v>
      </c>
      <c r="AA401" s="526">
        <v>1736492.94</v>
      </c>
      <c r="AB401" s="527">
        <f>X401*AA401</f>
        <v>0</v>
      </c>
      <c r="AC401" s="915">
        <f>Y401*X401+AA401*X401</f>
        <v>0</v>
      </c>
      <c r="AD401" s="1209"/>
      <c r="AE401" s="526">
        <v>337980</v>
      </c>
      <c r="AF401" s="527">
        <f>AD401*AE401</f>
        <v>0</v>
      </c>
      <c r="AG401" s="526">
        <v>1736492.94</v>
      </c>
      <c r="AH401" s="527">
        <f>AD401*AG401</f>
        <v>0</v>
      </c>
      <c r="AI401" s="915">
        <f>AE401*AD401+AG401*AD401</f>
        <v>0</v>
      </c>
      <c r="AJ401" s="1209"/>
      <c r="AK401" s="526">
        <v>337980</v>
      </c>
      <c r="AL401" s="527">
        <f>AJ401*AK401</f>
        <v>0</v>
      </c>
      <c r="AM401" s="526">
        <v>1736492.94</v>
      </c>
      <c r="AN401" s="527">
        <f>AJ401*AM401</f>
        <v>0</v>
      </c>
      <c r="AO401" s="915">
        <f>AK401*AJ401+AM401*AJ401</f>
        <v>0</v>
      </c>
      <c r="AP401" s="990"/>
      <c r="AQ401" s="653">
        <f t="shared" si="299"/>
        <v>0</v>
      </c>
      <c r="AR401" s="1004">
        <v>337980</v>
      </c>
      <c r="AS401" s="527">
        <f>AQ401*AR401</f>
        <v>0</v>
      </c>
      <c r="AT401" s="526">
        <v>1736492.94</v>
      </c>
      <c r="AU401" s="989">
        <f>AQ401*AT401</f>
        <v>0</v>
      </c>
      <c r="AV401" s="1090">
        <f>AR401*AQ401+AT401*AQ401</f>
        <v>0</v>
      </c>
      <c r="AW401" s="633"/>
    </row>
    <row r="402" spans="1:49" s="632" customFormat="1" ht="28.5" x14ac:dyDescent="0.25">
      <c r="A402" s="1058" t="s">
        <v>708</v>
      </c>
      <c r="B402" s="1040" t="s">
        <v>709</v>
      </c>
      <c r="C402" s="1041" t="s">
        <v>170</v>
      </c>
      <c r="D402" s="653">
        <v>2</v>
      </c>
      <c r="E402" s="1004">
        <v>90000</v>
      </c>
      <c r="F402" s="527">
        <f>D402*E402</f>
        <v>180000</v>
      </c>
      <c r="G402" s="526">
        <v>567000</v>
      </c>
      <c r="H402" s="989">
        <f>D402*G402</f>
        <v>1134000</v>
      </c>
      <c r="I402" s="1090">
        <f>E402*D402+G402*D402</f>
        <v>1314000</v>
      </c>
      <c r="J402" s="1132"/>
      <c r="K402" s="653">
        <v>2</v>
      </c>
      <c r="L402" s="1004">
        <v>90000</v>
      </c>
      <c r="M402" s="527">
        <f>K402*L402</f>
        <v>180000</v>
      </c>
      <c r="N402" s="526">
        <v>567000</v>
      </c>
      <c r="O402" s="989">
        <f>K402*N402</f>
        <v>1134000</v>
      </c>
      <c r="P402" s="1090">
        <f>L402*K402+N402*K402</f>
        <v>1314000</v>
      </c>
      <c r="Q402" s="1005"/>
      <c r="R402" s="653"/>
      <c r="S402" s="1096">
        <v>90000</v>
      </c>
      <c r="T402" s="1090">
        <f>R402*S402</f>
        <v>0</v>
      </c>
      <c r="U402" s="1096">
        <v>567000</v>
      </c>
      <c r="V402" s="1090">
        <f>R402*U402</f>
        <v>0</v>
      </c>
      <c r="W402" s="1090">
        <f>S402*R402+U402*R402</f>
        <v>0</v>
      </c>
      <c r="X402" s="1208"/>
      <c r="Y402" s="526">
        <v>90000</v>
      </c>
      <c r="Z402" s="527">
        <f>X402*Y402</f>
        <v>0</v>
      </c>
      <c r="AA402" s="526">
        <v>567000</v>
      </c>
      <c r="AB402" s="527">
        <f>X402*AA402</f>
        <v>0</v>
      </c>
      <c r="AC402" s="915">
        <f>Y402*X402+AA402*X402</f>
        <v>0</v>
      </c>
      <c r="AD402" s="1209"/>
      <c r="AE402" s="526">
        <v>90000</v>
      </c>
      <c r="AF402" s="527">
        <f>AD402*AE402</f>
        <v>0</v>
      </c>
      <c r="AG402" s="526">
        <v>567000</v>
      </c>
      <c r="AH402" s="527">
        <f>AD402*AG402</f>
        <v>0</v>
      </c>
      <c r="AI402" s="915">
        <f>AE402*AD402+AG402*AD402</f>
        <v>0</v>
      </c>
      <c r="AJ402" s="1209"/>
      <c r="AK402" s="526">
        <v>90000</v>
      </c>
      <c r="AL402" s="527">
        <f>AJ402*AK402</f>
        <v>0</v>
      </c>
      <c r="AM402" s="526">
        <v>567000</v>
      </c>
      <c r="AN402" s="527">
        <f>AJ402*AM402</f>
        <v>0</v>
      </c>
      <c r="AO402" s="915">
        <f>AK402*AJ402+AM402*AJ402</f>
        <v>0</v>
      </c>
      <c r="AP402" s="990"/>
      <c r="AQ402" s="653">
        <f t="shared" si="299"/>
        <v>0</v>
      </c>
      <c r="AR402" s="1004">
        <v>90000</v>
      </c>
      <c r="AS402" s="527">
        <f>AQ402*AR402</f>
        <v>0</v>
      </c>
      <c r="AT402" s="526">
        <v>567000</v>
      </c>
      <c r="AU402" s="989">
        <f>AQ402*AT402</f>
        <v>0</v>
      </c>
      <c r="AV402" s="1090">
        <f>AR402*AQ402+AT402*AQ402</f>
        <v>0</v>
      </c>
      <c r="AW402" s="633"/>
    </row>
    <row r="403" spans="1:49" s="632" customFormat="1" ht="28.5" x14ac:dyDescent="0.25">
      <c r="A403" s="1058" t="s">
        <v>710</v>
      </c>
      <c r="B403" s="1040" t="s">
        <v>711</v>
      </c>
      <c r="C403" s="1041" t="s">
        <v>170</v>
      </c>
      <c r="D403" s="653">
        <v>5</v>
      </c>
      <c r="E403" s="1004">
        <v>90000</v>
      </c>
      <c r="F403" s="527">
        <f>D403*E403</f>
        <v>450000</v>
      </c>
      <c r="G403" s="526">
        <v>737100</v>
      </c>
      <c r="H403" s="989">
        <f>D403*G403</f>
        <v>3685500</v>
      </c>
      <c r="I403" s="1090">
        <f>E403*D403+G403*D403</f>
        <v>4135500</v>
      </c>
      <c r="J403" s="1132"/>
      <c r="K403" s="653">
        <v>5</v>
      </c>
      <c r="L403" s="1004">
        <v>90000</v>
      </c>
      <c r="M403" s="527">
        <f>K403*L403</f>
        <v>450000</v>
      </c>
      <c r="N403" s="526">
        <v>737100</v>
      </c>
      <c r="O403" s="989">
        <f>K403*N403</f>
        <v>3685500</v>
      </c>
      <c r="P403" s="1090">
        <f>L403*K403+N403*K403</f>
        <v>4135500</v>
      </c>
      <c r="Q403" s="1005"/>
      <c r="R403" s="653"/>
      <c r="S403" s="1096">
        <v>90000</v>
      </c>
      <c r="T403" s="1090">
        <f>R403*S403</f>
        <v>0</v>
      </c>
      <c r="U403" s="1096">
        <v>737100</v>
      </c>
      <c r="V403" s="1090">
        <f>R403*U403</f>
        <v>0</v>
      </c>
      <c r="W403" s="1090">
        <f>S403*R403+U403*R403</f>
        <v>0</v>
      </c>
      <c r="X403" s="1208"/>
      <c r="Y403" s="526">
        <v>90000</v>
      </c>
      <c r="Z403" s="527">
        <f>X403*Y403</f>
        <v>0</v>
      </c>
      <c r="AA403" s="526">
        <v>737100</v>
      </c>
      <c r="AB403" s="527">
        <f>X403*AA403</f>
        <v>0</v>
      </c>
      <c r="AC403" s="915">
        <f>Y403*X403+AA403*X403</f>
        <v>0</v>
      </c>
      <c r="AD403" s="1209"/>
      <c r="AE403" s="526">
        <v>90000</v>
      </c>
      <c r="AF403" s="527">
        <f>AD403*AE403</f>
        <v>0</v>
      </c>
      <c r="AG403" s="526">
        <v>737100</v>
      </c>
      <c r="AH403" s="527">
        <f>AD403*AG403</f>
        <v>0</v>
      </c>
      <c r="AI403" s="915">
        <f>AE403*AD403+AG403*AD403</f>
        <v>0</v>
      </c>
      <c r="AJ403" s="1209"/>
      <c r="AK403" s="526">
        <v>90000</v>
      </c>
      <c r="AL403" s="527">
        <f>AJ403*AK403</f>
        <v>0</v>
      </c>
      <c r="AM403" s="526">
        <v>737100</v>
      </c>
      <c r="AN403" s="527">
        <f>AJ403*AM403</f>
        <v>0</v>
      </c>
      <c r="AO403" s="915">
        <f>AK403*AJ403+AM403*AJ403</f>
        <v>0</v>
      </c>
      <c r="AP403" s="990"/>
      <c r="AQ403" s="653">
        <f t="shared" si="299"/>
        <v>0</v>
      </c>
      <c r="AR403" s="1004">
        <v>90000</v>
      </c>
      <c r="AS403" s="527">
        <f>AQ403*AR403</f>
        <v>0</v>
      </c>
      <c r="AT403" s="526">
        <v>737100</v>
      </c>
      <c r="AU403" s="989">
        <f>AQ403*AT403</f>
        <v>0</v>
      </c>
      <c r="AV403" s="1090">
        <f>AR403*AQ403+AT403*AQ403</f>
        <v>0</v>
      </c>
      <c r="AW403" s="633"/>
    </row>
    <row r="404" spans="1:49" s="632" customFormat="1" ht="30" x14ac:dyDescent="0.25">
      <c r="A404" s="1057" t="s">
        <v>712</v>
      </c>
      <c r="B404" s="1038" t="s">
        <v>713</v>
      </c>
      <c r="C404" s="1039"/>
      <c r="D404" s="1029"/>
      <c r="E404" s="1155"/>
      <c r="F404" s="948">
        <f>F405+F406+F407+F408+F409+F410+F411+F412+F413+F414+F415+F416+F417+F418+F419+F420+F421</f>
        <v>3580472.4176899996</v>
      </c>
      <c r="G404" s="948"/>
      <c r="H404" s="1156">
        <f>H405+H406+H407+H408+H409+H410+H411+H412+H413+H414+H415+H416+H417+H418+H419+H420+H421</f>
        <v>3274387.4707500003</v>
      </c>
      <c r="I404" s="1097">
        <f>I405+I406+I407+I408+I409+I410+I411+I412+I413+I414+I415+I416+I417+I418+I419+I420+I421</f>
        <v>6854859.8884400008</v>
      </c>
      <c r="J404" s="1144"/>
      <c r="K404" s="1029"/>
      <c r="L404" s="1155"/>
      <c r="M404" s="948">
        <f>M405+M406+M407+M408+M409+M410+M411+M412+M413+M414+M415+M416+M417+M418+M419+M420+M421</f>
        <v>2084956.2806899997</v>
      </c>
      <c r="N404" s="948"/>
      <c r="O404" s="1156">
        <f>O405+O406+O407+O408+O409+O410+O411+O412+O413+O414+O415+O416+O417+O418+O419+O420+O421</f>
        <v>1829292.69985</v>
      </c>
      <c r="P404" s="1097">
        <f>P405+P406+P407+P408+P409+P410+P411+P412+P413+P414+P415+P416+P417+P418+P419+P420+P421</f>
        <v>3914248.9805399999</v>
      </c>
      <c r="Q404" s="1007"/>
      <c r="R404" s="1029"/>
      <c r="S404" s="1097"/>
      <c r="T404" s="1097">
        <f>T405+T406+T407+T408+T409+T410+T411+T412+T413+T414+T415+T416+T417+T418+T419+T420+T421</f>
        <v>0</v>
      </c>
      <c r="U404" s="1097"/>
      <c r="V404" s="1097">
        <f>V405+V406+V407+V408+V409+V410+V411+V412+V413+V414+V415+V416+V417+V418+V419+V420+V421</f>
        <v>0</v>
      </c>
      <c r="W404" s="1097">
        <f>W405+W406+W407+W408+W409+W410+W411+W412+W413+W414+W415+W416+W417+W418+W419+W420+W421</f>
        <v>0</v>
      </c>
      <c r="X404" s="1206"/>
      <c r="Y404" s="948"/>
      <c r="Z404" s="948">
        <f>Z405+Z406+Z407+Z408+Z409+Z410+Z411+Z412+Z413+Z414+Z415+Z416+Z417+Z418+Z419+Z420+Z421</f>
        <v>0</v>
      </c>
      <c r="AA404" s="948"/>
      <c r="AB404" s="948">
        <f>AB405+AB406+AB407+AB408+AB409+AB410+AB411+AB412+AB413+AB414+AB415+AB416+AB417+AB418+AB419+AB420+AB421</f>
        <v>0</v>
      </c>
      <c r="AC404" s="949">
        <f>AC405+AC406+AC407+AC408+AC409+AC410+AC411+AC412+AC413+AC414+AC415+AC416+AC417+AC418+AC419+AC420+AC421</f>
        <v>0</v>
      </c>
      <c r="AD404" s="1207"/>
      <c r="AE404" s="948"/>
      <c r="AF404" s="948">
        <f>AF405+AF406+AF407+AF408+AF409+AF410+AF411+AF412+AF413+AF414+AF415+AF416+AF417+AF418+AF419+AF420+AF421</f>
        <v>0</v>
      </c>
      <c r="AG404" s="948"/>
      <c r="AH404" s="948">
        <f>AH405+AH406+AH407+AH408+AH409+AH410+AH411+AH412+AH413+AH414+AH415+AH416+AH417+AH418+AH419+AH420+AH421</f>
        <v>0</v>
      </c>
      <c r="AI404" s="949">
        <f>AI405+AI406+AI407+AI408+AI409+AI410+AI411+AI412+AI413+AI414+AI415+AI416+AI417+AI418+AI419+AI420+AI421</f>
        <v>0</v>
      </c>
      <c r="AJ404" s="1207"/>
      <c r="AK404" s="948"/>
      <c r="AL404" s="948">
        <f>AL405+AL406+AL407+AL408+AL409+AL410+AL411+AL412+AL413+AL414+AL415+AL416+AL417+AL418+AL419+AL420+AL421</f>
        <v>0</v>
      </c>
      <c r="AM404" s="948"/>
      <c r="AN404" s="948">
        <f>AN405+AN406+AN407+AN408+AN409+AN410+AN411+AN412+AN413+AN414+AN415+AN416+AN417+AN418+AN419+AN420+AN421</f>
        <v>0</v>
      </c>
      <c r="AO404" s="949">
        <f>AO405+AO406+AO407+AO408+AO409+AO410+AO411+AO412+AO413+AO414+AO415+AO416+AO417+AO418+AO419+AO420+AO421</f>
        <v>0</v>
      </c>
      <c r="AP404" s="992"/>
      <c r="AQ404" s="653">
        <f t="shared" si="299"/>
        <v>0</v>
      </c>
      <c r="AR404" s="1155"/>
      <c r="AS404" s="948">
        <f>AS405+AS406+AS407+AS408+AS409+AS410+AS411+AS412+AS413+AS414+AS415+AS416+AS417+AS418+AS419+AS420+AS421</f>
        <v>1495516.1369999999</v>
      </c>
      <c r="AT404" s="948"/>
      <c r="AU404" s="1156">
        <f>AU405+AU406+AU407+AU408+AU409+AU410+AU411+AU412+AU413+AU414+AU415+AU416+AU417+AU418+AU419+AU420+AU421</f>
        <v>1445094.7708999999</v>
      </c>
      <c r="AV404" s="1097">
        <f>AV405+AV406+AV407+AV408+AV409+AV410+AV411+AV412+AV413+AV414+AV415+AV416+AV417+AV418+AV419+AV420+AV421</f>
        <v>2940610.9079000005</v>
      </c>
      <c r="AW404" s="633"/>
    </row>
    <row r="405" spans="1:49" s="632" customFormat="1" ht="42.75" x14ac:dyDescent="0.25">
      <c r="A405" s="1056" t="s">
        <v>714</v>
      </c>
      <c r="B405" s="1059" t="s">
        <v>715</v>
      </c>
      <c r="C405" s="654" t="s">
        <v>167</v>
      </c>
      <c r="D405" s="655">
        <v>5.6680000000000001</v>
      </c>
      <c r="E405" s="1004">
        <v>114800</v>
      </c>
      <c r="F405" s="527">
        <f t="shared" ref="F405:F421" si="328">D405*E405</f>
        <v>650686.4</v>
      </c>
      <c r="G405" s="526">
        <v>91879.3</v>
      </c>
      <c r="H405" s="989">
        <f t="shared" ref="H405:H421" si="329">D405*G405</f>
        <v>520771.87240000005</v>
      </c>
      <c r="I405" s="1090">
        <f t="shared" ref="I405:I421" si="330">E405*D405+G405*D405</f>
        <v>1171458.2724000001</v>
      </c>
      <c r="J405" s="1132"/>
      <c r="K405" s="655">
        <v>3.78</v>
      </c>
      <c r="L405" s="1004">
        <v>114800</v>
      </c>
      <c r="M405" s="527">
        <f t="shared" ref="M405:M421" si="331">K405*L405</f>
        <v>433944</v>
      </c>
      <c r="N405" s="526">
        <v>91879.3</v>
      </c>
      <c r="O405" s="989">
        <f t="shared" ref="O405:O421" si="332">K405*N405</f>
        <v>347303.75400000002</v>
      </c>
      <c r="P405" s="1090">
        <f t="shared" ref="P405:P421" si="333">L405*K405+N405*K405</f>
        <v>781247.75399999996</v>
      </c>
      <c r="Q405" s="1005"/>
      <c r="R405" s="655"/>
      <c r="S405" s="1096">
        <v>114800</v>
      </c>
      <c r="T405" s="1090">
        <f t="shared" ref="T405:T421" si="334">R405*S405</f>
        <v>0</v>
      </c>
      <c r="U405" s="1096">
        <v>91879.3</v>
      </c>
      <c r="V405" s="1090">
        <f t="shared" ref="V405:V421" si="335">R405*U405</f>
        <v>0</v>
      </c>
      <c r="W405" s="1090">
        <f t="shared" ref="W405:W421" si="336">S405*R405+U405*R405</f>
        <v>0</v>
      </c>
      <c r="X405" s="1211"/>
      <c r="Y405" s="526">
        <v>114800</v>
      </c>
      <c r="Z405" s="527">
        <f t="shared" ref="Z405:Z421" si="337">X405*Y405</f>
        <v>0</v>
      </c>
      <c r="AA405" s="526">
        <v>91879.3</v>
      </c>
      <c r="AB405" s="527">
        <f t="shared" ref="AB405:AB421" si="338">X405*AA405</f>
        <v>0</v>
      </c>
      <c r="AC405" s="915">
        <f t="shared" ref="AC405:AC421" si="339">Y405*X405+AA405*X405</f>
        <v>0</v>
      </c>
      <c r="AD405" s="1212"/>
      <c r="AE405" s="526">
        <v>114800</v>
      </c>
      <c r="AF405" s="527">
        <f t="shared" ref="AF405:AF421" si="340">AD405*AE405</f>
        <v>0</v>
      </c>
      <c r="AG405" s="526">
        <v>91879.3</v>
      </c>
      <c r="AH405" s="527">
        <f t="shared" ref="AH405:AH421" si="341">AD405*AG405</f>
        <v>0</v>
      </c>
      <c r="AI405" s="915">
        <f t="shared" ref="AI405:AI421" si="342">AE405*AD405+AG405*AD405</f>
        <v>0</v>
      </c>
      <c r="AJ405" s="1212"/>
      <c r="AK405" s="526">
        <v>114800</v>
      </c>
      <c r="AL405" s="527">
        <f t="shared" ref="AL405:AL421" si="343">AJ405*AK405</f>
        <v>0</v>
      </c>
      <c r="AM405" s="526">
        <v>91879.3</v>
      </c>
      <c r="AN405" s="527">
        <f t="shared" ref="AN405:AN421" si="344">AJ405*AM405</f>
        <v>0</v>
      </c>
      <c r="AO405" s="915">
        <f t="shared" ref="AO405:AO421" si="345">AK405*AJ405+AM405*AJ405</f>
        <v>0</v>
      </c>
      <c r="AP405" s="990"/>
      <c r="AQ405" s="653">
        <f t="shared" si="299"/>
        <v>1.8880000000000003</v>
      </c>
      <c r="AR405" s="1004">
        <v>114800</v>
      </c>
      <c r="AS405" s="527">
        <f t="shared" ref="AS405:AS421" si="346">AQ405*AR405</f>
        <v>216742.40000000005</v>
      </c>
      <c r="AT405" s="526">
        <v>91879.3</v>
      </c>
      <c r="AU405" s="989">
        <f t="shared" ref="AU405:AU421" si="347">AQ405*AT405</f>
        <v>173468.11840000004</v>
      </c>
      <c r="AV405" s="1090">
        <f t="shared" ref="AV405:AV421" si="348">AR405*AQ405+AT405*AQ405</f>
        <v>390210.51840000006</v>
      </c>
      <c r="AW405" s="633"/>
    </row>
    <row r="406" spans="1:49" s="632" customFormat="1" ht="42.75" x14ac:dyDescent="0.25">
      <c r="A406" s="1056" t="s">
        <v>716</v>
      </c>
      <c r="B406" s="1059" t="s">
        <v>717</v>
      </c>
      <c r="C406" s="654" t="s">
        <v>718</v>
      </c>
      <c r="D406" s="655">
        <v>7</v>
      </c>
      <c r="E406" s="1004">
        <v>67567.990000000005</v>
      </c>
      <c r="F406" s="527">
        <f t="shared" si="328"/>
        <v>472975.93000000005</v>
      </c>
      <c r="G406" s="526">
        <v>11231.08</v>
      </c>
      <c r="H406" s="989">
        <f t="shared" si="329"/>
        <v>78617.56</v>
      </c>
      <c r="I406" s="1090">
        <f t="shared" si="330"/>
        <v>551593.49</v>
      </c>
      <c r="J406" s="1132"/>
      <c r="K406" s="655">
        <v>6</v>
      </c>
      <c r="L406" s="1004">
        <v>67567.990000000005</v>
      </c>
      <c r="M406" s="527">
        <f t="shared" si="331"/>
        <v>405407.94000000006</v>
      </c>
      <c r="N406" s="526">
        <v>11231.08</v>
      </c>
      <c r="O406" s="989">
        <f t="shared" si="332"/>
        <v>67386.48</v>
      </c>
      <c r="P406" s="1090">
        <f t="shared" si="333"/>
        <v>472794.42000000004</v>
      </c>
      <c r="Q406" s="1005"/>
      <c r="R406" s="655"/>
      <c r="S406" s="1096">
        <v>67567.990000000005</v>
      </c>
      <c r="T406" s="1090">
        <f t="shared" si="334"/>
        <v>0</v>
      </c>
      <c r="U406" s="1096">
        <v>11231.08</v>
      </c>
      <c r="V406" s="1090">
        <f t="shared" si="335"/>
        <v>0</v>
      </c>
      <c r="W406" s="1090">
        <f t="shared" si="336"/>
        <v>0</v>
      </c>
      <c r="X406" s="1211"/>
      <c r="Y406" s="526">
        <v>67567.990000000005</v>
      </c>
      <c r="Z406" s="527">
        <f t="shared" si="337"/>
        <v>0</v>
      </c>
      <c r="AA406" s="526">
        <v>11231.08</v>
      </c>
      <c r="AB406" s="527">
        <f t="shared" si="338"/>
        <v>0</v>
      </c>
      <c r="AC406" s="915">
        <f t="shared" si="339"/>
        <v>0</v>
      </c>
      <c r="AD406" s="1212"/>
      <c r="AE406" s="526">
        <v>67567.990000000005</v>
      </c>
      <c r="AF406" s="527">
        <f t="shared" si="340"/>
        <v>0</v>
      </c>
      <c r="AG406" s="526">
        <v>11231.08</v>
      </c>
      <c r="AH406" s="527">
        <f t="shared" si="341"/>
        <v>0</v>
      </c>
      <c r="AI406" s="915">
        <f t="shared" si="342"/>
        <v>0</v>
      </c>
      <c r="AJ406" s="1212"/>
      <c r="AK406" s="526">
        <v>67567.990000000005</v>
      </c>
      <c r="AL406" s="527">
        <f t="shared" si="343"/>
        <v>0</v>
      </c>
      <c r="AM406" s="526">
        <v>11231.08</v>
      </c>
      <c r="AN406" s="527">
        <f t="shared" si="344"/>
        <v>0</v>
      </c>
      <c r="AO406" s="915">
        <f t="shared" si="345"/>
        <v>0</v>
      </c>
      <c r="AP406" s="990"/>
      <c r="AQ406" s="653">
        <f t="shared" si="299"/>
        <v>1</v>
      </c>
      <c r="AR406" s="1004">
        <v>67567.990000000005</v>
      </c>
      <c r="AS406" s="527">
        <f t="shared" si="346"/>
        <v>67567.990000000005</v>
      </c>
      <c r="AT406" s="526">
        <v>11231.08</v>
      </c>
      <c r="AU406" s="989">
        <f t="shared" si="347"/>
        <v>11231.08</v>
      </c>
      <c r="AV406" s="1090">
        <f t="shared" si="348"/>
        <v>78799.070000000007</v>
      </c>
      <c r="AW406" s="633"/>
    </row>
    <row r="407" spans="1:49" s="632" customFormat="1" ht="28.5" x14ac:dyDescent="0.25">
      <c r="A407" s="1056" t="s">
        <v>719</v>
      </c>
      <c r="B407" s="656" t="s">
        <v>720</v>
      </c>
      <c r="C407" s="654" t="s">
        <v>43</v>
      </c>
      <c r="D407" s="655">
        <v>21.8</v>
      </c>
      <c r="E407" s="1004">
        <v>10218</v>
      </c>
      <c r="F407" s="527">
        <f t="shared" si="328"/>
        <v>222752.4</v>
      </c>
      <c r="G407" s="526">
        <v>29000</v>
      </c>
      <c r="H407" s="989">
        <f t="shared" si="329"/>
        <v>632200</v>
      </c>
      <c r="I407" s="1090">
        <f t="shared" si="330"/>
        <v>854952.4</v>
      </c>
      <c r="J407" s="1132"/>
      <c r="K407" s="655">
        <v>17</v>
      </c>
      <c r="L407" s="1004">
        <v>10218</v>
      </c>
      <c r="M407" s="527">
        <f t="shared" si="331"/>
        <v>173706</v>
      </c>
      <c r="N407" s="526">
        <v>29000</v>
      </c>
      <c r="O407" s="989">
        <f t="shared" si="332"/>
        <v>493000</v>
      </c>
      <c r="P407" s="1090">
        <f t="shared" si="333"/>
        <v>666706</v>
      </c>
      <c r="Q407" s="1005"/>
      <c r="R407" s="655"/>
      <c r="S407" s="1096">
        <v>10218</v>
      </c>
      <c r="T407" s="1090">
        <f t="shared" si="334"/>
        <v>0</v>
      </c>
      <c r="U407" s="1096">
        <v>29000</v>
      </c>
      <c r="V407" s="1090">
        <f t="shared" si="335"/>
        <v>0</v>
      </c>
      <c r="W407" s="1090">
        <f t="shared" si="336"/>
        <v>0</v>
      </c>
      <c r="X407" s="1211"/>
      <c r="Y407" s="526">
        <v>10218</v>
      </c>
      <c r="Z407" s="527">
        <f t="shared" si="337"/>
        <v>0</v>
      </c>
      <c r="AA407" s="526">
        <v>29000</v>
      </c>
      <c r="AB407" s="527">
        <f t="shared" si="338"/>
        <v>0</v>
      </c>
      <c r="AC407" s="915">
        <f t="shared" si="339"/>
        <v>0</v>
      </c>
      <c r="AD407" s="1212"/>
      <c r="AE407" s="526">
        <v>10218</v>
      </c>
      <c r="AF407" s="527">
        <f t="shared" si="340"/>
        <v>0</v>
      </c>
      <c r="AG407" s="526">
        <v>29000</v>
      </c>
      <c r="AH407" s="527">
        <f t="shared" si="341"/>
        <v>0</v>
      </c>
      <c r="AI407" s="915">
        <f t="shared" si="342"/>
        <v>0</v>
      </c>
      <c r="AJ407" s="1212"/>
      <c r="AK407" s="526">
        <v>10218</v>
      </c>
      <c r="AL407" s="527">
        <f t="shared" si="343"/>
        <v>0</v>
      </c>
      <c r="AM407" s="526">
        <v>29000</v>
      </c>
      <c r="AN407" s="527">
        <f t="shared" si="344"/>
        <v>0</v>
      </c>
      <c r="AO407" s="915">
        <f t="shared" si="345"/>
        <v>0</v>
      </c>
      <c r="AP407" s="990"/>
      <c r="AQ407" s="653">
        <f t="shared" si="299"/>
        <v>4.8000000000000007</v>
      </c>
      <c r="AR407" s="1004">
        <v>10218</v>
      </c>
      <c r="AS407" s="527">
        <f t="shared" si="346"/>
        <v>49046.400000000009</v>
      </c>
      <c r="AT407" s="526">
        <v>29000</v>
      </c>
      <c r="AU407" s="989">
        <f t="shared" si="347"/>
        <v>139200.00000000003</v>
      </c>
      <c r="AV407" s="1090">
        <f t="shared" si="348"/>
        <v>188246.40000000002</v>
      </c>
      <c r="AW407" s="633"/>
    </row>
    <row r="408" spans="1:49" s="632" customFormat="1" x14ac:dyDescent="0.25">
      <c r="A408" s="1056" t="s">
        <v>721</v>
      </c>
      <c r="B408" s="656" t="s">
        <v>722</v>
      </c>
      <c r="C408" s="654" t="s">
        <v>43</v>
      </c>
      <c r="D408" s="655">
        <v>6.2</v>
      </c>
      <c r="E408" s="1004">
        <v>3838.72</v>
      </c>
      <c r="F408" s="527">
        <f t="shared" si="328"/>
        <v>23800.063999999998</v>
      </c>
      <c r="G408" s="526">
        <v>8948.59</v>
      </c>
      <c r="H408" s="989">
        <f t="shared" si="329"/>
        <v>55481.258000000002</v>
      </c>
      <c r="I408" s="1090">
        <f t="shared" si="330"/>
        <v>79281.322</v>
      </c>
      <c r="J408" s="1132"/>
      <c r="K408" s="655">
        <v>3</v>
      </c>
      <c r="L408" s="1004">
        <v>3838.72</v>
      </c>
      <c r="M408" s="527">
        <f t="shared" si="331"/>
        <v>11516.16</v>
      </c>
      <c r="N408" s="526">
        <v>8948.59</v>
      </c>
      <c r="O408" s="989">
        <f t="shared" si="332"/>
        <v>26845.77</v>
      </c>
      <c r="P408" s="1090">
        <f t="shared" si="333"/>
        <v>38361.93</v>
      </c>
      <c r="Q408" s="1005"/>
      <c r="R408" s="655"/>
      <c r="S408" s="1096">
        <v>3838.72</v>
      </c>
      <c r="T408" s="1090">
        <f t="shared" si="334"/>
        <v>0</v>
      </c>
      <c r="U408" s="1096">
        <v>8948.59</v>
      </c>
      <c r="V408" s="1090">
        <f t="shared" si="335"/>
        <v>0</v>
      </c>
      <c r="W408" s="1090">
        <f t="shared" si="336"/>
        <v>0</v>
      </c>
      <c r="X408" s="1211"/>
      <c r="Y408" s="526">
        <v>3838.72</v>
      </c>
      <c r="Z408" s="527">
        <f t="shared" si="337"/>
        <v>0</v>
      </c>
      <c r="AA408" s="526">
        <v>8948.59</v>
      </c>
      <c r="AB408" s="527">
        <f t="shared" si="338"/>
        <v>0</v>
      </c>
      <c r="AC408" s="915">
        <f t="shared" si="339"/>
        <v>0</v>
      </c>
      <c r="AD408" s="1212"/>
      <c r="AE408" s="526">
        <v>3838.72</v>
      </c>
      <c r="AF408" s="527">
        <f t="shared" si="340"/>
        <v>0</v>
      </c>
      <c r="AG408" s="526">
        <v>8948.59</v>
      </c>
      <c r="AH408" s="527">
        <f t="shared" si="341"/>
        <v>0</v>
      </c>
      <c r="AI408" s="915">
        <f t="shared" si="342"/>
        <v>0</v>
      </c>
      <c r="AJ408" s="1212"/>
      <c r="AK408" s="526">
        <v>3838.72</v>
      </c>
      <c r="AL408" s="527">
        <f t="shared" si="343"/>
        <v>0</v>
      </c>
      <c r="AM408" s="526">
        <v>8948.59</v>
      </c>
      <c r="AN408" s="527">
        <f t="shared" si="344"/>
        <v>0</v>
      </c>
      <c r="AO408" s="915">
        <f t="shared" si="345"/>
        <v>0</v>
      </c>
      <c r="AP408" s="990"/>
      <c r="AQ408" s="653">
        <f t="shared" si="299"/>
        <v>3.2</v>
      </c>
      <c r="AR408" s="1004">
        <v>3838.72</v>
      </c>
      <c r="AS408" s="527">
        <f t="shared" si="346"/>
        <v>12283.904</v>
      </c>
      <c r="AT408" s="526">
        <v>8948.59</v>
      </c>
      <c r="AU408" s="989">
        <f t="shared" si="347"/>
        <v>28635.488000000001</v>
      </c>
      <c r="AV408" s="1090">
        <f t="shared" si="348"/>
        <v>40919.392</v>
      </c>
      <c r="AW408" s="633"/>
    </row>
    <row r="409" spans="1:49" s="632" customFormat="1" ht="28.5" x14ac:dyDescent="0.25">
      <c r="A409" s="1060" t="s">
        <v>723</v>
      </c>
      <c r="B409" s="656" t="s">
        <v>724</v>
      </c>
      <c r="C409" s="654" t="s">
        <v>167</v>
      </c>
      <c r="D409" s="655">
        <v>0.47899999999999998</v>
      </c>
      <c r="E409" s="1004">
        <v>110700</v>
      </c>
      <c r="F409" s="527">
        <f t="shared" si="328"/>
        <v>53025.299999999996</v>
      </c>
      <c r="G409" s="526">
        <v>120610.65</v>
      </c>
      <c r="H409" s="989">
        <f t="shared" si="329"/>
        <v>57772.501349999991</v>
      </c>
      <c r="I409" s="1090">
        <f t="shared" si="330"/>
        <v>110797.80134999999</v>
      </c>
      <c r="J409" s="1132"/>
      <c r="K409" s="655">
        <v>0.47899999999999998</v>
      </c>
      <c r="L409" s="1004">
        <v>110700</v>
      </c>
      <c r="M409" s="527">
        <f t="shared" si="331"/>
        <v>53025.299999999996</v>
      </c>
      <c r="N409" s="526">
        <v>120610.65</v>
      </c>
      <c r="O409" s="989">
        <f t="shared" si="332"/>
        <v>57772.501349999991</v>
      </c>
      <c r="P409" s="1090">
        <f t="shared" si="333"/>
        <v>110797.80134999999</v>
      </c>
      <c r="Q409" s="1005"/>
      <c r="R409" s="655"/>
      <c r="S409" s="1096">
        <v>110700</v>
      </c>
      <c r="T409" s="1090">
        <f t="shared" si="334"/>
        <v>0</v>
      </c>
      <c r="U409" s="1096">
        <v>120610.65</v>
      </c>
      <c r="V409" s="1090">
        <f t="shared" si="335"/>
        <v>0</v>
      </c>
      <c r="W409" s="1090">
        <f t="shared" si="336"/>
        <v>0</v>
      </c>
      <c r="X409" s="1210"/>
      <c r="Y409" s="526">
        <v>110700</v>
      </c>
      <c r="Z409" s="527">
        <f t="shared" si="337"/>
        <v>0</v>
      </c>
      <c r="AA409" s="526">
        <v>120610.65</v>
      </c>
      <c r="AB409" s="527">
        <f t="shared" si="338"/>
        <v>0</v>
      </c>
      <c r="AC409" s="915">
        <f t="shared" si="339"/>
        <v>0</v>
      </c>
      <c r="AD409" s="595"/>
      <c r="AE409" s="526">
        <v>110700</v>
      </c>
      <c r="AF409" s="527">
        <f t="shared" si="340"/>
        <v>0</v>
      </c>
      <c r="AG409" s="526">
        <v>120610.65</v>
      </c>
      <c r="AH409" s="527">
        <f t="shared" si="341"/>
        <v>0</v>
      </c>
      <c r="AI409" s="915">
        <f t="shared" si="342"/>
        <v>0</v>
      </c>
      <c r="AJ409" s="595"/>
      <c r="AK409" s="526">
        <v>110700</v>
      </c>
      <c r="AL409" s="527">
        <f t="shared" si="343"/>
        <v>0</v>
      </c>
      <c r="AM409" s="526">
        <v>120610.65</v>
      </c>
      <c r="AN409" s="527">
        <f t="shared" si="344"/>
        <v>0</v>
      </c>
      <c r="AO409" s="915">
        <f t="shared" si="345"/>
        <v>0</v>
      </c>
      <c r="AP409" s="990"/>
      <c r="AQ409" s="653">
        <f t="shared" si="299"/>
        <v>0</v>
      </c>
      <c r="AR409" s="1004">
        <v>110700</v>
      </c>
      <c r="AS409" s="527">
        <f t="shared" si="346"/>
        <v>0</v>
      </c>
      <c r="AT409" s="526">
        <v>120610.65</v>
      </c>
      <c r="AU409" s="989">
        <f t="shared" si="347"/>
        <v>0</v>
      </c>
      <c r="AV409" s="1090">
        <f t="shared" si="348"/>
        <v>0</v>
      </c>
      <c r="AW409" s="633"/>
    </row>
    <row r="410" spans="1:49" s="632" customFormat="1" ht="28.5" x14ac:dyDescent="0.25">
      <c r="A410" s="1060" t="s">
        <v>725</v>
      </c>
      <c r="B410" s="656" t="s">
        <v>726</v>
      </c>
      <c r="C410" s="654" t="s">
        <v>167</v>
      </c>
      <c r="D410" s="655">
        <v>0.47899999999999998</v>
      </c>
      <c r="E410" s="1004">
        <v>65155.11</v>
      </c>
      <c r="F410" s="527">
        <f t="shared" si="328"/>
        <v>31209.297689999999</v>
      </c>
      <c r="G410" s="526">
        <v>0</v>
      </c>
      <c r="H410" s="989">
        <f t="shared" si="329"/>
        <v>0</v>
      </c>
      <c r="I410" s="1090">
        <f t="shared" si="330"/>
        <v>31209.297689999999</v>
      </c>
      <c r="J410" s="1132"/>
      <c r="K410" s="655">
        <v>0.47899999999999998</v>
      </c>
      <c r="L410" s="1004">
        <v>65155.11</v>
      </c>
      <c r="M410" s="527">
        <f t="shared" si="331"/>
        <v>31209.297689999999</v>
      </c>
      <c r="N410" s="526">
        <v>0</v>
      </c>
      <c r="O410" s="989">
        <f t="shared" si="332"/>
        <v>0</v>
      </c>
      <c r="P410" s="1090">
        <f t="shared" si="333"/>
        <v>31209.297689999999</v>
      </c>
      <c r="Q410" s="1005"/>
      <c r="R410" s="655"/>
      <c r="S410" s="1096">
        <v>65155.11</v>
      </c>
      <c r="T410" s="1090">
        <f t="shared" si="334"/>
        <v>0</v>
      </c>
      <c r="U410" s="1096">
        <v>0</v>
      </c>
      <c r="V410" s="1090">
        <f t="shared" si="335"/>
        <v>0</v>
      </c>
      <c r="W410" s="1090">
        <f t="shared" si="336"/>
        <v>0</v>
      </c>
      <c r="X410" s="1210"/>
      <c r="Y410" s="526">
        <v>65155.11</v>
      </c>
      <c r="Z410" s="527">
        <f t="shared" si="337"/>
        <v>0</v>
      </c>
      <c r="AA410" s="526">
        <v>0</v>
      </c>
      <c r="AB410" s="527">
        <f t="shared" si="338"/>
        <v>0</v>
      </c>
      <c r="AC410" s="915">
        <f t="shared" si="339"/>
        <v>0</v>
      </c>
      <c r="AD410" s="595"/>
      <c r="AE410" s="526">
        <v>65155.11</v>
      </c>
      <c r="AF410" s="527">
        <f t="shared" si="340"/>
        <v>0</v>
      </c>
      <c r="AG410" s="526">
        <v>0</v>
      </c>
      <c r="AH410" s="527">
        <f t="shared" si="341"/>
        <v>0</v>
      </c>
      <c r="AI410" s="915">
        <f t="shared" si="342"/>
        <v>0</v>
      </c>
      <c r="AJ410" s="595"/>
      <c r="AK410" s="526">
        <v>65155.11</v>
      </c>
      <c r="AL410" s="527">
        <f t="shared" si="343"/>
        <v>0</v>
      </c>
      <c r="AM410" s="526">
        <v>0</v>
      </c>
      <c r="AN410" s="527">
        <f t="shared" si="344"/>
        <v>0</v>
      </c>
      <c r="AO410" s="915">
        <f t="shared" si="345"/>
        <v>0</v>
      </c>
      <c r="AP410" s="990"/>
      <c r="AQ410" s="653">
        <f t="shared" si="299"/>
        <v>0</v>
      </c>
      <c r="AR410" s="1004">
        <v>65155.11</v>
      </c>
      <c r="AS410" s="527">
        <f t="shared" si="346"/>
        <v>0</v>
      </c>
      <c r="AT410" s="526">
        <v>0</v>
      </c>
      <c r="AU410" s="989">
        <f t="shared" si="347"/>
        <v>0</v>
      </c>
      <c r="AV410" s="1090">
        <f t="shared" si="348"/>
        <v>0</v>
      </c>
      <c r="AW410" s="633"/>
    </row>
    <row r="411" spans="1:49" s="632" customFormat="1" ht="28.5" x14ac:dyDescent="0.25">
      <c r="A411" s="1056" t="s">
        <v>727</v>
      </c>
      <c r="B411" s="656" t="s">
        <v>728</v>
      </c>
      <c r="C411" s="654" t="s">
        <v>19</v>
      </c>
      <c r="D411" s="655">
        <v>103.4</v>
      </c>
      <c r="E411" s="1004">
        <v>510.72</v>
      </c>
      <c r="F411" s="527">
        <f t="shared" si="328"/>
        <v>52808.448000000004</v>
      </c>
      <c r="G411" s="526">
        <v>75.099999999999994</v>
      </c>
      <c r="H411" s="989">
        <f t="shared" si="329"/>
        <v>7765.34</v>
      </c>
      <c r="I411" s="1090">
        <f t="shared" si="330"/>
        <v>60573.788</v>
      </c>
      <c r="J411" s="1132"/>
      <c r="K411" s="655">
        <v>51.7</v>
      </c>
      <c r="L411" s="1004">
        <v>510.72</v>
      </c>
      <c r="M411" s="527">
        <f t="shared" si="331"/>
        <v>26404.224000000002</v>
      </c>
      <c r="N411" s="526">
        <v>75.099999999999994</v>
      </c>
      <c r="O411" s="989">
        <f t="shared" si="332"/>
        <v>3882.67</v>
      </c>
      <c r="P411" s="1090">
        <f t="shared" si="333"/>
        <v>30286.894</v>
      </c>
      <c r="Q411" s="1005"/>
      <c r="R411" s="655"/>
      <c r="S411" s="1096">
        <v>510.72</v>
      </c>
      <c r="T411" s="1090">
        <f t="shared" si="334"/>
        <v>0</v>
      </c>
      <c r="U411" s="1096">
        <v>75.099999999999994</v>
      </c>
      <c r="V411" s="1090">
        <f t="shared" si="335"/>
        <v>0</v>
      </c>
      <c r="W411" s="1090">
        <f t="shared" si="336"/>
        <v>0</v>
      </c>
      <c r="X411" s="1211"/>
      <c r="Y411" s="526">
        <v>510.72</v>
      </c>
      <c r="Z411" s="527">
        <f t="shared" si="337"/>
        <v>0</v>
      </c>
      <c r="AA411" s="526">
        <v>75.099999999999994</v>
      </c>
      <c r="AB411" s="527">
        <f t="shared" si="338"/>
        <v>0</v>
      </c>
      <c r="AC411" s="915">
        <f t="shared" si="339"/>
        <v>0</v>
      </c>
      <c r="AD411" s="1212"/>
      <c r="AE411" s="526">
        <v>510.72</v>
      </c>
      <c r="AF411" s="527">
        <f t="shared" si="340"/>
        <v>0</v>
      </c>
      <c r="AG411" s="526">
        <v>75.099999999999994</v>
      </c>
      <c r="AH411" s="527">
        <f t="shared" si="341"/>
        <v>0</v>
      </c>
      <c r="AI411" s="915">
        <f t="shared" si="342"/>
        <v>0</v>
      </c>
      <c r="AJ411" s="1212"/>
      <c r="AK411" s="526">
        <v>510.72</v>
      </c>
      <c r="AL411" s="527">
        <f t="shared" si="343"/>
        <v>0</v>
      </c>
      <c r="AM411" s="526">
        <v>75.099999999999994</v>
      </c>
      <c r="AN411" s="527">
        <f t="shared" si="344"/>
        <v>0</v>
      </c>
      <c r="AO411" s="915">
        <f t="shared" si="345"/>
        <v>0</v>
      </c>
      <c r="AP411" s="990"/>
      <c r="AQ411" s="653">
        <f t="shared" si="299"/>
        <v>51.7</v>
      </c>
      <c r="AR411" s="1004">
        <v>510.72</v>
      </c>
      <c r="AS411" s="527">
        <f t="shared" si="346"/>
        <v>26404.224000000002</v>
      </c>
      <c r="AT411" s="526">
        <v>75.099999999999994</v>
      </c>
      <c r="AU411" s="989">
        <f t="shared" si="347"/>
        <v>3882.67</v>
      </c>
      <c r="AV411" s="1090">
        <f t="shared" si="348"/>
        <v>30286.894</v>
      </c>
      <c r="AW411" s="633"/>
    </row>
    <row r="412" spans="1:49" s="632" customFormat="1" x14ac:dyDescent="0.25">
      <c r="A412" s="1056" t="s">
        <v>729</v>
      </c>
      <c r="B412" s="656" t="s">
        <v>730</v>
      </c>
      <c r="C412" s="654" t="s">
        <v>19</v>
      </c>
      <c r="D412" s="655">
        <v>14</v>
      </c>
      <c r="E412" s="1004">
        <v>2711</v>
      </c>
      <c r="F412" s="527">
        <f t="shared" si="328"/>
        <v>37954</v>
      </c>
      <c r="G412" s="526">
        <v>7373</v>
      </c>
      <c r="H412" s="989">
        <f t="shared" si="329"/>
        <v>103222</v>
      </c>
      <c r="I412" s="1090">
        <f t="shared" si="330"/>
        <v>141176</v>
      </c>
      <c r="J412" s="1132"/>
      <c r="K412" s="655">
        <v>7</v>
      </c>
      <c r="L412" s="1004">
        <v>2711</v>
      </c>
      <c r="M412" s="527">
        <f t="shared" si="331"/>
        <v>18977</v>
      </c>
      <c r="N412" s="526">
        <v>7373</v>
      </c>
      <c r="O412" s="989">
        <f t="shared" si="332"/>
        <v>51611</v>
      </c>
      <c r="P412" s="1090">
        <f t="shared" si="333"/>
        <v>70588</v>
      </c>
      <c r="Q412" s="1005"/>
      <c r="R412" s="655"/>
      <c r="S412" s="1096">
        <v>2711</v>
      </c>
      <c r="T412" s="1090">
        <f t="shared" si="334"/>
        <v>0</v>
      </c>
      <c r="U412" s="1096">
        <v>7373</v>
      </c>
      <c r="V412" s="1090">
        <f t="shared" si="335"/>
        <v>0</v>
      </c>
      <c r="W412" s="1090">
        <f t="shared" si="336"/>
        <v>0</v>
      </c>
      <c r="X412" s="1211"/>
      <c r="Y412" s="526">
        <v>2711</v>
      </c>
      <c r="Z412" s="527">
        <f t="shared" si="337"/>
        <v>0</v>
      </c>
      <c r="AA412" s="526">
        <v>7373</v>
      </c>
      <c r="AB412" s="527">
        <f t="shared" si="338"/>
        <v>0</v>
      </c>
      <c r="AC412" s="915">
        <f t="shared" si="339"/>
        <v>0</v>
      </c>
      <c r="AD412" s="1212"/>
      <c r="AE412" s="526">
        <v>2711</v>
      </c>
      <c r="AF412" s="527">
        <f t="shared" si="340"/>
        <v>0</v>
      </c>
      <c r="AG412" s="526">
        <v>7373</v>
      </c>
      <c r="AH412" s="527">
        <f t="shared" si="341"/>
        <v>0</v>
      </c>
      <c r="AI412" s="915">
        <f t="shared" si="342"/>
        <v>0</v>
      </c>
      <c r="AJ412" s="1212"/>
      <c r="AK412" s="526">
        <v>2711</v>
      </c>
      <c r="AL412" s="527">
        <f t="shared" si="343"/>
        <v>0</v>
      </c>
      <c r="AM412" s="526">
        <v>7373</v>
      </c>
      <c r="AN412" s="527">
        <f t="shared" si="344"/>
        <v>0</v>
      </c>
      <c r="AO412" s="915">
        <f t="shared" si="345"/>
        <v>0</v>
      </c>
      <c r="AP412" s="990"/>
      <c r="AQ412" s="653">
        <f t="shared" si="299"/>
        <v>7</v>
      </c>
      <c r="AR412" s="1004">
        <v>2711</v>
      </c>
      <c r="AS412" s="527">
        <f t="shared" si="346"/>
        <v>18977</v>
      </c>
      <c r="AT412" s="526">
        <v>7373</v>
      </c>
      <c r="AU412" s="989">
        <f t="shared" si="347"/>
        <v>51611</v>
      </c>
      <c r="AV412" s="1090">
        <f t="shared" si="348"/>
        <v>70588</v>
      </c>
      <c r="AW412" s="633"/>
    </row>
    <row r="413" spans="1:49" s="632" customFormat="1" x14ac:dyDescent="0.25">
      <c r="A413" s="1056" t="s">
        <v>731</v>
      </c>
      <c r="B413" s="656" t="s">
        <v>732</v>
      </c>
      <c r="C413" s="654" t="s">
        <v>19</v>
      </c>
      <c r="D413" s="655">
        <v>29.3</v>
      </c>
      <c r="E413" s="1004">
        <v>7613.42</v>
      </c>
      <c r="F413" s="527">
        <f t="shared" si="328"/>
        <v>223073.20600000001</v>
      </c>
      <c r="G413" s="526">
        <v>1499.87</v>
      </c>
      <c r="H413" s="989">
        <f t="shared" si="329"/>
        <v>43946.190999999999</v>
      </c>
      <c r="I413" s="1090">
        <f t="shared" si="330"/>
        <v>267019.397</v>
      </c>
      <c r="J413" s="1132"/>
      <c r="K413" s="655">
        <v>14.65</v>
      </c>
      <c r="L413" s="1004">
        <v>7613.42</v>
      </c>
      <c r="M413" s="527">
        <f t="shared" si="331"/>
        <v>111536.603</v>
      </c>
      <c r="N413" s="526">
        <v>1499.87</v>
      </c>
      <c r="O413" s="989">
        <f t="shared" si="332"/>
        <v>21973.095499999999</v>
      </c>
      <c r="P413" s="1090">
        <f t="shared" si="333"/>
        <v>133509.6985</v>
      </c>
      <c r="Q413" s="1005"/>
      <c r="R413" s="655"/>
      <c r="S413" s="1096">
        <v>7613.42</v>
      </c>
      <c r="T413" s="1090">
        <f t="shared" si="334"/>
        <v>0</v>
      </c>
      <c r="U413" s="1096">
        <v>1499.87</v>
      </c>
      <c r="V413" s="1090">
        <f t="shared" si="335"/>
        <v>0</v>
      </c>
      <c r="W413" s="1090">
        <f t="shared" si="336"/>
        <v>0</v>
      </c>
      <c r="X413" s="1211"/>
      <c r="Y413" s="526">
        <v>7613.42</v>
      </c>
      <c r="Z413" s="527">
        <f t="shared" si="337"/>
        <v>0</v>
      </c>
      <c r="AA413" s="526">
        <v>1499.87</v>
      </c>
      <c r="AB413" s="527">
        <f t="shared" si="338"/>
        <v>0</v>
      </c>
      <c r="AC413" s="915">
        <f t="shared" si="339"/>
        <v>0</v>
      </c>
      <c r="AD413" s="1212"/>
      <c r="AE413" s="526">
        <v>7613.42</v>
      </c>
      <c r="AF413" s="527">
        <f t="shared" si="340"/>
        <v>0</v>
      </c>
      <c r="AG413" s="526">
        <v>1499.87</v>
      </c>
      <c r="AH413" s="527">
        <f t="shared" si="341"/>
        <v>0</v>
      </c>
      <c r="AI413" s="915">
        <f t="shared" si="342"/>
        <v>0</v>
      </c>
      <c r="AJ413" s="1212"/>
      <c r="AK413" s="526">
        <v>7613.42</v>
      </c>
      <c r="AL413" s="527">
        <f t="shared" si="343"/>
        <v>0</v>
      </c>
      <c r="AM413" s="526">
        <v>1499.87</v>
      </c>
      <c r="AN413" s="527">
        <f t="shared" si="344"/>
        <v>0</v>
      </c>
      <c r="AO413" s="915">
        <f t="shared" si="345"/>
        <v>0</v>
      </c>
      <c r="AP413" s="990"/>
      <c r="AQ413" s="653">
        <f t="shared" si="299"/>
        <v>14.65</v>
      </c>
      <c r="AR413" s="1004">
        <v>7613.42</v>
      </c>
      <c r="AS413" s="527">
        <f t="shared" si="346"/>
        <v>111536.603</v>
      </c>
      <c r="AT413" s="526">
        <v>1499.87</v>
      </c>
      <c r="AU413" s="989">
        <f t="shared" si="347"/>
        <v>21973.095499999999</v>
      </c>
      <c r="AV413" s="1090">
        <f t="shared" si="348"/>
        <v>133509.6985</v>
      </c>
      <c r="AW413" s="633"/>
    </row>
    <row r="414" spans="1:49" s="632" customFormat="1" x14ac:dyDescent="0.25">
      <c r="A414" s="1056" t="s">
        <v>733</v>
      </c>
      <c r="B414" s="656" t="s">
        <v>734</v>
      </c>
      <c r="C414" s="654" t="s">
        <v>167</v>
      </c>
      <c r="D414" s="655">
        <v>5.3</v>
      </c>
      <c r="E414" s="1004">
        <v>119945</v>
      </c>
      <c r="F414" s="527">
        <f t="shared" si="328"/>
        <v>635708.5</v>
      </c>
      <c r="G414" s="526">
        <v>191172.64</v>
      </c>
      <c r="H414" s="989">
        <f t="shared" si="329"/>
        <v>1013214.9920000001</v>
      </c>
      <c r="I414" s="1090">
        <f t="shared" si="330"/>
        <v>1648923.4920000001</v>
      </c>
      <c r="J414" s="1132"/>
      <c r="K414" s="655">
        <v>2.65</v>
      </c>
      <c r="L414" s="1004">
        <v>119945</v>
      </c>
      <c r="M414" s="527">
        <f t="shared" si="331"/>
        <v>317854.25</v>
      </c>
      <c r="N414" s="526">
        <v>191172.64</v>
      </c>
      <c r="O414" s="989">
        <f t="shared" si="332"/>
        <v>506607.49600000004</v>
      </c>
      <c r="P414" s="1090">
        <f t="shared" si="333"/>
        <v>824461.74600000004</v>
      </c>
      <c r="Q414" s="1005"/>
      <c r="R414" s="655"/>
      <c r="S414" s="1096">
        <v>119945</v>
      </c>
      <c r="T414" s="1090">
        <f t="shared" si="334"/>
        <v>0</v>
      </c>
      <c r="U414" s="1096">
        <v>191172.64</v>
      </c>
      <c r="V414" s="1090">
        <f t="shared" si="335"/>
        <v>0</v>
      </c>
      <c r="W414" s="1090">
        <f t="shared" si="336"/>
        <v>0</v>
      </c>
      <c r="X414" s="1211"/>
      <c r="Y414" s="526">
        <v>119945</v>
      </c>
      <c r="Z414" s="527">
        <f t="shared" si="337"/>
        <v>0</v>
      </c>
      <c r="AA414" s="526">
        <v>191172.64</v>
      </c>
      <c r="AB414" s="527">
        <f t="shared" si="338"/>
        <v>0</v>
      </c>
      <c r="AC414" s="915">
        <f t="shared" si="339"/>
        <v>0</v>
      </c>
      <c r="AD414" s="1212"/>
      <c r="AE414" s="526">
        <v>119945</v>
      </c>
      <c r="AF414" s="527">
        <f t="shared" si="340"/>
        <v>0</v>
      </c>
      <c r="AG414" s="526">
        <v>191172.64</v>
      </c>
      <c r="AH414" s="527">
        <f t="shared" si="341"/>
        <v>0</v>
      </c>
      <c r="AI414" s="915">
        <f t="shared" si="342"/>
        <v>0</v>
      </c>
      <c r="AJ414" s="1212"/>
      <c r="AK414" s="526">
        <v>119945</v>
      </c>
      <c r="AL414" s="527">
        <f t="shared" si="343"/>
        <v>0</v>
      </c>
      <c r="AM414" s="526">
        <v>191172.64</v>
      </c>
      <c r="AN414" s="527">
        <f t="shared" si="344"/>
        <v>0</v>
      </c>
      <c r="AO414" s="915">
        <f t="shared" si="345"/>
        <v>0</v>
      </c>
      <c r="AP414" s="990"/>
      <c r="AQ414" s="653">
        <f t="shared" si="299"/>
        <v>2.65</v>
      </c>
      <c r="AR414" s="1004">
        <v>119945</v>
      </c>
      <c r="AS414" s="527">
        <f t="shared" si="346"/>
        <v>317854.25</v>
      </c>
      <c r="AT414" s="526">
        <v>191172.64</v>
      </c>
      <c r="AU414" s="989">
        <f t="shared" si="347"/>
        <v>506607.49600000004</v>
      </c>
      <c r="AV414" s="1090">
        <f t="shared" si="348"/>
        <v>824461.74600000004</v>
      </c>
      <c r="AW414" s="633"/>
    </row>
    <row r="415" spans="1:49" s="632" customFormat="1" x14ac:dyDescent="0.25">
      <c r="A415" s="1056" t="s">
        <v>735</v>
      </c>
      <c r="B415" s="656" t="s">
        <v>736</v>
      </c>
      <c r="C415" s="654" t="s">
        <v>167</v>
      </c>
      <c r="D415" s="655">
        <v>5.3</v>
      </c>
      <c r="E415" s="1004">
        <v>138792.24</v>
      </c>
      <c r="F415" s="527">
        <f t="shared" si="328"/>
        <v>735598.87199999997</v>
      </c>
      <c r="G415" s="526">
        <v>1277.6199999999999</v>
      </c>
      <c r="H415" s="989">
        <f t="shared" si="329"/>
        <v>6771.3859999999995</v>
      </c>
      <c r="I415" s="1090">
        <f t="shared" si="330"/>
        <v>742370.25800000003</v>
      </c>
      <c r="J415" s="1132"/>
      <c r="K415" s="655">
        <v>2.65</v>
      </c>
      <c r="L415" s="1004">
        <v>138792.24</v>
      </c>
      <c r="M415" s="527">
        <f t="shared" si="331"/>
        <v>367799.43599999999</v>
      </c>
      <c r="N415" s="526">
        <v>1277.6199999999999</v>
      </c>
      <c r="O415" s="989">
        <f t="shared" si="332"/>
        <v>3385.6929999999998</v>
      </c>
      <c r="P415" s="1090">
        <f t="shared" si="333"/>
        <v>371185.12900000002</v>
      </c>
      <c r="Q415" s="1005"/>
      <c r="R415" s="655"/>
      <c r="S415" s="1096">
        <v>138792.24</v>
      </c>
      <c r="T415" s="1090">
        <f t="shared" si="334"/>
        <v>0</v>
      </c>
      <c r="U415" s="1096">
        <v>1277.6199999999999</v>
      </c>
      <c r="V415" s="1090">
        <f t="shared" si="335"/>
        <v>0</v>
      </c>
      <c r="W415" s="1090">
        <f t="shared" si="336"/>
        <v>0</v>
      </c>
      <c r="X415" s="1210"/>
      <c r="Y415" s="526">
        <v>138792.24</v>
      </c>
      <c r="Z415" s="527">
        <f t="shared" si="337"/>
        <v>0</v>
      </c>
      <c r="AA415" s="526">
        <v>1277.6199999999999</v>
      </c>
      <c r="AB415" s="527">
        <f t="shared" si="338"/>
        <v>0</v>
      </c>
      <c r="AC415" s="915">
        <f t="shared" si="339"/>
        <v>0</v>
      </c>
      <c r="AD415" s="595"/>
      <c r="AE415" s="526">
        <v>138792.24</v>
      </c>
      <c r="AF415" s="527">
        <f t="shared" si="340"/>
        <v>0</v>
      </c>
      <c r="AG415" s="526">
        <v>1277.6199999999999</v>
      </c>
      <c r="AH415" s="527">
        <f t="shared" si="341"/>
        <v>0</v>
      </c>
      <c r="AI415" s="915">
        <f t="shared" si="342"/>
        <v>0</v>
      </c>
      <c r="AJ415" s="595"/>
      <c r="AK415" s="526">
        <v>138792.24</v>
      </c>
      <c r="AL415" s="527">
        <f t="shared" si="343"/>
        <v>0</v>
      </c>
      <c r="AM415" s="526">
        <v>1277.6199999999999</v>
      </c>
      <c r="AN415" s="527">
        <f t="shared" si="344"/>
        <v>0</v>
      </c>
      <c r="AO415" s="915">
        <f t="shared" si="345"/>
        <v>0</v>
      </c>
      <c r="AP415" s="990"/>
      <c r="AQ415" s="653">
        <f t="shared" si="299"/>
        <v>2.65</v>
      </c>
      <c r="AR415" s="1004">
        <v>138792.24</v>
      </c>
      <c r="AS415" s="527">
        <f t="shared" si="346"/>
        <v>367799.43599999999</v>
      </c>
      <c r="AT415" s="526">
        <v>1277.6199999999999</v>
      </c>
      <c r="AU415" s="989">
        <f t="shared" si="347"/>
        <v>3385.6929999999998</v>
      </c>
      <c r="AV415" s="1090">
        <f t="shared" si="348"/>
        <v>371185.12900000002</v>
      </c>
      <c r="AW415" s="633"/>
    </row>
    <row r="416" spans="1:49" s="632" customFormat="1" ht="28.5" x14ac:dyDescent="0.25">
      <c r="A416" s="1056" t="s">
        <v>737</v>
      </c>
      <c r="B416" s="656" t="s">
        <v>738</v>
      </c>
      <c r="C416" s="654" t="s">
        <v>19</v>
      </c>
      <c r="D416" s="655">
        <v>149</v>
      </c>
      <c r="E416" s="1004">
        <v>306.43</v>
      </c>
      <c r="F416" s="527">
        <f t="shared" si="328"/>
        <v>45658.07</v>
      </c>
      <c r="G416" s="526">
        <v>45.4</v>
      </c>
      <c r="H416" s="989">
        <f t="shared" si="329"/>
        <v>6764.5999999999995</v>
      </c>
      <c r="I416" s="1090">
        <f t="shared" si="330"/>
        <v>52422.67</v>
      </c>
      <c r="J416" s="1132"/>
      <c r="K416" s="655">
        <v>74.5</v>
      </c>
      <c r="L416" s="1004">
        <v>306.43</v>
      </c>
      <c r="M416" s="527">
        <f t="shared" si="331"/>
        <v>22829.035</v>
      </c>
      <c r="N416" s="526">
        <v>45.4</v>
      </c>
      <c r="O416" s="989">
        <f t="shared" si="332"/>
        <v>3382.2999999999997</v>
      </c>
      <c r="P416" s="1090">
        <f t="shared" si="333"/>
        <v>26211.334999999999</v>
      </c>
      <c r="Q416" s="1005"/>
      <c r="R416" s="655"/>
      <c r="S416" s="1096">
        <v>306.43</v>
      </c>
      <c r="T416" s="1090">
        <f t="shared" si="334"/>
        <v>0</v>
      </c>
      <c r="U416" s="1096">
        <v>45.4</v>
      </c>
      <c r="V416" s="1090">
        <f t="shared" si="335"/>
        <v>0</v>
      </c>
      <c r="W416" s="1090">
        <f t="shared" si="336"/>
        <v>0</v>
      </c>
      <c r="X416" s="1210"/>
      <c r="Y416" s="526">
        <v>306.43</v>
      </c>
      <c r="Z416" s="527">
        <f t="shared" si="337"/>
        <v>0</v>
      </c>
      <c r="AA416" s="526">
        <v>45.4</v>
      </c>
      <c r="AB416" s="527">
        <f t="shared" si="338"/>
        <v>0</v>
      </c>
      <c r="AC416" s="915">
        <f t="shared" si="339"/>
        <v>0</v>
      </c>
      <c r="AD416" s="595"/>
      <c r="AE416" s="526">
        <v>306.43</v>
      </c>
      <c r="AF416" s="527">
        <f t="shared" si="340"/>
        <v>0</v>
      </c>
      <c r="AG416" s="526">
        <v>45.4</v>
      </c>
      <c r="AH416" s="527">
        <f t="shared" si="341"/>
        <v>0</v>
      </c>
      <c r="AI416" s="915">
        <f t="shared" si="342"/>
        <v>0</v>
      </c>
      <c r="AJ416" s="595"/>
      <c r="AK416" s="526">
        <v>306.43</v>
      </c>
      <c r="AL416" s="527">
        <f t="shared" si="343"/>
        <v>0</v>
      </c>
      <c r="AM416" s="526">
        <v>45.4</v>
      </c>
      <c r="AN416" s="527">
        <f t="shared" si="344"/>
        <v>0</v>
      </c>
      <c r="AO416" s="915">
        <f t="shared" si="345"/>
        <v>0</v>
      </c>
      <c r="AP416" s="990"/>
      <c r="AQ416" s="653">
        <f t="shared" si="299"/>
        <v>74.5</v>
      </c>
      <c r="AR416" s="1004">
        <v>306.43</v>
      </c>
      <c r="AS416" s="527">
        <f t="shared" si="346"/>
        <v>22829.035</v>
      </c>
      <c r="AT416" s="526">
        <v>45.4</v>
      </c>
      <c r="AU416" s="989">
        <f t="shared" si="347"/>
        <v>3382.2999999999997</v>
      </c>
      <c r="AV416" s="1090">
        <f t="shared" si="348"/>
        <v>26211.334999999999</v>
      </c>
      <c r="AW416" s="633"/>
    </row>
    <row r="417" spans="1:49" s="632" customFormat="1" ht="28.5" x14ac:dyDescent="0.25">
      <c r="A417" s="1056" t="s">
        <v>739</v>
      </c>
      <c r="B417" s="656" t="s">
        <v>740</v>
      </c>
      <c r="C417" s="654" t="s">
        <v>19</v>
      </c>
      <c r="D417" s="655">
        <v>149</v>
      </c>
      <c r="E417" s="1004">
        <v>306.43</v>
      </c>
      <c r="F417" s="527">
        <f t="shared" si="328"/>
        <v>45658.07</v>
      </c>
      <c r="G417" s="526">
        <v>159.12</v>
      </c>
      <c r="H417" s="989">
        <f t="shared" si="329"/>
        <v>23708.880000000001</v>
      </c>
      <c r="I417" s="1090">
        <f t="shared" si="330"/>
        <v>69366.95</v>
      </c>
      <c r="J417" s="1132"/>
      <c r="K417" s="655">
        <v>74.5</v>
      </c>
      <c r="L417" s="1004">
        <v>306.43</v>
      </c>
      <c r="M417" s="527">
        <f t="shared" si="331"/>
        <v>22829.035</v>
      </c>
      <c r="N417" s="526">
        <v>159.12</v>
      </c>
      <c r="O417" s="989">
        <f t="shared" si="332"/>
        <v>11854.44</v>
      </c>
      <c r="P417" s="1090">
        <f t="shared" si="333"/>
        <v>34683.474999999999</v>
      </c>
      <c r="Q417" s="1005"/>
      <c r="R417" s="655"/>
      <c r="S417" s="1096">
        <v>306.43</v>
      </c>
      <c r="T417" s="1090">
        <f t="shared" si="334"/>
        <v>0</v>
      </c>
      <c r="U417" s="1096">
        <v>159.12</v>
      </c>
      <c r="V417" s="1090">
        <f t="shared" si="335"/>
        <v>0</v>
      </c>
      <c r="W417" s="1090">
        <f t="shared" si="336"/>
        <v>0</v>
      </c>
      <c r="X417" s="1210"/>
      <c r="Y417" s="526">
        <v>306.43</v>
      </c>
      <c r="Z417" s="527">
        <f t="shared" si="337"/>
        <v>0</v>
      </c>
      <c r="AA417" s="526">
        <v>159.12</v>
      </c>
      <c r="AB417" s="527">
        <f t="shared" si="338"/>
        <v>0</v>
      </c>
      <c r="AC417" s="915">
        <f t="shared" si="339"/>
        <v>0</v>
      </c>
      <c r="AD417" s="595"/>
      <c r="AE417" s="526">
        <v>306.43</v>
      </c>
      <c r="AF417" s="527">
        <f t="shared" si="340"/>
        <v>0</v>
      </c>
      <c r="AG417" s="526">
        <v>159.12</v>
      </c>
      <c r="AH417" s="527">
        <f t="shared" si="341"/>
        <v>0</v>
      </c>
      <c r="AI417" s="915">
        <f t="shared" si="342"/>
        <v>0</v>
      </c>
      <c r="AJ417" s="595"/>
      <c r="AK417" s="526">
        <v>306.43</v>
      </c>
      <c r="AL417" s="527">
        <f t="shared" si="343"/>
        <v>0</v>
      </c>
      <c r="AM417" s="526">
        <v>159.12</v>
      </c>
      <c r="AN417" s="527">
        <f t="shared" si="344"/>
        <v>0</v>
      </c>
      <c r="AO417" s="915">
        <f t="shared" si="345"/>
        <v>0</v>
      </c>
      <c r="AP417" s="990"/>
      <c r="AQ417" s="653">
        <f t="shared" si="299"/>
        <v>74.5</v>
      </c>
      <c r="AR417" s="1004">
        <v>306.43</v>
      </c>
      <c r="AS417" s="527">
        <f t="shared" si="346"/>
        <v>22829.035</v>
      </c>
      <c r="AT417" s="526">
        <v>159.12</v>
      </c>
      <c r="AU417" s="989">
        <f t="shared" si="347"/>
        <v>11854.44</v>
      </c>
      <c r="AV417" s="1090">
        <f t="shared" si="348"/>
        <v>34683.474999999999</v>
      </c>
      <c r="AW417" s="633"/>
    </row>
    <row r="418" spans="1:49" s="632" customFormat="1" x14ac:dyDescent="0.25">
      <c r="A418" s="1056" t="s">
        <v>741</v>
      </c>
      <c r="B418" s="656" t="s">
        <v>742</v>
      </c>
      <c r="C418" s="654" t="s">
        <v>43</v>
      </c>
      <c r="D418" s="655">
        <v>23.2</v>
      </c>
      <c r="E418" s="1004">
        <v>10218</v>
      </c>
      <c r="F418" s="527">
        <f t="shared" si="328"/>
        <v>237057.6</v>
      </c>
      <c r="G418" s="526">
        <v>29000</v>
      </c>
      <c r="H418" s="989">
        <f t="shared" si="329"/>
        <v>672800</v>
      </c>
      <c r="I418" s="1090">
        <f t="shared" si="330"/>
        <v>909857.6</v>
      </c>
      <c r="J418" s="1132"/>
      <c r="K418" s="655">
        <v>8</v>
      </c>
      <c r="L418" s="1004">
        <v>10218</v>
      </c>
      <c r="M418" s="527">
        <f t="shared" si="331"/>
        <v>81744</v>
      </c>
      <c r="N418" s="526">
        <v>29000</v>
      </c>
      <c r="O418" s="989">
        <f t="shared" si="332"/>
        <v>232000</v>
      </c>
      <c r="P418" s="1090">
        <f t="shared" si="333"/>
        <v>313744</v>
      </c>
      <c r="Q418" s="1005"/>
      <c r="R418" s="655"/>
      <c r="S418" s="1096">
        <v>10218</v>
      </c>
      <c r="T418" s="1090">
        <f t="shared" si="334"/>
        <v>0</v>
      </c>
      <c r="U418" s="1096">
        <v>29000</v>
      </c>
      <c r="V418" s="1090">
        <f t="shared" si="335"/>
        <v>0</v>
      </c>
      <c r="W418" s="1090">
        <f t="shared" si="336"/>
        <v>0</v>
      </c>
      <c r="X418" s="1210"/>
      <c r="Y418" s="526">
        <v>10218</v>
      </c>
      <c r="Z418" s="527">
        <f t="shared" si="337"/>
        <v>0</v>
      </c>
      <c r="AA418" s="526">
        <v>29000</v>
      </c>
      <c r="AB418" s="527">
        <f t="shared" si="338"/>
        <v>0</v>
      </c>
      <c r="AC418" s="915">
        <f t="shared" si="339"/>
        <v>0</v>
      </c>
      <c r="AD418" s="595"/>
      <c r="AE418" s="526">
        <v>10218</v>
      </c>
      <c r="AF418" s="527">
        <f t="shared" si="340"/>
        <v>0</v>
      </c>
      <c r="AG418" s="526">
        <v>29000</v>
      </c>
      <c r="AH418" s="527">
        <f t="shared" si="341"/>
        <v>0</v>
      </c>
      <c r="AI418" s="915">
        <f t="shared" si="342"/>
        <v>0</v>
      </c>
      <c r="AJ418" s="595"/>
      <c r="AK418" s="526">
        <v>10218</v>
      </c>
      <c r="AL418" s="527">
        <f t="shared" si="343"/>
        <v>0</v>
      </c>
      <c r="AM418" s="526">
        <v>29000</v>
      </c>
      <c r="AN418" s="527">
        <f t="shared" si="344"/>
        <v>0</v>
      </c>
      <c r="AO418" s="915">
        <f t="shared" si="345"/>
        <v>0</v>
      </c>
      <c r="AP418" s="990"/>
      <c r="AQ418" s="653">
        <f t="shared" si="299"/>
        <v>15.2</v>
      </c>
      <c r="AR418" s="1004">
        <v>10218</v>
      </c>
      <c r="AS418" s="527">
        <f t="shared" si="346"/>
        <v>155313.60000000001</v>
      </c>
      <c r="AT418" s="526">
        <v>29000</v>
      </c>
      <c r="AU418" s="989">
        <f t="shared" si="347"/>
        <v>440800</v>
      </c>
      <c r="AV418" s="1090">
        <f t="shared" si="348"/>
        <v>596113.6</v>
      </c>
      <c r="AW418" s="633"/>
    </row>
    <row r="419" spans="1:49" s="632" customFormat="1" x14ac:dyDescent="0.25">
      <c r="A419" s="1056" t="s">
        <v>743</v>
      </c>
      <c r="B419" s="1059" t="s">
        <v>744</v>
      </c>
      <c r="C419" s="1061" t="s">
        <v>19</v>
      </c>
      <c r="D419" s="1062">
        <v>54</v>
      </c>
      <c r="E419" s="1004">
        <v>411.6</v>
      </c>
      <c r="F419" s="527">
        <f t="shared" si="328"/>
        <v>22226.400000000001</v>
      </c>
      <c r="G419" s="526">
        <v>152.5</v>
      </c>
      <c r="H419" s="989">
        <f t="shared" si="329"/>
        <v>8235</v>
      </c>
      <c r="I419" s="1090">
        <f t="shared" si="330"/>
        <v>30461.4</v>
      </c>
      <c r="J419" s="1132"/>
      <c r="K419" s="1062">
        <v>15</v>
      </c>
      <c r="L419" s="1004">
        <v>411.6</v>
      </c>
      <c r="M419" s="527">
        <f t="shared" si="331"/>
        <v>6174</v>
      </c>
      <c r="N419" s="526">
        <v>152.5</v>
      </c>
      <c r="O419" s="989">
        <f t="shared" si="332"/>
        <v>2287.5</v>
      </c>
      <c r="P419" s="1090">
        <f t="shared" si="333"/>
        <v>8461.5</v>
      </c>
      <c r="Q419" s="1005"/>
      <c r="R419" s="1062"/>
      <c r="S419" s="1096">
        <v>411.6</v>
      </c>
      <c r="T419" s="1090">
        <f t="shared" si="334"/>
        <v>0</v>
      </c>
      <c r="U419" s="1096">
        <v>152.5</v>
      </c>
      <c r="V419" s="1090">
        <f t="shared" si="335"/>
        <v>0</v>
      </c>
      <c r="W419" s="1090">
        <f t="shared" si="336"/>
        <v>0</v>
      </c>
      <c r="X419" s="1221"/>
      <c r="Y419" s="526">
        <v>411.6</v>
      </c>
      <c r="Z419" s="527">
        <f t="shared" si="337"/>
        <v>0</v>
      </c>
      <c r="AA419" s="526">
        <v>152.5</v>
      </c>
      <c r="AB419" s="527">
        <f t="shared" si="338"/>
        <v>0</v>
      </c>
      <c r="AC419" s="915">
        <f t="shared" si="339"/>
        <v>0</v>
      </c>
      <c r="AD419" s="1222"/>
      <c r="AE419" s="526">
        <v>411.6</v>
      </c>
      <c r="AF419" s="527">
        <f t="shared" si="340"/>
        <v>0</v>
      </c>
      <c r="AG419" s="526">
        <v>152.5</v>
      </c>
      <c r="AH419" s="527">
        <f t="shared" si="341"/>
        <v>0</v>
      </c>
      <c r="AI419" s="915">
        <f t="shared" si="342"/>
        <v>0</v>
      </c>
      <c r="AJ419" s="1222"/>
      <c r="AK419" s="526">
        <v>411.6</v>
      </c>
      <c r="AL419" s="527">
        <f t="shared" si="343"/>
        <v>0</v>
      </c>
      <c r="AM419" s="526">
        <v>152.5</v>
      </c>
      <c r="AN419" s="527">
        <f t="shared" si="344"/>
        <v>0</v>
      </c>
      <c r="AO419" s="915">
        <f t="shared" si="345"/>
        <v>0</v>
      </c>
      <c r="AP419" s="990"/>
      <c r="AQ419" s="653">
        <f t="shared" si="299"/>
        <v>39</v>
      </c>
      <c r="AR419" s="1004">
        <v>411.6</v>
      </c>
      <c r="AS419" s="527">
        <f t="shared" si="346"/>
        <v>16052.400000000001</v>
      </c>
      <c r="AT419" s="526">
        <v>152.5</v>
      </c>
      <c r="AU419" s="989">
        <f t="shared" si="347"/>
        <v>5947.5</v>
      </c>
      <c r="AV419" s="1090">
        <f t="shared" si="348"/>
        <v>21999.9</v>
      </c>
      <c r="AW419" s="633"/>
    </row>
    <row r="420" spans="1:49" s="632" customFormat="1" x14ac:dyDescent="0.25">
      <c r="A420" s="1060" t="s">
        <v>745</v>
      </c>
      <c r="B420" s="656" t="s">
        <v>746</v>
      </c>
      <c r="C420" s="654" t="s">
        <v>170</v>
      </c>
      <c r="D420" s="655">
        <v>101</v>
      </c>
      <c r="E420" s="1004">
        <v>474.58</v>
      </c>
      <c r="F420" s="527">
        <f t="shared" si="328"/>
        <v>47932.58</v>
      </c>
      <c r="G420" s="526">
        <v>0</v>
      </c>
      <c r="H420" s="989">
        <f t="shared" si="329"/>
        <v>0</v>
      </c>
      <c r="I420" s="1090">
        <f t="shared" si="330"/>
        <v>47932.58</v>
      </c>
      <c r="J420" s="1132"/>
      <c r="K420" s="655"/>
      <c r="L420" s="1004">
        <v>474.58</v>
      </c>
      <c r="M420" s="527">
        <f t="shared" si="331"/>
        <v>0</v>
      </c>
      <c r="N420" s="526">
        <v>0</v>
      </c>
      <c r="O420" s="989">
        <f t="shared" si="332"/>
        <v>0</v>
      </c>
      <c r="P420" s="1090">
        <f t="shared" si="333"/>
        <v>0</v>
      </c>
      <c r="Q420" s="1005"/>
      <c r="R420" s="655"/>
      <c r="S420" s="1096">
        <v>474.58</v>
      </c>
      <c r="T420" s="1090">
        <f t="shared" si="334"/>
        <v>0</v>
      </c>
      <c r="U420" s="1096">
        <v>0</v>
      </c>
      <c r="V420" s="1090">
        <f t="shared" si="335"/>
        <v>0</v>
      </c>
      <c r="W420" s="1090">
        <f t="shared" si="336"/>
        <v>0</v>
      </c>
      <c r="X420" s="1194"/>
      <c r="Y420" s="526">
        <v>474.58</v>
      </c>
      <c r="Z420" s="527">
        <f t="shared" si="337"/>
        <v>0</v>
      </c>
      <c r="AA420" s="526">
        <v>0</v>
      </c>
      <c r="AB420" s="527">
        <f t="shared" si="338"/>
        <v>0</v>
      </c>
      <c r="AC420" s="915">
        <f t="shared" si="339"/>
        <v>0</v>
      </c>
      <c r="AD420" s="1195"/>
      <c r="AE420" s="526">
        <v>474.58</v>
      </c>
      <c r="AF420" s="527">
        <f t="shared" si="340"/>
        <v>0</v>
      </c>
      <c r="AG420" s="526">
        <v>0</v>
      </c>
      <c r="AH420" s="527">
        <f t="shared" si="341"/>
        <v>0</v>
      </c>
      <c r="AI420" s="915">
        <f t="shared" si="342"/>
        <v>0</v>
      </c>
      <c r="AJ420" s="1195"/>
      <c r="AK420" s="526">
        <v>474.58</v>
      </c>
      <c r="AL420" s="527">
        <f t="shared" si="343"/>
        <v>0</v>
      </c>
      <c r="AM420" s="526">
        <v>0</v>
      </c>
      <c r="AN420" s="527">
        <f t="shared" si="344"/>
        <v>0</v>
      </c>
      <c r="AO420" s="915">
        <f t="shared" si="345"/>
        <v>0</v>
      </c>
      <c r="AP420" s="990"/>
      <c r="AQ420" s="653">
        <f t="shared" si="299"/>
        <v>101</v>
      </c>
      <c r="AR420" s="1004">
        <v>474.58</v>
      </c>
      <c r="AS420" s="527">
        <f t="shared" si="346"/>
        <v>47932.58</v>
      </c>
      <c r="AT420" s="526">
        <v>0</v>
      </c>
      <c r="AU420" s="989">
        <f t="shared" si="347"/>
        <v>0</v>
      </c>
      <c r="AV420" s="1090">
        <f t="shared" si="348"/>
        <v>47932.58</v>
      </c>
      <c r="AW420" s="633"/>
    </row>
    <row r="421" spans="1:49" s="632" customFormat="1" x14ac:dyDescent="0.25">
      <c r="A421" s="1060" t="s">
        <v>747</v>
      </c>
      <c r="B421" s="656" t="s">
        <v>748</v>
      </c>
      <c r="C421" s="654" t="s">
        <v>170</v>
      </c>
      <c r="D421" s="655">
        <v>101</v>
      </c>
      <c r="E421" s="1004">
        <v>419.28</v>
      </c>
      <c r="F421" s="527">
        <f t="shared" si="328"/>
        <v>42347.28</v>
      </c>
      <c r="G421" s="526">
        <v>426.89</v>
      </c>
      <c r="H421" s="989">
        <f t="shared" si="329"/>
        <v>43115.89</v>
      </c>
      <c r="I421" s="1090">
        <f t="shared" si="330"/>
        <v>85463.17</v>
      </c>
      <c r="J421" s="1132"/>
      <c r="K421" s="655"/>
      <c r="L421" s="1004">
        <v>419.28</v>
      </c>
      <c r="M421" s="527">
        <f t="shared" si="331"/>
        <v>0</v>
      </c>
      <c r="N421" s="526">
        <v>426.89</v>
      </c>
      <c r="O421" s="989">
        <f t="shared" si="332"/>
        <v>0</v>
      </c>
      <c r="P421" s="1090">
        <f t="shared" si="333"/>
        <v>0</v>
      </c>
      <c r="Q421" s="1005"/>
      <c r="R421" s="655"/>
      <c r="S421" s="1096">
        <v>419.28</v>
      </c>
      <c r="T421" s="1090">
        <f t="shared" si="334"/>
        <v>0</v>
      </c>
      <c r="U421" s="1096">
        <v>426.89</v>
      </c>
      <c r="V421" s="1090">
        <f t="shared" si="335"/>
        <v>0</v>
      </c>
      <c r="W421" s="1090">
        <f t="shared" si="336"/>
        <v>0</v>
      </c>
      <c r="X421" s="1194"/>
      <c r="Y421" s="526">
        <v>419.28</v>
      </c>
      <c r="Z421" s="527">
        <f t="shared" si="337"/>
        <v>0</v>
      </c>
      <c r="AA421" s="526">
        <v>426.89</v>
      </c>
      <c r="AB421" s="527">
        <f t="shared" si="338"/>
        <v>0</v>
      </c>
      <c r="AC421" s="915">
        <f t="shared" si="339"/>
        <v>0</v>
      </c>
      <c r="AD421" s="1195"/>
      <c r="AE421" s="526">
        <v>419.28</v>
      </c>
      <c r="AF421" s="527">
        <f t="shared" si="340"/>
        <v>0</v>
      </c>
      <c r="AG421" s="526">
        <v>426.89</v>
      </c>
      <c r="AH421" s="527">
        <f t="shared" si="341"/>
        <v>0</v>
      </c>
      <c r="AI421" s="915">
        <f t="shared" si="342"/>
        <v>0</v>
      </c>
      <c r="AJ421" s="1195"/>
      <c r="AK421" s="526">
        <v>419.28</v>
      </c>
      <c r="AL421" s="527">
        <f t="shared" si="343"/>
        <v>0</v>
      </c>
      <c r="AM421" s="526">
        <v>426.89</v>
      </c>
      <c r="AN421" s="527">
        <f t="shared" si="344"/>
        <v>0</v>
      </c>
      <c r="AO421" s="915">
        <f t="shared" si="345"/>
        <v>0</v>
      </c>
      <c r="AP421" s="990"/>
      <c r="AQ421" s="653">
        <f t="shared" si="299"/>
        <v>101</v>
      </c>
      <c r="AR421" s="1004">
        <v>419.28</v>
      </c>
      <c r="AS421" s="527">
        <f t="shared" si="346"/>
        <v>42347.28</v>
      </c>
      <c r="AT421" s="526">
        <v>426.89</v>
      </c>
      <c r="AU421" s="989">
        <f t="shared" si="347"/>
        <v>43115.89</v>
      </c>
      <c r="AV421" s="1090">
        <f t="shared" si="348"/>
        <v>85463.17</v>
      </c>
      <c r="AW421" s="633"/>
    </row>
    <row r="422" spans="1:49" s="632" customFormat="1" x14ac:dyDescent="0.25">
      <c r="A422" s="1057" t="s">
        <v>749</v>
      </c>
      <c r="B422" s="1038" t="s">
        <v>750</v>
      </c>
      <c r="C422" s="1039"/>
      <c r="D422" s="1029"/>
      <c r="E422" s="1155"/>
      <c r="F422" s="948">
        <f>F423+F424+F425+F426</f>
        <v>4742399.2799999993</v>
      </c>
      <c r="G422" s="948"/>
      <c r="H422" s="1156">
        <f>H423+H424+H425+H426</f>
        <v>3987897.42</v>
      </c>
      <c r="I422" s="1097">
        <f>I423+I424+I425+I426</f>
        <v>8730296.6999999993</v>
      </c>
      <c r="J422" s="1144"/>
      <c r="K422" s="1029"/>
      <c r="L422" s="1155"/>
      <c r="M422" s="948">
        <f>M423+M424+M425+M426</f>
        <v>2250871.2879999997</v>
      </c>
      <c r="N422" s="948"/>
      <c r="O422" s="1156">
        <f>O423+O424+O425+O426</f>
        <v>2233210.5321999998</v>
      </c>
      <c r="P422" s="1097">
        <f>P423+P424+P425+P426</f>
        <v>4484081.8202</v>
      </c>
      <c r="Q422" s="1007"/>
      <c r="R422" s="1029"/>
      <c r="S422" s="1097"/>
      <c r="T422" s="1097">
        <f>T423+T424+T425+T426</f>
        <v>1483349.9279999998</v>
      </c>
      <c r="U422" s="1097"/>
      <c r="V422" s="1097">
        <f>V423+V424+V425+V426</f>
        <v>1391492.1842</v>
      </c>
      <c r="W422" s="1097">
        <f>W423+W424+W425+W426</f>
        <v>2874842.1121999999</v>
      </c>
      <c r="X422" s="1206"/>
      <c r="Y422" s="948"/>
      <c r="Z422" s="948">
        <f>Z423+Z424+Z425+Z426</f>
        <v>0</v>
      </c>
      <c r="AA422" s="948"/>
      <c r="AB422" s="948">
        <f>AB423+AB424+AB425+AB426</f>
        <v>0</v>
      </c>
      <c r="AC422" s="949">
        <f>AC423+AC424+AC425+AC426</f>
        <v>0</v>
      </c>
      <c r="AD422" s="1207"/>
      <c r="AE422" s="948"/>
      <c r="AF422" s="948">
        <f>AF423+AF424+AF425+AF426</f>
        <v>0</v>
      </c>
      <c r="AG422" s="948"/>
      <c r="AH422" s="948">
        <f>AH423+AH424+AH425+AH426</f>
        <v>0</v>
      </c>
      <c r="AI422" s="949">
        <f>AI423+AI424+AI425+AI426</f>
        <v>0</v>
      </c>
      <c r="AJ422" s="1207"/>
      <c r="AK422" s="948"/>
      <c r="AL422" s="948">
        <f>AL423+AL424+AL425+AL426</f>
        <v>0</v>
      </c>
      <c r="AM422" s="948"/>
      <c r="AN422" s="948">
        <f>AN423+AN424+AN425+AN426</f>
        <v>0</v>
      </c>
      <c r="AO422" s="949">
        <f>AO423+AO424+AO425+AO426</f>
        <v>0</v>
      </c>
      <c r="AP422" s="992"/>
      <c r="AQ422" s="653">
        <f t="shared" ref="AQ422:AQ485" si="349">D422-K422-R422-X422-AD422-AJ422</f>
        <v>0</v>
      </c>
      <c r="AR422" s="1155"/>
      <c r="AS422" s="948">
        <f>AS423+AS424+AS425+AS426</f>
        <v>1008178.064</v>
      </c>
      <c r="AT422" s="948"/>
      <c r="AU422" s="1156">
        <f>AU423+AU424+AU425+AU426</f>
        <v>363194.70360000001</v>
      </c>
      <c r="AV422" s="1097">
        <f>AV423+AV424+AV425+AV426</f>
        <v>1371372.7676000001</v>
      </c>
      <c r="AW422" s="633"/>
    </row>
    <row r="423" spans="1:49" s="632" customFormat="1" ht="28.5" x14ac:dyDescent="0.25">
      <c r="A423" s="1056" t="s">
        <v>751</v>
      </c>
      <c r="B423" s="656" t="s">
        <v>752</v>
      </c>
      <c r="C423" s="654" t="s">
        <v>43</v>
      </c>
      <c r="D423" s="1062">
        <v>211.62</v>
      </c>
      <c r="E423" s="1004">
        <v>12208</v>
      </c>
      <c r="F423" s="527">
        <f>D423*E423</f>
        <v>2583456.96</v>
      </c>
      <c r="G423" s="526">
        <v>14998</v>
      </c>
      <c r="H423" s="989">
        <f>D423*G423</f>
        <v>3173876.7600000002</v>
      </c>
      <c r="I423" s="1090">
        <f>E423*D423+G423*D423</f>
        <v>5757333.7200000007</v>
      </c>
      <c r="J423" s="1132"/>
      <c r="K423" s="1062">
        <v>130</v>
      </c>
      <c r="L423" s="1004">
        <v>12208</v>
      </c>
      <c r="M423" s="527">
        <f>K423*L423</f>
        <v>1587040</v>
      </c>
      <c r="N423" s="526">
        <v>14998</v>
      </c>
      <c r="O423" s="989">
        <f>K423*N423</f>
        <v>1949740</v>
      </c>
      <c r="P423" s="1090">
        <f>L423*K423+N423*K423</f>
        <v>3536780</v>
      </c>
      <c r="Q423" s="1005"/>
      <c r="R423" s="1062">
        <v>78.45</v>
      </c>
      <c r="S423" s="1096">
        <v>12208</v>
      </c>
      <c r="T423" s="1090">
        <f>R423*S423</f>
        <v>957717.6</v>
      </c>
      <c r="U423" s="1096">
        <v>14998</v>
      </c>
      <c r="V423" s="1090">
        <f>R423*U423</f>
        <v>1176593.1000000001</v>
      </c>
      <c r="W423" s="1090">
        <f>S423*R423+U423*R423</f>
        <v>2134310.7000000002</v>
      </c>
      <c r="X423" s="1221"/>
      <c r="Y423" s="526">
        <v>12208</v>
      </c>
      <c r="Z423" s="527">
        <f>X423*Y423</f>
        <v>0</v>
      </c>
      <c r="AA423" s="526">
        <v>14998</v>
      </c>
      <c r="AB423" s="527">
        <f>X423*AA423</f>
        <v>0</v>
      </c>
      <c r="AC423" s="915">
        <f>Y423*X423+AA423*X423</f>
        <v>0</v>
      </c>
      <c r="AD423" s="1222"/>
      <c r="AE423" s="526">
        <v>12208</v>
      </c>
      <c r="AF423" s="527">
        <f>AD423*AE423</f>
        <v>0</v>
      </c>
      <c r="AG423" s="526">
        <v>14998</v>
      </c>
      <c r="AH423" s="527">
        <f>AD423*AG423</f>
        <v>0</v>
      </c>
      <c r="AI423" s="915">
        <f>AE423*AD423+AG423*AD423</f>
        <v>0</v>
      </c>
      <c r="AJ423" s="1222"/>
      <c r="AK423" s="526">
        <v>12208</v>
      </c>
      <c r="AL423" s="527">
        <f>AJ423*AK423</f>
        <v>0</v>
      </c>
      <c r="AM423" s="526">
        <v>14998</v>
      </c>
      <c r="AN423" s="527">
        <f>AJ423*AM423</f>
        <v>0</v>
      </c>
      <c r="AO423" s="915">
        <f>AK423*AJ423+AM423*AJ423</f>
        <v>0</v>
      </c>
      <c r="AP423" s="990"/>
      <c r="AQ423" s="653">
        <f t="shared" si="349"/>
        <v>3.1700000000000017</v>
      </c>
      <c r="AR423" s="1004">
        <v>12208</v>
      </c>
      <c r="AS423" s="527">
        <f>AQ423*AR423</f>
        <v>38699.360000000022</v>
      </c>
      <c r="AT423" s="526">
        <v>14998</v>
      </c>
      <c r="AU423" s="989">
        <f>AQ423*AT423</f>
        <v>47543.660000000025</v>
      </c>
      <c r="AV423" s="1090">
        <f>AR423*AQ423+AT423*AQ423</f>
        <v>86243.020000000048</v>
      </c>
      <c r="AW423" s="633"/>
    </row>
    <row r="424" spans="1:49" s="632" customFormat="1" ht="28.5" x14ac:dyDescent="0.25">
      <c r="A424" s="1056" t="s">
        <v>753</v>
      </c>
      <c r="B424" s="656" t="s">
        <v>754</v>
      </c>
      <c r="C424" s="654" t="s">
        <v>19</v>
      </c>
      <c r="D424" s="1062">
        <v>990</v>
      </c>
      <c r="E424" s="1004">
        <v>1360.8</v>
      </c>
      <c r="F424" s="527">
        <f>D424*E424</f>
        <v>1347192</v>
      </c>
      <c r="G424" s="526">
        <v>549.02</v>
      </c>
      <c r="H424" s="989">
        <f>D424*G424</f>
        <v>543529.79999999993</v>
      </c>
      <c r="I424" s="1090">
        <f>E424*D424+G424*D424</f>
        <v>1890721.7999999998</v>
      </c>
      <c r="J424" s="1132"/>
      <c r="K424" s="1062">
        <v>457.11</v>
      </c>
      <c r="L424" s="1004">
        <v>1360.8</v>
      </c>
      <c r="M424" s="527">
        <f>K424*L424</f>
        <v>622035.28799999994</v>
      </c>
      <c r="N424" s="526">
        <v>549.02</v>
      </c>
      <c r="O424" s="989">
        <f>K424*N424</f>
        <v>250962.53219999999</v>
      </c>
      <c r="P424" s="1090">
        <f>L424*K424+N424*K424</f>
        <v>872997.82019999996</v>
      </c>
      <c r="Q424" s="1005"/>
      <c r="R424" s="1062">
        <v>380.71</v>
      </c>
      <c r="S424" s="1096">
        <v>1360.8</v>
      </c>
      <c r="T424" s="1090">
        <f>R424*S424</f>
        <v>518070.16799999995</v>
      </c>
      <c r="U424" s="1096">
        <v>549.02</v>
      </c>
      <c r="V424" s="1090">
        <f>R424*U424</f>
        <v>209017.40419999999</v>
      </c>
      <c r="W424" s="1090">
        <f>S424*R424+U424*R424</f>
        <v>727087.57219999994</v>
      </c>
      <c r="X424" s="1221"/>
      <c r="Y424" s="526">
        <v>1360.8</v>
      </c>
      <c r="Z424" s="527">
        <f>X424*Y424</f>
        <v>0</v>
      </c>
      <c r="AA424" s="526">
        <v>549.02</v>
      </c>
      <c r="AB424" s="527">
        <f>X424*AA424</f>
        <v>0</v>
      </c>
      <c r="AC424" s="915">
        <f>Y424*X424+AA424*X424</f>
        <v>0</v>
      </c>
      <c r="AD424" s="1222"/>
      <c r="AE424" s="526">
        <v>1360.8</v>
      </c>
      <c r="AF424" s="527">
        <f>AD424*AE424</f>
        <v>0</v>
      </c>
      <c r="AG424" s="526">
        <v>549.02</v>
      </c>
      <c r="AH424" s="527">
        <f>AD424*AG424</f>
        <v>0</v>
      </c>
      <c r="AI424" s="915">
        <f>AE424*AD424+AG424*AD424</f>
        <v>0</v>
      </c>
      <c r="AJ424" s="1222"/>
      <c r="AK424" s="526">
        <v>1360.8</v>
      </c>
      <c r="AL424" s="527">
        <f>AJ424*AK424</f>
        <v>0</v>
      </c>
      <c r="AM424" s="526">
        <v>549.02</v>
      </c>
      <c r="AN424" s="527">
        <f>AJ424*AM424</f>
        <v>0</v>
      </c>
      <c r="AO424" s="915">
        <f>AK424*AJ424+AM424*AJ424</f>
        <v>0</v>
      </c>
      <c r="AP424" s="990"/>
      <c r="AQ424" s="653">
        <f t="shared" si="349"/>
        <v>152.18</v>
      </c>
      <c r="AR424" s="1004">
        <v>1360.8</v>
      </c>
      <c r="AS424" s="527">
        <f>AQ424*AR424</f>
        <v>207086.54399999999</v>
      </c>
      <c r="AT424" s="526">
        <v>549.02</v>
      </c>
      <c r="AU424" s="989">
        <f>AQ424*AT424</f>
        <v>83549.863599999997</v>
      </c>
      <c r="AV424" s="1090">
        <f>AR424*AQ424+AT424*AQ424</f>
        <v>290636.40759999998</v>
      </c>
      <c r="AW424" s="633"/>
    </row>
    <row r="425" spans="1:49" s="632" customFormat="1" x14ac:dyDescent="0.25">
      <c r="A425" s="1056" t="s">
        <v>755</v>
      </c>
      <c r="B425" s="656" t="s">
        <v>756</v>
      </c>
      <c r="C425" s="654" t="s">
        <v>19</v>
      </c>
      <c r="D425" s="1062">
        <v>172.18</v>
      </c>
      <c r="E425" s="1004">
        <v>324</v>
      </c>
      <c r="F425" s="527">
        <f>D425*E425</f>
        <v>55786.32</v>
      </c>
      <c r="G425" s="526">
        <v>252</v>
      </c>
      <c r="H425" s="989">
        <f>D425*G425</f>
        <v>43389.36</v>
      </c>
      <c r="I425" s="1090">
        <f>E425*D425+G425*D425</f>
        <v>99175.679999999993</v>
      </c>
      <c r="J425" s="1132"/>
      <c r="K425" s="1062">
        <v>129</v>
      </c>
      <c r="L425" s="1004">
        <v>324</v>
      </c>
      <c r="M425" s="527">
        <f>K425*L425</f>
        <v>41796</v>
      </c>
      <c r="N425" s="526">
        <v>252</v>
      </c>
      <c r="O425" s="989">
        <f>K425*N425</f>
        <v>32508</v>
      </c>
      <c r="P425" s="1090">
        <f>L425*K425+N425*K425</f>
        <v>74304</v>
      </c>
      <c r="Q425" s="1005"/>
      <c r="R425" s="1062">
        <v>23.34</v>
      </c>
      <c r="S425" s="1096">
        <v>324</v>
      </c>
      <c r="T425" s="1090">
        <f>R425*S425</f>
        <v>7562.16</v>
      </c>
      <c r="U425" s="1096">
        <v>252</v>
      </c>
      <c r="V425" s="1090">
        <f>R425*U425</f>
        <v>5881.68</v>
      </c>
      <c r="W425" s="1090">
        <f>S425*R425+U425*R425</f>
        <v>13443.84</v>
      </c>
      <c r="X425" s="1221"/>
      <c r="Y425" s="526">
        <v>324</v>
      </c>
      <c r="Z425" s="527">
        <f>X425*Y425</f>
        <v>0</v>
      </c>
      <c r="AA425" s="526">
        <v>252</v>
      </c>
      <c r="AB425" s="527">
        <f>X425*AA425</f>
        <v>0</v>
      </c>
      <c r="AC425" s="915">
        <f>Y425*X425+AA425*X425</f>
        <v>0</v>
      </c>
      <c r="AD425" s="1222"/>
      <c r="AE425" s="526">
        <v>324</v>
      </c>
      <c r="AF425" s="527">
        <f>AD425*AE425</f>
        <v>0</v>
      </c>
      <c r="AG425" s="526">
        <v>252</v>
      </c>
      <c r="AH425" s="527">
        <f>AD425*AG425</f>
        <v>0</v>
      </c>
      <c r="AI425" s="915">
        <f>AE425*AD425+AG425*AD425</f>
        <v>0</v>
      </c>
      <c r="AJ425" s="1222"/>
      <c r="AK425" s="526">
        <v>324</v>
      </c>
      <c r="AL425" s="527">
        <f>AJ425*AK425</f>
        <v>0</v>
      </c>
      <c r="AM425" s="526">
        <v>252</v>
      </c>
      <c r="AN425" s="527">
        <f>AJ425*AM425</f>
        <v>0</v>
      </c>
      <c r="AO425" s="915">
        <f>AK425*AJ425+AM425*AJ425</f>
        <v>0</v>
      </c>
      <c r="AP425" s="990"/>
      <c r="AQ425" s="653">
        <f t="shared" si="349"/>
        <v>19.840000000000007</v>
      </c>
      <c r="AR425" s="1004">
        <v>324</v>
      </c>
      <c r="AS425" s="527">
        <f>AQ425*AR425</f>
        <v>6428.1600000000026</v>
      </c>
      <c r="AT425" s="526">
        <v>252</v>
      </c>
      <c r="AU425" s="989">
        <f>AQ425*AT425</f>
        <v>4999.6800000000021</v>
      </c>
      <c r="AV425" s="1090">
        <f>AR425*AQ425+AT425*AQ425</f>
        <v>11427.840000000004</v>
      </c>
      <c r="AW425" s="633"/>
    </row>
    <row r="426" spans="1:49" s="632" customFormat="1" ht="28.5" x14ac:dyDescent="0.25">
      <c r="A426" s="1056" t="s">
        <v>757</v>
      </c>
      <c r="B426" s="656" t="s">
        <v>758</v>
      </c>
      <c r="C426" s="654" t="s">
        <v>19</v>
      </c>
      <c r="D426" s="1062">
        <v>450</v>
      </c>
      <c r="E426" s="1004">
        <v>1679.92</v>
      </c>
      <c r="F426" s="527">
        <f>D426*E426</f>
        <v>755964</v>
      </c>
      <c r="G426" s="526">
        <v>504.67</v>
      </c>
      <c r="H426" s="989">
        <f>D426*G426</f>
        <v>227101.5</v>
      </c>
      <c r="I426" s="1090">
        <f>E426*D426+G426*D426</f>
        <v>983065.5</v>
      </c>
      <c r="J426" s="1132"/>
      <c r="K426" s="1062"/>
      <c r="L426" s="1004">
        <v>1679.92</v>
      </c>
      <c r="M426" s="527">
        <f>K426*L426</f>
        <v>0</v>
      </c>
      <c r="N426" s="526">
        <v>504.67</v>
      </c>
      <c r="O426" s="989">
        <f>K426*N426</f>
        <v>0</v>
      </c>
      <c r="P426" s="1090">
        <f>L426*K426+N426*K426</f>
        <v>0</v>
      </c>
      <c r="Q426" s="1005"/>
      <c r="R426" s="1062"/>
      <c r="S426" s="1096">
        <v>1679.92</v>
      </c>
      <c r="T426" s="1090">
        <f>R426*S426</f>
        <v>0</v>
      </c>
      <c r="U426" s="1096">
        <v>504.67</v>
      </c>
      <c r="V426" s="1090">
        <f>R426*U426</f>
        <v>0</v>
      </c>
      <c r="W426" s="1090">
        <f>S426*R426+U426*R426</f>
        <v>0</v>
      </c>
      <c r="X426" s="1221"/>
      <c r="Y426" s="526">
        <v>1679.92</v>
      </c>
      <c r="Z426" s="527">
        <f>X426*Y426</f>
        <v>0</v>
      </c>
      <c r="AA426" s="526">
        <v>504.67</v>
      </c>
      <c r="AB426" s="527">
        <f>X426*AA426</f>
        <v>0</v>
      </c>
      <c r="AC426" s="915">
        <f>Y426*X426+AA426*X426</f>
        <v>0</v>
      </c>
      <c r="AD426" s="1222"/>
      <c r="AE426" s="526">
        <v>1679.92</v>
      </c>
      <c r="AF426" s="527">
        <f>AD426*AE426</f>
        <v>0</v>
      </c>
      <c r="AG426" s="526">
        <v>504.67</v>
      </c>
      <c r="AH426" s="527">
        <f>AD426*AG426</f>
        <v>0</v>
      </c>
      <c r="AI426" s="915">
        <f>AE426*AD426+AG426*AD426</f>
        <v>0</v>
      </c>
      <c r="AJ426" s="1222"/>
      <c r="AK426" s="526">
        <v>1679.92</v>
      </c>
      <c r="AL426" s="527">
        <f>AJ426*AK426</f>
        <v>0</v>
      </c>
      <c r="AM426" s="526">
        <v>504.67</v>
      </c>
      <c r="AN426" s="527">
        <f>AJ426*AM426</f>
        <v>0</v>
      </c>
      <c r="AO426" s="915">
        <f>AK426*AJ426+AM426*AJ426</f>
        <v>0</v>
      </c>
      <c r="AP426" s="990"/>
      <c r="AQ426" s="653">
        <f t="shared" si="349"/>
        <v>450</v>
      </c>
      <c r="AR426" s="1004">
        <v>1679.92</v>
      </c>
      <c r="AS426" s="527">
        <f>AQ426*AR426</f>
        <v>755964</v>
      </c>
      <c r="AT426" s="526">
        <v>504.67</v>
      </c>
      <c r="AU426" s="989">
        <f>AQ426*AT426</f>
        <v>227101.5</v>
      </c>
      <c r="AV426" s="1090">
        <f>AR426*AQ426+AT426*AQ426</f>
        <v>983065.5</v>
      </c>
      <c r="AW426" s="633"/>
    </row>
    <row r="427" spans="1:49" s="632" customFormat="1" x14ac:dyDescent="0.25">
      <c r="A427" s="1057" t="s">
        <v>759</v>
      </c>
      <c r="B427" s="1038" t="s">
        <v>760</v>
      </c>
      <c r="C427" s="1041"/>
      <c r="D427" s="653"/>
      <c r="E427" s="1004"/>
      <c r="F427" s="948">
        <f>F428+F429+F430+F431+F432+F433+F434+F435+F436+F437+F438+F439+F440+F441+F442+F443+F444</f>
        <v>999937.98640000005</v>
      </c>
      <c r="G427" s="526"/>
      <c r="H427" s="1156">
        <f>H428+H429+H430+H431+H432+H433+H434+H435+H436+H437+H438+H439+H440+H441+H442+H443+H444</f>
        <v>503749.88679999992</v>
      </c>
      <c r="I427" s="1097">
        <f>I428+I429+I430+I431+I432+I433+I434+I435+I436+I437+I438+I439+I440+I441+I442+I443+I444</f>
        <v>1503687.8732000003</v>
      </c>
      <c r="J427" s="1144"/>
      <c r="K427" s="653"/>
      <c r="L427" s="1004"/>
      <c r="M427" s="948">
        <f>M428+M429+M430+M431+M432+M433+M434+M435+M436+M437+M438+M439+M440+M441+M442+M443+M444</f>
        <v>565796.8600000001</v>
      </c>
      <c r="N427" s="526"/>
      <c r="O427" s="1156">
        <f>O428+O429+O430+O431+O432+O433+O434+O435+O436+O437+O438+O439+O440+O441+O442+O443+O444</f>
        <v>275563.12</v>
      </c>
      <c r="P427" s="1097">
        <f>P428+P429+P430+P431+P432+P433+P434+P435+P436+P437+P438+P439+P440+P441+P442+P443+P444</f>
        <v>841359.98</v>
      </c>
      <c r="Q427" s="1007"/>
      <c r="R427" s="653"/>
      <c r="S427" s="1096"/>
      <c r="T427" s="1097">
        <f>T428+T429+T430+T431+T432+T433+T434+T435+T436+T437+T438+T439+T440+T441+T442+T443+T444</f>
        <v>411482.68520000001</v>
      </c>
      <c r="U427" s="1096"/>
      <c r="V427" s="1097">
        <f>V428+V429+V430+V431+V432+V433+V434+V435+V436+V437+V438+V439+V440+V441+V442+V443+V444</f>
        <v>220659.69559999995</v>
      </c>
      <c r="W427" s="1097">
        <f>W428+W429+W430+W431+W432+W433+W434+W435+W436+W437+W438+W439+W440+W441+W442+W443+W444</f>
        <v>632142.38080000004</v>
      </c>
      <c r="X427" s="1208"/>
      <c r="Y427" s="526"/>
      <c r="Z427" s="948">
        <f>Z428+Z429+Z430+Z431+Z432+Z433+Z434+Z435+Z436+Z437+Z438+Z439+Z440+Z441+Z442+Z443+Z444</f>
        <v>0</v>
      </c>
      <c r="AA427" s="526"/>
      <c r="AB427" s="948">
        <f>AB428+AB429+AB430+AB431+AB432+AB433+AB434+AB435+AB436+AB437+AB438+AB439+AB440+AB441+AB442+AB443+AB444</f>
        <v>0</v>
      </c>
      <c r="AC427" s="949">
        <f>AC428+AC429+AC430+AC431+AC432+AC433+AC434+AC435+AC436+AC437+AC438+AC439+AC440+AC441+AC442+AC443+AC444</f>
        <v>0</v>
      </c>
      <c r="AD427" s="1209"/>
      <c r="AE427" s="526"/>
      <c r="AF427" s="948">
        <f>AF428+AF429+AF430+AF431+AF432+AF433+AF434+AF435+AF436+AF437+AF438+AF439+AF440+AF441+AF442+AF443+AF444</f>
        <v>0</v>
      </c>
      <c r="AG427" s="526"/>
      <c r="AH427" s="948">
        <f>AH428+AH429+AH430+AH431+AH432+AH433+AH434+AH435+AH436+AH437+AH438+AH439+AH440+AH441+AH442+AH443+AH444</f>
        <v>0</v>
      </c>
      <c r="AI427" s="949">
        <f>AI428+AI429+AI430+AI431+AI432+AI433+AI434+AI435+AI436+AI437+AI438+AI439+AI440+AI441+AI442+AI443+AI444</f>
        <v>0</v>
      </c>
      <c r="AJ427" s="1209"/>
      <c r="AK427" s="526"/>
      <c r="AL427" s="948">
        <f>AL428+AL429+AL430+AL431+AL432+AL433+AL434+AL435+AL436+AL437+AL438+AL439+AL440+AL441+AL442+AL443+AL444</f>
        <v>0</v>
      </c>
      <c r="AM427" s="526"/>
      <c r="AN427" s="948">
        <f>AN428+AN429+AN430+AN431+AN432+AN433+AN434+AN435+AN436+AN437+AN438+AN439+AN440+AN441+AN442+AN443+AN444</f>
        <v>0</v>
      </c>
      <c r="AO427" s="949">
        <f>AO428+AO429+AO430+AO431+AO432+AO433+AO434+AO435+AO436+AO437+AO438+AO439+AO440+AO441+AO442+AO443+AO444</f>
        <v>0</v>
      </c>
      <c r="AP427" s="992"/>
      <c r="AQ427" s="653">
        <f t="shared" si="349"/>
        <v>0</v>
      </c>
      <c r="AR427" s="1004"/>
      <c r="AS427" s="948">
        <f>AS428+AS429+AS430+AS431+AS432+AS433+AS434+AS435+AS436+AS437+AS438+AS439+AS440+AS441+AS442+AS443+AS444</f>
        <v>22658.441200000016</v>
      </c>
      <c r="AT427" s="526"/>
      <c r="AU427" s="1156">
        <f>AU428+AU429+AU430+AU431+AU432+AU433+AU434+AU435+AU436+AU437+AU438+AU439+AU440+AU441+AU442+AU443+AU444</f>
        <v>7527.0712000000094</v>
      </c>
      <c r="AV427" s="1097">
        <f>AV428+AV429+AV430+AV431+AV432+AV433+AV434+AV435+AV436+AV437+AV438+AV439+AV440+AV441+AV442+AV443+AV444</f>
        <v>30185.512400000018</v>
      </c>
      <c r="AW427" s="633"/>
    </row>
    <row r="428" spans="1:49" s="632" customFormat="1" x14ac:dyDescent="0.25">
      <c r="A428" s="1056" t="s">
        <v>761</v>
      </c>
      <c r="B428" s="1040" t="s">
        <v>762</v>
      </c>
      <c r="C428" s="1041" t="s">
        <v>406</v>
      </c>
      <c r="D428" s="653">
        <v>7.2</v>
      </c>
      <c r="E428" s="1157">
        <v>3144</v>
      </c>
      <c r="F428" s="527">
        <f t="shared" ref="F428:F444" si="350">D428*E428</f>
        <v>22636.799999999999</v>
      </c>
      <c r="G428" s="950">
        <v>0</v>
      </c>
      <c r="H428" s="989">
        <f t="shared" ref="H428:H444" si="351">D428*G428</f>
        <v>0</v>
      </c>
      <c r="I428" s="1090">
        <f t="shared" ref="I428:I444" si="352">E428*D428+G428*D428</f>
        <v>22636.799999999999</v>
      </c>
      <c r="J428" s="1132"/>
      <c r="K428" s="653">
        <v>5</v>
      </c>
      <c r="L428" s="1157">
        <v>3144</v>
      </c>
      <c r="M428" s="527">
        <f t="shared" ref="M428:M444" si="353">K428*L428</f>
        <v>15720</v>
      </c>
      <c r="N428" s="950">
        <v>0</v>
      </c>
      <c r="O428" s="989">
        <f t="shared" ref="O428:O444" si="354">K428*N428</f>
        <v>0</v>
      </c>
      <c r="P428" s="1090">
        <f t="shared" ref="P428:P444" si="355">L428*K428+N428*K428</f>
        <v>15720</v>
      </c>
      <c r="Q428" s="1005"/>
      <c r="R428" s="653"/>
      <c r="S428" s="1098">
        <v>3144</v>
      </c>
      <c r="T428" s="1090">
        <f t="shared" ref="T428:T444" si="356">R428*S428</f>
        <v>0</v>
      </c>
      <c r="U428" s="1098">
        <v>0</v>
      </c>
      <c r="V428" s="1090">
        <f t="shared" ref="V428:V444" si="357">R428*U428</f>
        <v>0</v>
      </c>
      <c r="W428" s="1090">
        <f t="shared" ref="W428:W444" si="358">S428*R428+U428*R428</f>
        <v>0</v>
      </c>
      <c r="X428" s="1208"/>
      <c r="Y428" s="950">
        <v>3144</v>
      </c>
      <c r="Z428" s="527">
        <f t="shared" ref="Z428:Z444" si="359">X428*Y428</f>
        <v>0</v>
      </c>
      <c r="AA428" s="950">
        <v>0</v>
      </c>
      <c r="AB428" s="527">
        <f t="shared" ref="AB428:AB444" si="360">X428*AA428</f>
        <v>0</v>
      </c>
      <c r="AC428" s="915">
        <f t="shared" ref="AC428:AC444" si="361">Y428*X428+AA428*X428</f>
        <v>0</v>
      </c>
      <c r="AD428" s="1209"/>
      <c r="AE428" s="950">
        <v>3144</v>
      </c>
      <c r="AF428" s="527">
        <f t="shared" ref="AF428:AF444" si="362">AD428*AE428</f>
        <v>0</v>
      </c>
      <c r="AG428" s="950">
        <v>0</v>
      </c>
      <c r="AH428" s="527">
        <f t="shared" ref="AH428:AH444" si="363">AD428*AG428</f>
        <v>0</v>
      </c>
      <c r="AI428" s="915">
        <f t="shared" ref="AI428:AI444" si="364">AE428*AD428+AG428*AD428</f>
        <v>0</v>
      </c>
      <c r="AJ428" s="1209"/>
      <c r="AK428" s="950">
        <v>3144</v>
      </c>
      <c r="AL428" s="527">
        <f t="shared" ref="AL428:AL444" si="365">AJ428*AK428</f>
        <v>0</v>
      </c>
      <c r="AM428" s="950">
        <v>0</v>
      </c>
      <c r="AN428" s="527">
        <f t="shared" ref="AN428:AN444" si="366">AJ428*AM428</f>
        <v>0</v>
      </c>
      <c r="AO428" s="915">
        <f t="shared" ref="AO428:AO444" si="367">AK428*AJ428+AM428*AJ428</f>
        <v>0</v>
      </c>
      <c r="AP428" s="990"/>
      <c r="AQ428" s="653">
        <f t="shared" si="349"/>
        <v>2.2000000000000002</v>
      </c>
      <c r="AR428" s="1157">
        <v>3144</v>
      </c>
      <c r="AS428" s="527">
        <f t="shared" ref="AS428:AS444" si="368">AQ428*AR428</f>
        <v>6916.8</v>
      </c>
      <c r="AT428" s="950">
        <v>0</v>
      </c>
      <c r="AU428" s="989">
        <f t="shared" ref="AU428:AU444" si="369">AQ428*AT428</f>
        <v>0</v>
      </c>
      <c r="AV428" s="1090">
        <f t="shared" ref="AV428:AV444" si="370">AR428*AQ428+AT428*AQ428</f>
        <v>6916.8</v>
      </c>
      <c r="AW428" s="633"/>
    </row>
    <row r="429" spans="1:49" s="632" customFormat="1" x14ac:dyDescent="0.25">
      <c r="A429" s="1056" t="s">
        <v>763</v>
      </c>
      <c r="B429" s="1040" t="s">
        <v>764</v>
      </c>
      <c r="C429" s="1041" t="s">
        <v>765</v>
      </c>
      <c r="D429" s="653">
        <v>2.88</v>
      </c>
      <c r="E429" s="1157">
        <v>1372.88</v>
      </c>
      <c r="F429" s="527">
        <f t="shared" si="350"/>
        <v>3953.8944000000001</v>
      </c>
      <c r="G429" s="950">
        <v>150.81</v>
      </c>
      <c r="H429" s="989">
        <f t="shared" si="351"/>
        <v>434.33279999999996</v>
      </c>
      <c r="I429" s="1090">
        <f t="shared" si="352"/>
        <v>4388.2272000000003</v>
      </c>
      <c r="J429" s="1132"/>
      <c r="K429" s="653">
        <v>2</v>
      </c>
      <c r="L429" s="1157">
        <v>1372.88</v>
      </c>
      <c r="M429" s="527">
        <f t="shared" si="353"/>
        <v>2745.76</v>
      </c>
      <c r="N429" s="950">
        <v>150.81</v>
      </c>
      <c r="O429" s="989">
        <f t="shared" si="354"/>
        <v>301.62</v>
      </c>
      <c r="P429" s="1090">
        <f t="shared" si="355"/>
        <v>3047.38</v>
      </c>
      <c r="Q429" s="1005"/>
      <c r="R429" s="653"/>
      <c r="S429" s="1098">
        <v>1372.88</v>
      </c>
      <c r="T429" s="1090">
        <f t="shared" si="356"/>
        <v>0</v>
      </c>
      <c r="U429" s="1098">
        <v>150.81</v>
      </c>
      <c r="V429" s="1090">
        <f t="shared" si="357"/>
        <v>0</v>
      </c>
      <c r="W429" s="1090">
        <f t="shared" si="358"/>
        <v>0</v>
      </c>
      <c r="X429" s="1208"/>
      <c r="Y429" s="950">
        <v>1372.88</v>
      </c>
      <c r="Z429" s="527">
        <f t="shared" si="359"/>
        <v>0</v>
      </c>
      <c r="AA429" s="950">
        <v>150.81</v>
      </c>
      <c r="AB429" s="527">
        <f t="shared" si="360"/>
        <v>0</v>
      </c>
      <c r="AC429" s="915">
        <f t="shared" si="361"/>
        <v>0</v>
      </c>
      <c r="AD429" s="1209"/>
      <c r="AE429" s="950">
        <v>1372.88</v>
      </c>
      <c r="AF429" s="527">
        <f t="shared" si="362"/>
        <v>0</v>
      </c>
      <c r="AG429" s="950">
        <v>150.81</v>
      </c>
      <c r="AH429" s="527">
        <f t="shared" si="363"/>
        <v>0</v>
      </c>
      <c r="AI429" s="915">
        <f t="shared" si="364"/>
        <v>0</v>
      </c>
      <c r="AJ429" s="1209"/>
      <c r="AK429" s="950">
        <v>1372.88</v>
      </c>
      <c r="AL429" s="527">
        <f t="shared" si="365"/>
        <v>0</v>
      </c>
      <c r="AM429" s="950">
        <v>150.81</v>
      </c>
      <c r="AN429" s="527">
        <f t="shared" si="366"/>
        <v>0</v>
      </c>
      <c r="AO429" s="915">
        <f t="shared" si="367"/>
        <v>0</v>
      </c>
      <c r="AP429" s="990"/>
      <c r="AQ429" s="653">
        <f t="shared" si="349"/>
        <v>0.87999999999999989</v>
      </c>
      <c r="AR429" s="1157">
        <v>1372.88</v>
      </c>
      <c r="AS429" s="527">
        <f t="shared" si="368"/>
        <v>1208.1343999999999</v>
      </c>
      <c r="AT429" s="950">
        <v>150.81</v>
      </c>
      <c r="AU429" s="989">
        <f t="shared" si="369"/>
        <v>132.71279999999999</v>
      </c>
      <c r="AV429" s="1090">
        <f t="shared" si="370"/>
        <v>1340.8471999999999</v>
      </c>
      <c r="AW429" s="633"/>
    </row>
    <row r="430" spans="1:49" s="632" customFormat="1" x14ac:dyDescent="0.25">
      <c r="A430" s="1056" t="s">
        <v>766</v>
      </c>
      <c r="B430" s="1040" t="s">
        <v>767</v>
      </c>
      <c r="C430" s="1041" t="s">
        <v>765</v>
      </c>
      <c r="D430" s="653">
        <v>2.88</v>
      </c>
      <c r="E430" s="1157">
        <v>2602.9699999999998</v>
      </c>
      <c r="F430" s="527">
        <f t="shared" si="350"/>
        <v>7496.5535999999993</v>
      </c>
      <c r="G430" s="950">
        <v>0</v>
      </c>
      <c r="H430" s="989">
        <f t="shared" si="351"/>
        <v>0</v>
      </c>
      <c r="I430" s="1090">
        <f t="shared" si="352"/>
        <v>7496.5535999999993</v>
      </c>
      <c r="J430" s="1132"/>
      <c r="K430" s="653">
        <v>2</v>
      </c>
      <c r="L430" s="1157">
        <v>2602.9699999999998</v>
      </c>
      <c r="M430" s="527">
        <f t="shared" si="353"/>
        <v>5205.9399999999996</v>
      </c>
      <c r="N430" s="950">
        <v>0</v>
      </c>
      <c r="O430" s="989">
        <f t="shared" si="354"/>
        <v>0</v>
      </c>
      <c r="P430" s="1090">
        <f t="shared" si="355"/>
        <v>5205.9399999999996</v>
      </c>
      <c r="Q430" s="1005"/>
      <c r="R430" s="653"/>
      <c r="S430" s="1098">
        <v>2602.9699999999998</v>
      </c>
      <c r="T430" s="1090">
        <f t="shared" si="356"/>
        <v>0</v>
      </c>
      <c r="U430" s="1098">
        <v>0</v>
      </c>
      <c r="V430" s="1090">
        <f t="shared" si="357"/>
        <v>0</v>
      </c>
      <c r="W430" s="1090">
        <f t="shared" si="358"/>
        <v>0</v>
      </c>
      <c r="X430" s="1208"/>
      <c r="Y430" s="950">
        <v>2602.9699999999998</v>
      </c>
      <c r="Z430" s="527">
        <f t="shared" si="359"/>
        <v>0</v>
      </c>
      <c r="AA430" s="950">
        <v>0</v>
      </c>
      <c r="AB430" s="527">
        <f t="shared" si="360"/>
        <v>0</v>
      </c>
      <c r="AC430" s="915">
        <f t="shared" si="361"/>
        <v>0</v>
      </c>
      <c r="AD430" s="1209"/>
      <c r="AE430" s="950">
        <v>2602.9699999999998</v>
      </c>
      <c r="AF430" s="527">
        <f t="shared" si="362"/>
        <v>0</v>
      </c>
      <c r="AG430" s="950">
        <v>0</v>
      </c>
      <c r="AH430" s="527">
        <f t="shared" si="363"/>
        <v>0</v>
      </c>
      <c r="AI430" s="915">
        <f t="shared" si="364"/>
        <v>0</v>
      </c>
      <c r="AJ430" s="1209"/>
      <c r="AK430" s="950">
        <v>2602.9699999999998</v>
      </c>
      <c r="AL430" s="527">
        <f t="shared" si="365"/>
        <v>0</v>
      </c>
      <c r="AM430" s="950">
        <v>0</v>
      </c>
      <c r="AN430" s="527">
        <f t="shared" si="366"/>
        <v>0</v>
      </c>
      <c r="AO430" s="915">
        <f t="shared" si="367"/>
        <v>0</v>
      </c>
      <c r="AP430" s="990"/>
      <c r="AQ430" s="653">
        <f t="shared" si="349"/>
        <v>0.87999999999999989</v>
      </c>
      <c r="AR430" s="1157">
        <v>2602.9699999999998</v>
      </c>
      <c r="AS430" s="527">
        <f t="shared" si="368"/>
        <v>2290.6135999999997</v>
      </c>
      <c r="AT430" s="950">
        <v>0</v>
      </c>
      <c r="AU430" s="989">
        <f t="shared" si="369"/>
        <v>0</v>
      </c>
      <c r="AV430" s="1090">
        <f t="shared" si="370"/>
        <v>2290.6135999999997</v>
      </c>
      <c r="AW430" s="633"/>
    </row>
    <row r="431" spans="1:49" s="632" customFormat="1" x14ac:dyDescent="0.25">
      <c r="A431" s="1056" t="s">
        <v>768</v>
      </c>
      <c r="B431" s="1040" t="s">
        <v>769</v>
      </c>
      <c r="C431" s="1041" t="s">
        <v>765</v>
      </c>
      <c r="D431" s="653">
        <v>2.88</v>
      </c>
      <c r="E431" s="1157">
        <v>3246.18</v>
      </c>
      <c r="F431" s="527">
        <f t="shared" si="350"/>
        <v>9348.9983999999986</v>
      </c>
      <c r="G431" s="950">
        <v>664.3</v>
      </c>
      <c r="H431" s="989">
        <f t="shared" si="351"/>
        <v>1913.1839999999997</v>
      </c>
      <c r="I431" s="1090">
        <f t="shared" si="352"/>
        <v>11262.182399999998</v>
      </c>
      <c r="J431" s="1132"/>
      <c r="K431" s="653">
        <v>2</v>
      </c>
      <c r="L431" s="1157">
        <v>3246.18</v>
      </c>
      <c r="M431" s="527">
        <f t="shared" si="353"/>
        <v>6492.36</v>
      </c>
      <c r="N431" s="950">
        <v>664.3</v>
      </c>
      <c r="O431" s="989">
        <f t="shared" si="354"/>
        <v>1328.6</v>
      </c>
      <c r="P431" s="1090">
        <f t="shared" si="355"/>
        <v>7820.9599999999991</v>
      </c>
      <c r="Q431" s="1005"/>
      <c r="R431" s="653"/>
      <c r="S431" s="1098">
        <v>3246.18</v>
      </c>
      <c r="T431" s="1090">
        <f t="shared" si="356"/>
        <v>0</v>
      </c>
      <c r="U431" s="1098">
        <v>664.3</v>
      </c>
      <c r="V431" s="1090">
        <f t="shared" si="357"/>
        <v>0</v>
      </c>
      <c r="W431" s="1090">
        <f t="shared" si="358"/>
        <v>0</v>
      </c>
      <c r="X431" s="1208"/>
      <c r="Y431" s="950">
        <v>3246.18</v>
      </c>
      <c r="Z431" s="527">
        <f t="shared" si="359"/>
        <v>0</v>
      </c>
      <c r="AA431" s="950">
        <v>664.3</v>
      </c>
      <c r="AB431" s="527">
        <f t="shared" si="360"/>
        <v>0</v>
      </c>
      <c r="AC431" s="915">
        <f t="shared" si="361"/>
        <v>0</v>
      </c>
      <c r="AD431" s="1209"/>
      <c r="AE431" s="950">
        <v>3246.18</v>
      </c>
      <c r="AF431" s="527">
        <f t="shared" si="362"/>
        <v>0</v>
      </c>
      <c r="AG431" s="950">
        <v>664.3</v>
      </c>
      <c r="AH431" s="527">
        <f t="shared" si="363"/>
        <v>0</v>
      </c>
      <c r="AI431" s="915">
        <f t="shared" si="364"/>
        <v>0</v>
      </c>
      <c r="AJ431" s="1209"/>
      <c r="AK431" s="950">
        <v>3246.18</v>
      </c>
      <c r="AL431" s="527">
        <f t="shared" si="365"/>
        <v>0</v>
      </c>
      <c r="AM431" s="950">
        <v>664.3</v>
      </c>
      <c r="AN431" s="527">
        <f t="shared" si="366"/>
        <v>0</v>
      </c>
      <c r="AO431" s="915">
        <f t="shared" si="367"/>
        <v>0</v>
      </c>
      <c r="AP431" s="990"/>
      <c r="AQ431" s="653">
        <f t="shared" si="349"/>
        <v>0.87999999999999989</v>
      </c>
      <c r="AR431" s="1157">
        <v>3246.18</v>
      </c>
      <c r="AS431" s="527">
        <f t="shared" si="368"/>
        <v>2856.6383999999994</v>
      </c>
      <c r="AT431" s="950">
        <v>664.3</v>
      </c>
      <c r="AU431" s="989">
        <f t="shared" si="369"/>
        <v>584.58399999999983</v>
      </c>
      <c r="AV431" s="1090">
        <f t="shared" si="370"/>
        <v>3441.2223999999992</v>
      </c>
      <c r="AW431" s="633"/>
    </row>
    <row r="432" spans="1:49" s="632" customFormat="1" x14ac:dyDescent="0.25">
      <c r="A432" s="1056" t="s">
        <v>770</v>
      </c>
      <c r="B432" s="1040" t="s">
        <v>771</v>
      </c>
      <c r="C432" s="1041" t="s">
        <v>406</v>
      </c>
      <c r="D432" s="653">
        <v>167</v>
      </c>
      <c r="E432" s="1157">
        <v>972.02</v>
      </c>
      <c r="F432" s="527">
        <f t="shared" si="350"/>
        <v>162327.34</v>
      </c>
      <c r="G432" s="950">
        <v>167.08</v>
      </c>
      <c r="H432" s="989">
        <f t="shared" si="351"/>
        <v>27902.36</v>
      </c>
      <c r="I432" s="1090">
        <f t="shared" si="352"/>
        <v>190229.7</v>
      </c>
      <c r="J432" s="1132"/>
      <c r="K432" s="653">
        <v>90</v>
      </c>
      <c r="L432" s="1157">
        <v>972.02</v>
      </c>
      <c r="M432" s="527">
        <f t="shared" si="353"/>
        <v>87481.8</v>
      </c>
      <c r="N432" s="950">
        <v>167.08</v>
      </c>
      <c r="O432" s="989">
        <f t="shared" si="354"/>
        <v>15037.2</v>
      </c>
      <c r="P432" s="1090">
        <f t="shared" si="355"/>
        <v>102519</v>
      </c>
      <c r="Q432" s="1005"/>
      <c r="R432" s="653">
        <v>74.66</v>
      </c>
      <c r="S432" s="1098">
        <v>972.02</v>
      </c>
      <c r="T432" s="1090">
        <f t="shared" si="356"/>
        <v>72571.013200000001</v>
      </c>
      <c r="U432" s="1098">
        <v>167.08</v>
      </c>
      <c r="V432" s="1090">
        <f t="shared" si="357"/>
        <v>12474.192800000001</v>
      </c>
      <c r="W432" s="1090">
        <f t="shared" si="358"/>
        <v>85045.206000000006</v>
      </c>
      <c r="X432" s="1208"/>
      <c r="Y432" s="950">
        <v>972.02</v>
      </c>
      <c r="Z432" s="527">
        <f t="shared" si="359"/>
        <v>0</v>
      </c>
      <c r="AA432" s="950">
        <v>167.08</v>
      </c>
      <c r="AB432" s="527">
        <f t="shared" si="360"/>
        <v>0</v>
      </c>
      <c r="AC432" s="915">
        <f t="shared" si="361"/>
        <v>0</v>
      </c>
      <c r="AD432" s="1209"/>
      <c r="AE432" s="950">
        <v>972.02</v>
      </c>
      <c r="AF432" s="527">
        <f t="shared" si="362"/>
        <v>0</v>
      </c>
      <c r="AG432" s="950">
        <v>167.08</v>
      </c>
      <c r="AH432" s="527">
        <f t="shared" si="363"/>
        <v>0</v>
      </c>
      <c r="AI432" s="915">
        <f t="shared" si="364"/>
        <v>0</v>
      </c>
      <c r="AJ432" s="1209"/>
      <c r="AK432" s="950">
        <v>972.02</v>
      </c>
      <c r="AL432" s="527">
        <f t="shared" si="365"/>
        <v>0</v>
      </c>
      <c r="AM432" s="950">
        <v>167.08</v>
      </c>
      <c r="AN432" s="527">
        <f t="shared" si="366"/>
        <v>0</v>
      </c>
      <c r="AO432" s="915">
        <f t="shared" si="367"/>
        <v>0</v>
      </c>
      <c r="AP432" s="990"/>
      <c r="AQ432" s="653">
        <f t="shared" si="349"/>
        <v>2.3400000000000034</v>
      </c>
      <c r="AR432" s="1157">
        <v>972.02</v>
      </c>
      <c r="AS432" s="527">
        <f t="shared" si="368"/>
        <v>2274.5268000000033</v>
      </c>
      <c r="AT432" s="950">
        <v>167.08</v>
      </c>
      <c r="AU432" s="989">
        <f t="shared" si="369"/>
        <v>390.96720000000062</v>
      </c>
      <c r="AV432" s="1090">
        <f t="shared" si="370"/>
        <v>2665.4940000000038</v>
      </c>
      <c r="AW432" s="633"/>
    </row>
    <row r="433" spans="1:49" s="632" customFormat="1" ht="42.75" x14ac:dyDescent="0.25">
      <c r="A433" s="1056" t="s">
        <v>772</v>
      </c>
      <c r="B433" s="1040" t="s">
        <v>773</v>
      </c>
      <c r="C433" s="1041" t="s">
        <v>406</v>
      </c>
      <c r="D433" s="653">
        <v>167</v>
      </c>
      <c r="E433" s="1157">
        <v>1516.98</v>
      </c>
      <c r="F433" s="527">
        <f t="shared" si="350"/>
        <v>253335.66</v>
      </c>
      <c r="G433" s="950">
        <v>1164.8</v>
      </c>
      <c r="H433" s="989">
        <f t="shared" si="351"/>
        <v>194521.60000000001</v>
      </c>
      <c r="I433" s="1090">
        <f t="shared" si="352"/>
        <v>447857.26</v>
      </c>
      <c r="J433" s="1132"/>
      <c r="K433" s="653">
        <v>90</v>
      </c>
      <c r="L433" s="1157">
        <v>1516.98</v>
      </c>
      <c r="M433" s="527">
        <f t="shared" si="353"/>
        <v>136528.20000000001</v>
      </c>
      <c r="N433" s="950">
        <v>1164.8</v>
      </c>
      <c r="O433" s="989">
        <f t="shared" si="354"/>
        <v>104832</v>
      </c>
      <c r="P433" s="1090">
        <f t="shared" si="355"/>
        <v>241360.2</v>
      </c>
      <c r="Q433" s="1005"/>
      <c r="R433" s="653">
        <v>74.66</v>
      </c>
      <c r="S433" s="1098">
        <v>1516.98</v>
      </c>
      <c r="T433" s="1090">
        <f t="shared" si="356"/>
        <v>113257.72679999999</v>
      </c>
      <c r="U433" s="1098">
        <v>1164.8</v>
      </c>
      <c r="V433" s="1090">
        <f t="shared" si="357"/>
        <v>86963.967999999993</v>
      </c>
      <c r="W433" s="1090">
        <f t="shared" si="358"/>
        <v>200221.6948</v>
      </c>
      <c r="X433" s="1208"/>
      <c r="Y433" s="950">
        <v>1516.98</v>
      </c>
      <c r="Z433" s="527">
        <f t="shared" si="359"/>
        <v>0</v>
      </c>
      <c r="AA433" s="950">
        <v>1164.8</v>
      </c>
      <c r="AB433" s="527">
        <f t="shared" si="360"/>
        <v>0</v>
      </c>
      <c r="AC433" s="915">
        <f t="shared" si="361"/>
        <v>0</v>
      </c>
      <c r="AD433" s="1209"/>
      <c r="AE433" s="950">
        <v>1516.98</v>
      </c>
      <c r="AF433" s="527">
        <f t="shared" si="362"/>
        <v>0</v>
      </c>
      <c r="AG433" s="950">
        <v>1164.8</v>
      </c>
      <c r="AH433" s="527">
        <f t="shared" si="363"/>
        <v>0</v>
      </c>
      <c r="AI433" s="915">
        <f t="shared" si="364"/>
        <v>0</v>
      </c>
      <c r="AJ433" s="1209"/>
      <c r="AK433" s="950">
        <v>1516.98</v>
      </c>
      <c r="AL433" s="527">
        <f t="shared" si="365"/>
        <v>0</v>
      </c>
      <c r="AM433" s="950">
        <v>1164.8</v>
      </c>
      <c r="AN433" s="527">
        <f t="shared" si="366"/>
        <v>0</v>
      </c>
      <c r="AO433" s="915">
        <f t="shared" si="367"/>
        <v>0</v>
      </c>
      <c r="AP433" s="990"/>
      <c r="AQ433" s="653">
        <f t="shared" si="349"/>
        <v>2.3400000000000034</v>
      </c>
      <c r="AR433" s="1157">
        <v>1516.98</v>
      </c>
      <c r="AS433" s="527">
        <f t="shared" si="368"/>
        <v>3549.7332000000051</v>
      </c>
      <c r="AT433" s="950">
        <v>1164.8</v>
      </c>
      <c r="AU433" s="989">
        <f t="shared" si="369"/>
        <v>2725.6320000000037</v>
      </c>
      <c r="AV433" s="1090">
        <f t="shared" si="370"/>
        <v>6275.3652000000093</v>
      </c>
      <c r="AW433" s="633"/>
    </row>
    <row r="434" spans="1:49" s="632" customFormat="1" x14ac:dyDescent="0.25">
      <c r="A434" s="1056" t="s">
        <v>774</v>
      </c>
      <c r="B434" s="1040" t="s">
        <v>775</v>
      </c>
      <c r="C434" s="1041" t="s">
        <v>406</v>
      </c>
      <c r="D434" s="653">
        <v>167</v>
      </c>
      <c r="E434" s="1157">
        <v>505.66</v>
      </c>
      <c r="F434" s="527">
        <f t="shared" si="350"/>
        <v>84445.22</v>
      </c>
      <c r="G434" s="950">
        <v>83.54</v>
      </c>
      <c r="H434" s="989">
        <f t="shared" si="351"/>
        <v>13951.18</v>
      </c>
      <c r="I434" s="1090">
        <f t="shared" si="352"/>
        <v>98396.4</v>
      </c>
      <c r="J434" s="1132"/>
      <c r="K434" s="653">
        <v>90</v>
      </c>
      <c r="L434" s="1157">
        <v>505.66</v>
      </c>
      <c r="M434" s="527">
        <f t="shared" si="353"/>
        <v>45509.4</v>
      </c>
      <c r="N434" s="950">
        <v>83.54</v>
      </c>
      <c r="O434" s="989">
        <f t="shared" si="354"/>
        <v>7518.6</v>
      </c>
      <c r="P434" s="1090">
        <f t="shared" si="355"/>
        <v>53028</v>
      </c>
      <c r="Q434" s="1005"/>
      <c r="R434" s="653">
        <v>74.66</v>
      </c>
      <c r="S434" s="1098">
        <v>505.66</v>
      </c>
      <c r="T434" s="1090">
        <f t="shared" si="356"/>
        <v>37752.575600000004</v>
      </c>
      <c r="U434" s="1098">
        <v>83.54</v>
      </c>
      <c r="V434" s="1090">
        <f t="shared" si="357"/>
        <v>6237.0964000000004</v>
      </c>
      <c r="W434" s="1090">
        <f t="shared" si="358"/>
        <v>43989.672000000006</v>
      </c>
      <c r="X434" s="1208"/>
      <c r="Y434" s="950">
        <v>505.66</v>
      </c>
      <c r="Z434" s="527">
        <f t="shared" si="359"/>
        <v>0</v>
      </c>
      <c r="AA434" s="950">
        <v>83.54</v>
      </c>
      <c r="AB434" s="527">
        <f t="shared" si="360"/>
        <v>0</v>
      </c>
      <c r="AC434" s="915">
        <f t="shared" si="361"/>
        <v>0</v>
      </c>
      <c r="AD434" s="1209"/>
      <c r="AE434" s="950">
        <v>505.66</v>
      </c>
      <c r="AF434" s="527">
        <f t="shared" si="362"/>
        <v>0</v>
      </c>
      <c r="AG434" s="950">
        <v>83.54</v>
      </c>
      <c r="AH434" s="527">
        <f t="shared" si="363"/>
        <v>0</v>
      </c>
      <c r="AI434" s="915">
        <f t="shared" si="364"/>
        <v>0</v>
      </c>
      <c r="AJ434" s="1209"/>
      <c r="AK434" s="950">
        <v>505.66</v>
      </c>
      <c r="AL434" s="527">
        <f t="shared" si="365"/>
        <v>0</v>
      </c>
      <c r="AM434" s="950">
        <v>83.54</v>
      </c>
      <c r="AN434" s="527">
        <f t="shared" si="366"/>
        <v>0</v>
      </c>
      <c r="AO434" s="915">
        <f t="shared" si="367"/>
        <v>0</v>
      </c>
      <c r="AP434" s="990"/>
      <c r="AQ434" s="653">
        <f t="shared" si="349"/>
        <v>2.3400000000000034</v>
      </c>
      <c r="AR434" s="1157">
        <v>505.66</v>
      </c>
      <c r="AS434" s="527">
        <f t="shared" si="368"/>
        <v>1183.2444000000019</v>
      </c>
      <c r="AT434" s="950">
        <v>83.54</v>
      </c>
      <c r="AU434" s="989">
        <f t="shared" si="369"/>
        <v>195.48360000000031</v>
      </c>
      <c r="AV434" s="1090">
        <f t="shared" si="370"/>
        <v>1378.7280000000021</v>
      </c>
      <c r="AW434" s="633"/>
    </row>
    <row r="435" spans="1:49" s="632" customFormat="1" x14ac:dyDescent="0.25">
      <c r="A435" s="1056" t="s">
        <v>776</v>
      </c>
      <c r="B435" s="1040" t="s">
        <v>777</v>
      </c>
      <c r="C435" s="1041" t="s">
        <v>406</v>
      </c>
      <c r="D435" s="653">
        <v>167</v>
      </c>
      <c r="E435" s="1157">
        <v>93.01</v>
      </c>
      <c r="F435" s="527">
        <f t="shared" si="350"/>
        <v>15532.67</v>
      </c>
      <c r="G435" s="950">
        <v>284.44</v>
      </c>
      <c r="H435" s="989">
        <f t="shared" si="351"/>
        <v>47501.48</v>
      </c>
      <c r="I435" s="1090">
        <f t="shared" si="352"/>
        <v>63034.15</v>
      </c>
      <c r="J435" s="1132"/>
      <c r="K435" s="653">
        <v>90</v>
      </c>
      <c r="L435" s="1157">
        <v>93.01</v>
      </c>
      <c r="M435" s="527">
        <f t="shared" si="353"/>
        <v>8370.9</v>
      </c>
      <c r="N435" s="950">
        <v>284.44</v>
      </c>
      <c r="O435" s="989">
        <f t="shared" si="354"/>
        <v>25599.599999999999</v>
      </c>
      <c r="P435" s="1090">
        <f t="shared" si="355"/>
        <v>33970.5</v>
      </c>
      <c r="Q435" s="1005"/>
      <c r="R435" s="653">
        <v>74.66</v>
      </c>
      <c r="S435" s="1098">
        <v>93.01</v>
      </c>
      <c r="T435" s="1090">
        <f t="shared" si="356"/>
        <v>6944.1266000000005</v>
      </c>
      <c r="U435" s="1098">
        <v>284.44</v>
      </c>
      <c r="V435" s="1090">
        <f t="shared" si="357"/>
        <v>21236.290399999998</v>
      </c>
      <c r="W435" s="1090">
        <f t="shared" si="358"/>
        <v>28180.416999999998</v>
      </c>
      <c r="X435" s="1208"/>
      <c r="Y435" s="950">
        <v>93.01</v>
      </c>
      <c r="Z435" s="527">
        <f t="shared" si="359"/>
        <v>0</v>
      </c>
      <c r="AA435" s="950">
        <v>284.44</v>
      </c>
      <c r="AB435" s="527">
        <f t="shared" si="360"/>
        <v>0</v>
      </c>
      <c r="AC435" s="915">
        <f t="shared" si="361"/>
        <v>0</v>
      </c>
      <c r="AD435" s="1209"/>
      <c r="AE435" s="950">
        <v>93.01</v>
      </c>
      <c r="AF435" s="527">
        <f t="shared" si="362"/>
        <v>0</v>
      </c>
      <c r="AG435" s="950">
        <v>284.44</v>
      </c>
      <c r="AH435" s="527">
        <f t="shared" si="363"/>
        <v>0</v>
      </c>
      <c r="AI435" s="915">
        <f t="shared" si="364"/>
        <v>0</v>
      </c>
      <c r="AJ435" s="1209"/>
      <c r="AK435" s="950">
        <v>93.01</v>
      </c>
      <c r="AL435" s="527">
        <f t="shared" si="365"/>
        <v>0</v>
      </c>
      <c r="AM435" s="950">
        <v>284.44</v>
      </c>
      <c r="AN435" s="527">
        <f t="shared" si="366"/>
        <v>0</v>
      </c>
      <c r="AO435" s="915">
        <f t="shared" si="367"/>
        <v>0</v>
      </c>
      <c r="AP435" s="990"/>
      <c r="AQ435" s="653">
        <f t="shared" si="349"/>
        <v>2.3400000000000034</v>
      </c>
      <c r="AR435" s="1157">
        <v>93.01</v>
      </c>
      <c r="AS435" s="527">
        <f t="shared" si="368"/>
        <v>217.64340000000033</v>
      </c>
      <c r="AT435" s="950">
        <v>284.44</v>
      </c>
      <c r="AU435" s="989">
        <f t="shared" si="369"/>
        <v>665.58960000000093</v>
      </c>
      <c r="AV435" s="1090">
        <f t="shared" si="370"/>
        <v>883.23300000000131</v>
      </c>
      <c r="AW435" s="633"/>
    </row>
    <row r="436" spans="1:49" s="632" customFormat="1" x14ac:dyDescent="0.25">
      <c r="A436" s="1056" t="s">
        <v>778</v>
      </c>
      <c r="B436" s="1040" t="s">
        <v>779</v>
      </c>
      <c r="C436" s="1041" t="s">
        <v>406</v>
      </c>
      <c r="D436" s="653">
        <v>167</v>
      </c>
      <c r="E436" s="1157">
        <v>40.61</v>
      </c>
      <c r="F436" s="527">
        <f t="shared" si="350"/>
        <v>6781.87</v>
      </c>
      <c r="G436" s="950">
        <v>44.2</v>
      </c>
      <c r="H436" s="989">
        <f t="shared" si="351"/>
        <v>7381.4000000000005</v>
      </c>
      <c r="I436" s="1090">
        <f t="shared" si="352"/>
        <v>14163.27</v>
      </c>
      <c r="J436" s="1132"/>
      <c r="K436" s="653">
        <v>90</v>
      </c>
      <c r="L436" s="1157">
        <v>40.61</v>
      </c>
      <c r="M436" s="527">
        <f t="shared" si="353"/>
        <v>3654.9</v>
      </c>
      <c r="N436" s="950">
        <v>44.2</v>
      </c>
      <c r="O436" s="989">
        <f t="shared" si="354"/>
        <v>3978.0000000000005</v>
      </c>
      <c r="P436" s="1090">
        <f t="shared" si="355"/>
        <v>7632.9000000000005</v>
      </c>
      <c r="Q436" s="1005"/>
      <c r="R436" s="653">
        <v>74.66</v>
      </c>
      <c r="S436" s="1098">
        <v>40.61</v>
      </c>
      <c r="T436" s="1090">
        <f t="shared" si="356"/>
        <v>3031.9425999999999</v>
      </c>
      <c r="U436" s="1098">
        <v>44.2</v>
      </c>
      <c r="V436" s="1090">
        <f t="shared" si="357"/>
        <v>3299.9720000000002</v>
      </c>
      <c r="W436" s="1090">
        <f t="shared" si="358"/>
        <v>6331.9146000000001</v>
      </c>
      <c r="X436" s="1208"/>
      <c r="Y436" s="950">
        <v>40.61</v>
      </c>
      <c r="Z436" s="527">
        <f t="shared" si="359"/>
        <v>0</v>
      </c>
      <c r="AA436" s="950">
        <v>44.2</v>
      </c>
      <c r="AB436" s="527">
        <f t="shared" si="360"/>
        <v>0</v>
      </c>
      <c r="AC436" s="915">
        <f t="shared" si="361"/>
        <v>0</v>
      </c>
      <c r="AD436" s="1209"/>
      <c r="AE436" s="950">
        <v>40.61</v>
      </c>
      <c r="AF436" s="527">
        <f t="shared" si="362"/>
        <v>0</v>
      </c>
      <c r="AG436" s="950">
        <v>44.2</v>
      </c>
      <c r="AH436" s="527">
        <f t="shared" si="363"/>
        <v>0</v>
      </c>
      <c r="AI436" s="915">
        <f t="shared" si="364"/>
        <v>0</v>
      </c>
      <c r="AJ436" s="1209"/>
      <c r="AK436" s="950">
        <v>40.61</v>
      </c>
      <c r="AL436" s="527">
        <f t="shared" si="365"/>
        <v>0</v>
      </c>
      <c r="AM436" s="950">
        <v>44.2</v>
      </c>
      <c r="AN436" s="527">
        <f t="shared" si="366"/>
        <v>0</v>
      </c>
      <c r="AO436" s="915">
        <f t="shared" si="367"/>
        <v>0</v>
      </c>
      <c r="AP436" s="990"/>
      <c r="AQ436" s="653">
        <f t="shared" si="349"/>
        <v>2.3400000000000034</v>
      </c>
      <c r="AR436" s="1157">
        <v>40.61</v>
      </c>
      <c r="AS436" s="527">
        <f t="shared" si="368"/>
        <v>95.027400000000142</v>
      </c>
      <c r="AT436" s="950">
        <v>44.2</v>
      </c>
      <c r="AU436" s="989">
        <f t="shared" si="369"/>
        <v>103.42800000000015</v>
      </c>
      <c r="AV436" s="1090">
        <f t="shared" si="370"/>
        <v>198.45540000000028</v>
      </c>
      <c r="AW436" s="633"/>
    </row>
    <row r="437" spans="1:49" s="632" customFormat="1" ht="28.5" x14ac:dyDescent="0.25">
      <c r="A437" s="1056" t="s">
        <v>780</v>
      </c>
      <c r="B437" s="1040" t="s">
        <v>781</v>
      </c>
      <c r="C437" s="1041" t="s">
        <v>406</v>
      </c>
      <c r="D437" s="653">
        <v>167</v>
      </c>
      <c r="E437" s="1157">
        <v>882.94</v>
      </c>
      <c r="F437" s="527">
        <f t="shared" si="350"/>
        <v>147450.98000000001</v>
      </c>
      <c r="G437" s="950">
        <v>1166.0999999999999</v>
      </c>
      <c r="H437" s="989">
        <f t="shared" si="351"/>
        <v>194738.69999999998</v>
      </c>
      <c r="I437" s="1090">
        <f t="shared" si="352"/>
        <v>342189.68</v>
      </c>
      <c r="J437" s="1132"/>
      <c r="K437" s="653">
        <v>90</v>
      </c>
      <c r="L437" s="1157">
        <v>882.94</v>
      </c>
      <c r="M437" s="527">
        <f t="shared" si="353"/>
        <v>79464.600000000006</v>
      </c>
      <c r="N437" s="950">
        <v>1166.0999999999999</v>
      </c>
      <c r="O437" s="989">
        <f t="shared" si="354"/>
        <v>104948.99999999999</v>
      </c>
      <c r="P437" s="1090">
        <f t="shared" si="355"/>
        <v>184413.59999999998</v>
      </c>
      <c r="Q437" s="1005"/>
      <c r="R437" s="653">
        <v>74.66</v>
      </c>
      <c r="S437" s="1098">
        <v>882.94</v>
      </c>
      <c r="T437" s="1090">
        <f t="shared" si="356"/>
        <v>65920.300400000007</v>
      </c>
      <c r="U437" s="1098">
        <v>1166.0999999999999</v>
      </c>
      <c r="V437" s="1090">
        <f t="shared" si="357"/>
        <v>87061.025999999983</v>
      </c>
      <c r="W437" s="1090">
        <f t="shared" si="358"/>
        <v>152981.32639999999</v>
      </c>
      <c r="X437" s="1208"/>
      <c r="Y437" s="950">
        <v>882.94</v>
      </c>
      <c r="Z437" s="527">
        <f t="shared" si="359"/>
        <v>0</v>
      </c>
      <c r="AA437" s="950">
        <v>1166.0999999999999</v>
      </c>
      <c r="AB437" s="527">
        <f t="shared" si="360"/>
        <v>0</v>
      </c>
      <c r="AC437" s="915">
        <f t="shared" si="361"/>
        <v>0</v>
      </c>
      <c r="AD437" s="1209"/>
      <c r="AE437" s="950">
        <v>882.94</v>
      </c>
      <c r="AF437" s="527">
        <f t="shared" si="362"/>
        <v>0</v>
      </c>
      <c r="AG437" s="950">
        <v>1166.0999999999999</v>
      </c>
      <c r="AH437" s="527">
        <f t="shared" si="363"/>
        <v>0</v>
      </c>
      <c r="AI437" s="915">
        <f t="shared" si="364"/>
        <v>0</v>
      </c>
      <c r="AJ437" s="1209"/>
      <c r="AK437" s="950">
        <v>882.94</v>
      </c>
      <c r="AL437" s="527">
        <f t="shared" si="365"/>
        <v>0</v>
      </c>
      <c r="AM437" s="950">
        <v>1166.0999999999999</v>
      </c>
      <c r="AN437" s="527">
        <f t="shared" si="366"/>
        <v>0</v>
      </c>
      <c r="AO437" s="915">
        <f t="shared" si="367"/>
        <v>0</v>
      </c>
      <c r="AP437" s="990"/>
      <c r="AQ437" s="653">
        <f t="shared" si="349"/>
        <v>2.3400000000000034</v>
      </c>
      <c r="AR437" s="1157">
        <v>882.94</v>
      </c>
      <c r="AS437" s="527">
        <f t="shared" si="368"/>
        <v>2066.0796000000032</v>
      </c>
      <c r="AT437" s="950">
        <v>1166.0999999999999</v>
      </c>
      <c r="AU437" s="989">
        <f t="shared" si="369"/>
        <v>2728.6740000000036</v>
      </c>
      <c r="AV437" s="1090">
        <f t="shared" si="370"/>
        <v>4794.7536000000073</v>
      </c>
      <c r="AW437" s="633"/>
    </row>
    <row r="438" spans="1:49" s="632" customFormat="1" x14ac:dyDescent="0.25">
      <c r="A438" s="1056" t="s">
        <v>782</v>
      </c>
      <c r="B438" s="1040" t="s">
        <v>783</v>
      </c>
      <c r="C438" s="1041" t="s">
        <v>765</v>
      </c>
      <c r="D438" s="653">
        <v>11</v>
      </c>
      <c r="E438" s="1157">
        <v>1965</v>
      </c>
      <c r="F438" s="527">
        <f t="shared" si="350"/>
        <v>21615</v>
      </c>
      <c r="G438" s="950">
        <v>0</v>
      </c>
      <c r="H438" s="989">
        <f t="shared" si="351"/>
        <v>0</v>
      </c>
      <c r="I438" s="1090">
        <f t="shared" si="352"/>
        <v>21615</v>
      </c>
      <c r="J438" s="1132"/>
      <c r="K438" s="653">
        <v>2</v>
      </c>
      <c r="L438" s="1157">
        <v>1965</v>
      </c>
      <c r="M438" s="527">
        <f t="shared" si="353"/>
        <v>3930</v>
      </c>
      <c r="N438" s="950">
        <v>0</v>
      </c>
      <c r="O438" s="989">
        <f t="shared" si="354"/>
        <v>0</v>
      </c>
      <c r="P438" s="1090">
        <f t="shared" si="355"/>
        <v>3930</v>
      </c>
      <c r="Q438" s="1005"/>
      <c r="R438" s="653">
        <v>9</v>
      </c>
      <c r="S438" s="1098">
        <v>1965</v>
      </c>
      <c r="T438" s="1090">
        <f t="shared" si="356"/>
        <v>17685</v>
      </c>
      <c r="U438" s="1098">
        <v>0</v>
      </c>
      <c r="V438" s="1090">
        <f t="shared" si="357"/>
        <v>0</v>
      </c>
      <c r="W438" s="1090">
        <f t="shared" si="358"/>
        <v>17685</v>
      </c>
      <c r="X438" s="1208"/>
      <c r="Y438" s="950">
        <v>1965</v>
      </c>
      <c r="Z438" s="527">
        <f t="shared" si="359"/>
        <v>0</v>
      </c>
      <c r="AA438" s="950">
        <v>0</v>
      </c>
      <c r="AB438" s="527">
        <f t="shared" si="360"/>
        <v>0</v>
      </c>
      <c r="AC438" s="915">
        <f t="shared" si="361"/>
        <v>0</v>
      </c>
      <c r="AD438" s="1209"/>
      <c r="AE438" s="950">
        <v>1965</v>
      </c>
      <c r="AF438" s="527">
        <f t="shared" si="362"/>
        <v>0</v>
      </c>
      <c r="AG438" s="950">
        <v>0</v>
      </c>
      <c r="AH438" s="527">
        <f t="shared" si="363"/>
        <v>0</v>
      </c>
      <c r="AI438" s="915">
        <f t="shared" si="364"/>
        <v>0</v>
      </c>
      <c r="AJ438" s="1209"/>
      <c r="AK438" s="950">
        <v>1965</v>
      </c>
      <c r="AL438" s="527">
        <f t="shared" si="365"/>
        <v>0</v>
      </c>
      <c r="AM438" s="950">
        <v>0</v>
      </c>
      <c r="AN438" s="527">
        <f t="shared" si="366"/>
        <v>0</v>
      </c>
      <c r="AO438" s="915">
        <f t="shared" si="367"/>
        <v>0</v>
      </c>
      <c r="AP438" s="990"/>
      <c r="AQ438" s="653">
        <f t="shared" si="349"/>
        <v>0</v>
      </c>
      <c r="AR438" s="1157">
        <v>1965</v>
      </c>
      <c r="AS438" s="527">
        <f t="shared" si="368"/>
        <v>0</v>
      </c>
      <c r="AT438" s="950">
        <v>0</v>
      </c>
      <c r="AU438" s="989">
        <f t="shared" si="369"/>
        <v>0</v>
      </c>
      <c r="AV438" s="1090">
        <f t="shared" si="370"/>
        <v>0</v>
      </c>
      <c r="AW438" s="633"/>
    </row>
    <row r="439" spans="1:49" s="632" customFormat="1" x14ac:dyDescent="0.25">
      <c r="A439" s="1056" t="s">
        <v>784</v>
      </c>
      <c r="B439" s="1040" t="s">
        <v>785</v>
      </c>
      <c r="C439" s="1041" t="s">
        <v>765</v>
      </c>
      <c r="D439" s="653">
        <v>11</v>
      </c>
      <c r="E439" s="1157">
        <v>8515</v>
      </c>
      <c r="F439" s="527">
        <f t="shared" si="350"/>
        <v>93665</v>
      </c>
      <c r="G439" s="950">
        <v>308.10000000000002</v>
      </c>
      <c r="H439" s="989">
        <f t="shared" si="351"/>
        <v>3389.1000000000004</v>
      </c>
      <c r="I439" s="1090">
        <f t="shared" si="352"/>
        <v>97054.1</v>
      </c>
      <c r="J439" s="1132"/>
      <c r="K439" s="653">
        <v>2</v>
      </c>
      <c r="L439" s="1157">
        <v>8515</v>
      </c>
      <c r="M439" s="527">
        <f t="shared" si="353"/>
        <v>17030</v>
      </c>
      <c r="N439" s="950">
        <v>308.10000000000002</v>
      </c>
      <c r="O439" s="989">
        <f t="shared" si="354"/>
        <v>616.20000000000005</v>
      </c>
      <c r="P439" s="1090">
        <f t="shared" si="355"/>
        <v>17646.2</v>
      </c>
      <c r="Q439" s="1005"/>
      <c r="R439" s="653">
        <v>9</v>
      </c>
      <c r="S439" s="1098">
        <v>8515</v>
      </c>
      <c r="T439" s="1090">
        <f t="shared" si="356"/>
        <v>76635</v>
      </c>
      <c r="U439" s="1098">
        <v>308.10000000000002</v>
      </c>
      <c r="V439" s="1090">
        <f t="shared" si="357"/>
        <v>2772.9</v>
      </c>
      <c r="W439" s="1090">
        <f t="shared" si="358"/>
        <v>79407.899999999994</v>
      </c>
      <c r="X439" s="1208"/>
      <c r="Y439" s="950">
        <v>8515</v>
      </c>
      <c r="Z439" s="527">
        <f t="shared" si="359"/>
        <v>0</v>
      </c>
      <c r="AA439" s="950">
        <v>308.10000000000002</v>
      </c>
      <c r="AB439" s="527">
        <f t="shared" si="360"/>
        <v>0</v>
      </c>
      <c r="AC439" s="915">
        <f t="shared" si="361"/>
        <v>0</v>
      </c>
      <c r="AD439" s="1209"/>
      <c r="AE439" s="950">
        <v>8515</v>
      </c>
      <c r="AF439" s="527">
        <f t="shared" si="362"/>
        <v>0</v>
      </c>
      <c r="AG439" s="950">
        <v>308.10000000000002</v>
      </c>
      <c r="AH439" s="527">
        <f t="shared" si="363"/>
        <v>0</v>
      </c>
      <c r="AI439" s="915">
        <f t="shared" si="364"/>
        <v>0</v>
      </c>
      <c r="AJ439" s="1209"/>
      <c r="AK439" s="950">
        <v>8515</v>
      </c>
      <c r="AL439" s="527">
        <f t="shared" si="365"/>
        <v>0</v>
      </c>
      <c r="AM439" s="950">
        <v>308.10000000000002</v>
      </c>
      <c r="AN439" s="527">
        <f t="shared" si="366"/>
        <v>0</v>
      </c>
      <c r="AO439" s="915">
        <f t="shared" si="367"/>
        <v>0</v>
      </c>
      <c r="AP439" s="990"/>
      <c r="AQ439" s="653">
        <f t="shared" si="349"/>
        <v>0</v>
      </c>
      <c r="AR439" s="1157">
        <v>8515</v>
      </c>
      <c r="AS439" s="527">
        <f t="shared" si="368"/>
        <v>0</v>
      </c>
      <c r="AT439" s="950">
        <v>308.10000000000002</v>
      </c>
      <c r="AU439" s="989">
        <f t="shared" si="369"/>
        <v>0</v>
      </c>
      <c r="AV439" s="1090">
        <f t="shared" si="370"/>
        <v>0</v>
      </c>
      <c r="AW439" s="633"/>
    </row>
    <row r="440" spans="1:49" s="632" customFormat="1" x14ac:dyDescent="0.25">
      <c r="A440" s="1056" t="s">
        <v>786</v>
      </c>
      <c r="B440" s="1040" t="s">
        <v>787</v>
      </c>
      <c r="C440" s="1041" t="s">
        <v>765</v>
      </c>
      <c r="D440" s="653">
        <v>11</v>
      </c>
      <c r="E440" s="1157">
        <v>1965</v>
      </c>
      <c r="F440" s="527">
        <f t="shared" si="350"/>
        <v>21615</v>
      </c>
      <c r="G440" s="950">
        <v>68.25</v>
      </c>
      <c r="H440" s="989">
        <f t="shared" si="351"/>
        <v>750.75</v>
      </c>
      <c r="I440" s="1090">
        <f t="shared" si="352"/>
        <v>22365.75</v>
      </c>
      <c r="J440" s="1132"/>
      <c r="K440" s="653">
        <v>2</v>
      </c>
      <c r="L440" s="1157">
        <v>1965</v>
      </c>
      <c r="M440" s="527">
        <f t="shared" si="353"/>
        <v>3930</v>
      </c>
      <c r="N440" s="950">
        <v>68.25</v>
      </c>
      <c r="O440" s="989">
        <f t="shared" si="354"/>
        <v>136.5</v>
      </c>
      <c r="P440" s="1090">
        <f t="shared" si="355"/>
        <v>4066.5</v>
      </c>
      <c r="Q440" s="1005"/>
      <c r="R440" s="653">
        <v>9</v>
      </c>
      <c r="S440" s="1098">
        <v>1965</v>
      </c>
      <c r="T440" s="1090">
        <f t="shared" si="356"/>
        <v>17685</v>
      </c>
      <c r="U440" s="1098">
        <v>68.25</v>
      </c>
      <c r="V440" s="1090">
        <f t="shared" si="357"/>
        <v>614.25</v>
      </c>
      <c r="W440" s="1090">
        <f t="shared" si="358"/>
        <v>18299.25</v>
      </c>
      <c r="X440" s="1208"/>
      <c r="Y440" s="950">
        <v>1965</v>
      </c>
      <c r="Z440" s="527">
        <f t="shared" si="359"/>
        <v>0</v>
      </c>
      <c r="AA440" s="950">
        <v>68.25</v>
      </c>
      <c r="AB440" s="527">
        <f t="shared" si="360"/>
        <v>0</v>
      </c>
      <c r="AC440" s="915">
        <f t="shared" si="361"/>
        <v>0</v>
      </c>
      <c r="AD440" s="1209"/>
      <c r="AE440" s="950">
        <v>1965</v>
      </c>
      <c r="AF440" s="527">
        <f t="shared" si="362"/>
        <v>0</v>
      </c>
      <c r="AG440" s="950">
        <v>68.25</v>
      </c>
      <c r="AH440" s="527">
        <f t="shared" si="363"/>
        <v>0</v>
      </c>
      <c r="AI440" s="915">
        <f t="shared" si="364"/>
        <v>0</v>
      </c>
      <c r="AJ440" s="1209"/>
      <c r="AK440" s="950">
        <v>1965</v>
      </c>
      <c r="AL440" s="527">
        <f t="shared" si="365"/>
        <v>0</v>
      </c>
      <c r="AM440" s="950">
        <v>68.25</v>
      </c>
      <c r="AN440" s="527">
        <f t="shared" si="366"/>
        <v>0</v>
      </c>
      <c r="AO440" s="915">
        <f t="shared" si="367"/>
        <v>0</v>
      </c>
      <c r="AP440" s="990"/>
      <c r="AQ440" s="653">
        <f t="shared" si="349"/>
        <v>0</v>
      </c>
      <c r="AR440" s="1157">
        <v>1965</v>
      </c>
      <c r="AS440" s="527">
        <f t="shared" si="368"/>
        <v>0</v>
      </c>
      <c r="AT440" s="950">
        <v>68.25</v>
      </c>
      <c r="AU440" s="989">
        <f t="shared" si="369"/>
        <v>0</v>
      </c>
      <c r="AV440" s="1090">
        <f t="shared" si="370"/>
        <v>0</v>
      </c>
      <c r="AW440" s="633"/>
    </row>
    <row r="441" spans="1:49" s="632" customFormat="1" ht="42.75" x14ac:dyDescent="0.25">
      <c r="A441" s="1056" t="s">
        <v>788</v>
      </c>
      <c r="B441" s="1040" t="s">
        <v>789</v>
      </c>
      <c r="C441" s="1041" t="s">
        <v>170</v>
      </c>
      <c r="D441" s="653">
        <v>12</v>
      </c>
      <c r="E441" s="1157">
        <v>6550</v>
      </c>
      <c r="F441" s="527">
        <f t="shared" si="350"/>
        <v>78600</v>
      </c>
      <c r="G441" s="950">
        <v>218.4</v>
      </c>
      <c r="H441" s="989">
        <f t="shared" si="351"/>
        <v>2620.8000000000002</v>
      </c>
      <c r="I441" s="1090">
        <f t="shared" si="352"/>
        <v>81220.800000000003</v>
      </c>
      <c r="J441" s="1132"/>
      <c r="K441" s="653">
        <v>12</v>
      </c>
      <c r="L441" s="1157">
        <v>6550</v>
      </c>
      <c r="M441" s="527">
        <f t="shared" si="353"/>
        <v>78600</v>
      </c>
      <c r="N441" s="950">
        <v>218.4</v>
      </c>
      <c r="O441" s="989">
        <f t="shared" si="354"/>
        <v>2620.8000000000002</v>
      </c>
      <c r="P441" s="1090">
        <f t="shared" si="355"/>
        <v>81220.800000000003</v>
      </c>
      <c r="Q441" s="1005"/>
      <c r="R441" s="653"/>
      <c r="S441" s="1098">
        <v>6550</v>
      </c>
      <c r="T441" s="1090">
        <f t="shared" si="356"/>
        <v>0</v>
      </c>
      <c r="U441" s="1098">
        <v>218.4</v>
      </c>
      <c r="V441" s="1090">
        <f t="shared" si="357"/>
        <v>0</v>
      </c>
      <c r="W441" s="1090">
        <f t="shared" si="358"/>
        <v>0</v>
      </c>
      <c r="X441" s="1208"/>
      <c r="Y441" s="950">
        <v>6550</v>
      </c>
      <c r="Z441" s="527">
        <f t="shared" si="359"/>
        <v>0</v>
      </c>
      <c r="AA441" s="950">
        <v>218.4</v>
      </c>
      <c r="AB441" s="527">
        <f t="shared" si="360"/>
        <v>0</v>
      </c>
      <c r="AC441" s="915">
        <f t="shared" si="361"/>
        <v>0</v>
      </c>
      <c r="AD441" s="1209"/>
      <c r="AE441" s="950">
        <v>6550</v>
      </c>
      <c r="AF441" s="527">
        <f t="shared" si="362"/>
        <v>0</v>
      </c>
      <c r="AG441" s="950">
        <v>218.4</v>
      </c>
      <c r="AH441" s="527">
        <f t="shared" si="363"/>
        <v>0</v>
      </c>
      <c r="AI441" s="915">
        <f t="shared" si="364"/>
        <v>0</v>
      </c>
      <c r="AJ441" s="1209"/>
      <c r="AK441" s="950">
        <v>6550</v>
      </c>
      <c r="AL441" s="527">
        <f t="shared" si="365"/>
        <v>0</v>
      </c>
      <c r="AM441" s="950">
        <v>218.4</v>
      </c>
      <c r="AN441" s="527">
        <f t="shared" si="366"/>
        <v>0</v>
      </c>
      <c r="AO441" s="915">
        <f t="shared" si="367"/>
        <v>0</v>
      </c>
      <c r="AP441" s="990"/>
      <c r="AQ441" s="653">
        <f t="shared" si="349"/>
        <v>0</v>
      </c>
      <c r="AR441" s="1157">
        <v>6550</v>
      </c>
      <c r="AS441" s="527">
        <f t="shared" si="368"/>
        <v>0</v>
      </c>
      <c r="AT441" s="950">
        <v>218.4</v>
      </c>
      <c r="AU441" s="989">
        <f t="shared" si="369"/>
        <v>0</v>
      </c>
      <c r="AV441" s="1090">
        <f t="shared" si="370"/>
        <v>0</v>
      </c>
      <c r="AW441" s="633"/>
    </row>
    <row r="442" spans="1:49" x14ac:dyDescent="0.25">
      <c r="A442" s="1056" t="s">
        <v>790</v>
      </c>
      <c r="B442" s="1040" t="s">
        <v>769</v>
      </c>
      <c r="C442" s="1041" t="s">
        <v>170</v>
      </c>
      <c r="D442" s="653">
        <v>12</v>
      </c>
      <c r="E442" s="1157">
        <v>4061</v>
      </c>
      <c r="F442" s="527">
        <f t="shared" si="350"/>
        <v>48732</v>
      </c>
      <c r="G442" s="950">
        <v>45.5</v>
      </c>
      <c r="H442" s="989">
        <f t="shared" si="351"/>
        <v>546</v>
      </c>
      <c r="I442" s="1090">
        <f t="shared" si="352"/>
        <v>49278</v>
      </c>
      <c r="J442" s="1132"/>
      <c r="K442" s="653">
        <v>12</v>
      </c>
      <c r="L442" s="1157">
        <v>4061</v>
      </c>
      <c r="M442" s="527">
        <f t="shared" si="353"/>
        <v>48732</v>
      </c>
      <c r="N442" s="950">
        <v>45.5</v>
      </c>
      <c r="O442" s="989">
        <f t="shared" si="354"/>
        <v>546</v>
      </c>
      <c r="P442" s="1090">
        <f t="shared" si="355"/>
        <v>49278</v>
      </c>
      <c r="Q442" s="1005"/>
      <c r="R442" s="653"/>
      <c r="S442" s="1098">
        <v>4061</v>
      </c>
      <c r="T442" s="1090">
        <f t="shared" si="356"/>
        <v>0</v>
      </c>
      <c r="U442" s="1098">
        <v>45.5</v>
      </c>
      <c r="V442" s="1090">
        <f t="shared" si="357"/>
        <v>0</v>
      </c>
      <c r="W442" s="1090">
        <f t="shared" si="358"/>
        <v>0</v>
      </c>
      <c r="X442" s="1208"/>
      <c r="Y442" s="950">
        <v>4061</v>
      </c>
      <c r="Z442" s="527">
        <f t="shared" si="359"/>
        <v>0</v>
      </c>
      <c r="AA442" s="950">
        <v>45.5</v>
      </c>
      <c r="AB442" s="527">
        <f t="shared" si="360"/>
        <v>0</v>
      </c>
      <c r="AC442" s="915">
        <f t="shared" si="361"/>
        <v>0</v>
      </c>
      <c r="AD442" s="1209"/>
      <c r="AE442" s="950">
        <v>4061</v>
      </c>
      <c r="AF442" s="527">
        <f t="shared" si="362"/>
        <v>0</v>
      </c>
      <c r="AG442" s="950">
        <v>45.5</v>
      </c>
      <c r="AH442" s="527">
        <f t="shared" si="363"/>
        <v>0</v>
      </c>
      <c r="AI442" s="915">
        <f t="shared" si="364"/>
        <v>0</v>
      </c>
      <c r="AJ442" s="1209"/>
      <c r="AK442" s="950">
        <v>4061</v>
      </c>
      <c r="AL442" s="527">
        <f t="shared" si="365"/>
        <v>0</v>
      </c>
      <c r="AM442" s="950">
        <v>45.5</v>
      </c>
      <c r="AN442" s="527">
        <f t="shared" si="366"/>
        <v>0</v>
      </c>
      <c r="AO442" s="915">
        <f t="shared" si="367"/>
        <v>0</v>
      </c>
      <c r="AP442" s="990"/>
      <c r="AQ442" s="653">
        <f t="shared" si="349"/>
        <v>0</v>
      </c>
      <c r="AR442" s="1157">
        <v>4061</v>
      </c>
      <c r="AS442" s="527">
        <f t="shared" si="368"/>
        <v>0</v>
      </c>
      <c r="AT442" s="950">
        <v>45.5</v>
      </c>
      <c r="AU442" s="989">
        <f t="shared" si="369"/>
        <v>0</v>
      </c>
      <c r="AV442" s="1090">
        <f t="shared" si="370"/>
        <v>0</v>
      </c>
      <c r="AW442" s="633"/>
    </row>
    <row r="443" spans="1:49" ht="28.5" x14ac:dyDescent="0.25">
      <c r="A443" s="1056" t="s">
        <v>791</v>
      </c>
      <c r="B443" s="1040" t="s">
        <v>792</v>
      </c>
      <c r="C443" s="1041" t="s">
        <v>28</v>
      </c>
      <c r="D443" s="653">
        <v>1</v>
      </c>
      <c r="E443" s="1157">
        <v>9825</v>
      </c>
      <c r="F443" s="527">
        <f t="shared" si="350"/>
        <v>9825</v>
      </c>
      <c r="G443" s="950">
        <v>8008</v>
      </c>
      <c r="H443" s="989">
        <f t="shared" si="351"/>
        <v>8008</v>
      </c>
      <c r="I443" s="1090">
        <f t="shared" si="352"/>
        <v>17833</v>
      </c>
      <c r="J443" s="1132"/>
      <c r="K443" s="653">
        <v>1</v>
      </c>
      <c r="L443" s="1157">
        <v>9825</v>
      </c>
      <c r="M443" s="527">
        <f t="shared" si="353"/>
        <v>9825</v>
      </c>
      <c r="N443" s="950">
        <v>8008</v>
      </c>
      <c r="O443" s="989">
        <f t="shared" si="354"/>
        <v>8008</v>
      </c>
      <c r="P443" s="1090">
        <f t="shared" si="355"/>
        <v>17833</v>
      </c>
      <c r="Q443" s="1005"/>
      <c r="R443" s="653"/>
      <c r="S443" s="1098">
        <v>9825</v>
      </c>
      <c r="T443" s="1090">
        <f t="shared" si="356"/>
        <v>0</v>
      </c>
      <c r="U443" s="1098">
        <v>8008</v>
      </c>
      <c r="V443" s="1090">
        <f t="shared" si="357"/>
        <v>0</v>
      </c>
      <c r="W443" s="1090">
        <f t="shared" si="358"/>
        <v>0</v>
      </c>
      <c r="X443" s="1208"/>
      <c r="Y443" s="950">
        <v>9825</v>
      </c>
      <c r="Z443" s="527">
        <f t="shared" si="359"/>
        <v>0</v>
      </c>
      <c r="AA443" s="950">
        <v>8008</v>
      </c>
      <c r="AB443" s="527">
        <f t="shared" si="360"/>
        <v>0</v>
      </c>
      <c r="AC443" s="915">
        <f t="shared" si="361"/>
        <v>0</v>
      </c>
      <c r="AD443" s="1209"/>
      <c r="AE443" s="950">
        <v>9825</v>
      </c>
      <c r="AF443" s="527">
        <f t="shared" si="362"/>
        <v>0</v>
      </c>
      <c r="AG443" s="950">
        <v>8008</v>
      </c>
      <c r="AH443" s="527">
        <f t="shared" si="363"/>
        <v>0</v>
      </c>
      <c r="AI443" s="915">
        <f t="shared" si="364"/>
        <v>0</v>
      </c>
      <c r="AJ443" s="1209"/>
      <c r="AK443" s="950">
        <v>9825</v>
      </c>
      <c r="AL443" s="527">
        <f t="shared" si="365"/>
        <v>0</v>
      </c>
      <c r="AM443" s="950">
        <v>8008</v>
      </c>
      <c r="AN443" s="527">
        <f t="shared" si="366"/>
        <v>0</v>
      </c>
      <c r="AO443" s="915">
        <f t="shared" si="367"/>
        <v>0</v>
      </c>
      <c r="AP443" s="990"/>
      <c r="AQ443" s="653">
        <f t="shared" si="349"/>
        <v>0</v>
      </c>
      <c r="AR443" s="1157">
        <v>9825</v>
      </c>
      <c r="AS443" s="527">
        <f t="shared" si="368"/>
        <v>0</v>
      </c>
      <c r="AT443" s="950">
        <v>8008</v>
      </c>
      <c r="AU443" s="989">
        <f t="shared" si="369"/>
        <v>0</v>
      </c>
      <c r="AV443" s="1090">
        <f t="shared" si="370"/>
        <v>0</v>
      </c>
      <c r="AW443" s="633"/>
    </row>
    <row r="444" spans="1:49" x14ac:dyDescent="0.25">
      <c r="A444" s="1056" t="s">
        <v>793</v>
      </c>
      <c r="B444" s="1040" t="s">
        <v>769</v>
      </c>
      <c r="C444" s="1041" t="s">
        <v>170</v>
      </c>
      <c r="D444" s="653">
        <v>1</v>
      </c>
      <c r="E444" s="1157">
        <v>12576</v>
      </c>
      <c r="F444" s="527">
        <f t="shared" si="350"/>
        <v>12576</v>
      </c>
      <c r="G444" s="950">
        <v>91</v>
      </c>
      <c r="H444" s="989">
        <f t="shared" si="351"/>
        <v>91</v>
      </c>
      <c r="I444" s="1090">
        <f t="shared" si="352"/>
        <v>12667</v>
      </c>
      <c r="J444" s="1132"/>
      <c r="K444" s="653">
        <v>1</v>
      </c>
      <c r="L444" s="1157">
        <v>12576</v>
      </c>
      <c r="M444" s="527">
        <f t="shared" si="353"/>
        <v>12576</v>
      </c>
      <c r="N444" s="950">
        <v>91</v>
      </c>
      <c r="O444" s="989">
        <f t="shared" si="354"/>
        <v>91</v>
      </c>
      <c r="P444" s="1090">
        <f t="shared" si="355"/>
        <v>12667</v>
      </c>
      <c r="Q444" s="1005"/>
      <c r="R444" s="653"/>
      <c r="S444" s="1098">
        <v>12576</v>
      </c>
      <c r="T444" s="1090">
        <f t="shared" si="356"/>
        <v>0</v>
      </c>
      <c r="U444" s="1098">
        <v>91</v>
      </c>
      <c r="V444" s="1090">
        <f t="shared" si="357"/>
        <v>0</v>
      </c>
      <c r="W444" s="1090">
        <f t="shared" si="358"/>
        <v>0</v>
      </c>
      <c r="X444" s="1208"/>
      <c r="Y444" s="950">
        <v>12576</v>
      </c>
      <c r="Z444" s="527">
        <f t="shared" si="359"/>
        <v>0</v>
      </c>
      <c r="AA444" s="950">
        <v>91</v>
      </c>
      <c r="AB444" s="527">
        <f t="shared" si="360"/>
        <v>0</v>
      </c>
      <c r="AC444" s="915">
        <f t="shared" si="361"/>
        <v>0</v>
      </c>
      <c r="AD444" s="1209"/>
      <c r="AE444" s="950">
        <v>12576</v>
      </c>
      <c r="AF444" s="527">
        <f t="shared" si="362"/>
        <v>0</v>
      </c>
      <c r="AG444" s="950">
        <v>91</v>
      </c>
      <c r="AH444" s="527">
        <f t="shared" si="363"/>
        <v>0</v>
      </c>
      <c r="AI444" s="915">
        <f t="shared" si="364"/>
        <v>0</v>
      </c>
      <c r="AJ444" s="1209"/>
      <c r="AK444" s="950">
        <v>12576</v>
      </c>
      <c r="AL444" s="527">
        <f t="shared" si="365"/>
        <v>0</v>
      </c>
      <c r="AM444" s="950">
        <v>91</v>
      </c>
      <c r="AN444" s="527">
        <f t="shared" si="366"/>
        <v>0</v>
      </c>
      <c r="AO444" s="915">
        <f t="shared" si="367"/>
        <v>0</v>
      </c>
      <c r="AP444" s="990"/>
      <c r="AQ444" s="653">
        <f t="shared" si="349"/>
        <v>0</v>
      </c>
      <c r="AR444" s="1157">
        <v>12576</v>
      </c>
      <c r="AS444" s="527">
        <f t="shared" si="368"/>
        <v>0</v>
      </c>
      <c r="AT444" s="950">
        <v>91</v>
      </c>
      <c r="AU444" s="989">
        <f t="shared" si="369"/>
        <v>0</v>
      </c>
      <c r="AV444" s="1090">
        <f t="shared" si="370"/>
        <v>0</v>
      </c>
      <c r="AW444" s="633"/>
    </row>
    <row r="445" spans="1:49" x14ac:dyDescent="0.25">
      <c r="A445" s="1057" t="s">
        <v>794</v>
      </c>
      <c r="B445" s="1038" t="s">
        <v>795</v>
      </c>
      <c r="C445" s="1039"/>
      <c r="D445" s="1029"/>
      <c r="E445" s="1155"/>
      <c r="F445" s="948">
        <f>F446+F447</f>
        <v>17868624.800000001</v>
      </c>
      <c r="G445" s="948"/>
      <c r="H445" s="1156">
        <f>H446+H447</f>
        <v>9784783.1999999993</v>
      </c>
      <c r="I445" s="1097">
        <f>I446+I447</f>
        <v>27653408</v>
      </c>
      <c r="J445" s="1144"/>
      <c r="K445" s="1029"/>
      <c r="L445" s="1155"/>
      <c r="M445" s="948">
        <f>M446+M447</f>
        <v>17868624.800000001</v>
      </c>
      <c r="N445" s="948"/>
      <c r="O445" s="1156">
        <f>O446+O447</f>
        <v>9784783.1999999993</v>
      </c>
      <c r="P445" s="1097">
        <f>P446+P447</f>
        <v>27653408</v>
      </c>
      <c r="Q445" s="1007"/>
      <c r="R445" s="1029"/>
      <c r="S445" s="1097"/>
      <c r="T445" s="1097">
        <f>T446+T447</f>
        <v>0</v>
      </c>
      <c r="U445" s="1097"/>
      <c r="V445" s="1097">
        <f>V446+V447</f>
        <v>0</v>
      </c>
      <c r="W445" s="1097">
        <f>W446+W447</f>
        <v>0</v>
      </c>
      <c r="X445" s="1206"/>
      <c r="Y445" s="948"/>
      <c r="Z445" s="948">
        <f>Z446+Z447</f>
        <v>0</v>
      </c>
      <c r="AA445" s="948"/>
      <c r="AB445" s="948">
        <f>AB446+AB447</f>
        <v>0</v>
      </c>
      <c r="AC445" s="949">
        <f>AC446+AC447</f>
        <v>0</v>
      </c>
      <c r="AD445" s="1207"/>
      <c r="AE445" s="948"/>
      <c r="AF445" s="948">
        <f>AF446+AF447</f>
        <v>0</v>
      </c>
      <c r="AG445" s="948"/>
      <c r="AH445" s="948">
        <f>AH446+AH447</f>
        <v>0</v>
      </c>
      <c r="AI445" s="949">
        <f>AI446+AI447</f>
        <v>0</v>
      </c>
      <c r="AJ445" s="1207"/>
      <c r="AK445" s="948"/>
      <c r="AL445" s="948">
        <f>AL446+AL447</f>
        <v>0</v>
      </c>
      <c r="AM445" s="948"/>
      <c r="AN445" s="948">
        <f>AN446+AN447</f>
        <v>0</v>
      </c>
      <c r="AO445" s="949">
        <f>AO446+AO447</f>
        <v>0</v>
      </c>
      <c r="AP445" s="992"/>
      <c r="AQ445" s="653">
        <f t="shared" si="349"/>
        <v>0</v>
      </c>
      <c r="AR445" s="1155"/>
      <c r="AS445" s="948">
        <f>AS446+AS447</f>
        <v>0</v>
      </c>
      <c r="AT445" s="948"/>
      <c r="AU445" s="1156">
        <f>AU446+AU447</f>
        <v>0</v>
      </c>
      <c r="AV445" s="1097">
        <f>AV446+AV447</f>
        <v>0</v>
      </c>
      <c r="AW445" s="633"/>
    </row>
    <row r="446" spans="1:49" ht="42.75" x14ac:dyDescent="0.25">
      <c r="A446" s="1056" t="s">
        <v>796</v>
      </c>
      <c r="B446" s="1040" t="s">
        <v>797</v>
      </c>
      <c r="C446" s="1041" t="s">
        <v>19</v>
      </c>
      <c r="D446" s="653">
        <v>3781</v>
      </c>
      <c r="E446" s="1004">
        <v>4700</v>
      </c>
      <c r="F446" s="527">
        <f>D446*E446</f>
        <v>17770700</v>
      </c>
      <c r="G446" s="526">
        <v>2580</v>
      </c>
      <c r="H446" s="989">
        <f>D446*G446</f>
        <v>9754980</v>
      </c>
      <c r="I446" s="1090">
        <f>E446*D446+G446*D446</f>
        <v>27525680</v>
      </c>
      <c r="J446" s="1132"/>
      <c r="K446" s="653">
        <v>3781</v>
      </c>
      <c r="L446" s="1004">
        <v>4700</v>
      </c>
      <c r="M446" s="527">
        <f>K446*L446</f>
        <v>17770700</v>
      </c>
      <c r="N446" s="526">
        <v>2580</v>
      </c>
      <c r="O446" s="989">
        <f>K446*N446</f>
        <v>9754980</v>
      </c>
      <c r="P446" s="1090">
        <f>L446*K446+N446*K446</f>
        <v>27525680</v>
      </c>
      <c r="Q446" s="1005"/>
      <c r="R446" s="653"/>
      <c r="S446" s="1096">
        <v>4700</v>
      </c>
      <c r="T446" s="1090">
        <f>R446*S446</f>
        <v>0</v>
      </c>
      <c r="U446" s="1096">
        <v>2580</v>
      </c>
      <c r="V446" s="1090">
        <f>R446*U446</f>
        <v>0</v>
      </c>
      <c r="W446" s="1090">
        <f>S446*R446+U446*R446</f>
        <v>0</v>
      </c>
      <c r="X446" s="1208"/>
      <c r="Y446" s="526">
        <v>4700</v>
      </c>
      <c r="Z446" s="527">
        <f>X446*Y446</f>
        <v>0</v>
      </c>
      <c r="AA446" s="526">
        <v>2580</v>
      </c>
      <c r="AB446" s="527">
        <f>X446*AA446</f>
        <v>0</v>
      </c>
      <c r="AC446" s="915">
        <f>Y446*X446+AA446*X446</f>
        <v>0</v>
      </c>
      <c r="AD446" s="1209"/>
      <c r="AE446" s="526">
        <v>4700</v>
      </c>
      <c r="AF446" s="527">
        <f>AD446*AE446</f>
        <v>0</v>
      </c>
      <c r="AG446" s="526">
        <v>2580</v>
      </c>
      <c r="AH446" s="527">
        <f>AD446*AG446</f>
        <v>0</v>
      </c>
      <c r="AI446" s="915">
        <f>AE446*AD446+AG446*AD446</f>
        <v>0</v>
      </c>
      <c r="AJ446" s="1209"/>
      <c r="AK446" s="526">
        <v>4700</v>
      </c>
      <c r="AL446" s="527">
        <f>AJ446*AK446</f>
        <v>0</v>
      </c>
      <c r="AM446" s="526">
        <v>2580</v>
      </c>
      <c r="AN446" s="527">
        <f>AJ446*AM446</f>
        <v>0</v>
      </c>
      <c r="AO446" s="915">
        <f>AK446*AJ446+AM446*AJ446</f>
        <v>0</v>
      </c>
      <c r="AP446" s="990"/>
      <c r="AQ446" s="653">
        <f t="shared" si="349"/>
        <v>0</v>
      </c>
      <c r="AR446" s="1004">
        <v>4700</v>
      </c>
      <c r="AS446" s="527">
        <f>AQ446*AR446</f>
        <v>0</v>
      </c>
      <c r="AT446" s="526">
        <v>2580</v>
      </c>
      <c r="AU446" s="989">
        <f>AQ446*AT446</f>
        <v>0</v>
      </c>
      <c r="AV446" s="1090">
        <f>AR446*AQ446+AT446*AQ446</f>
        <v>0</v>
      </c>
      <c r="AW446" s="633"/>
    </row>
    <row r="447" spans="1:49" x14ac:dyDescent="0.25">
      <c r="A447" s="1060" t="s">
        <v>798</v>
      </c>
      <c r="B447" s="1040" t="s">
        <v>799</v>
      </c>
      <c r="C447" s="1041" t="s">
        <v>19</v>
      </c>
      <c r="D447" s="653">
        <v>212.88</v>
      </c>
      <c r="E447" s="1004">
        <v>460</v>
      </c>
      <c r="F447" s="527">
        <f>D447*E447</f>
        <v>97924.800000000003</v>
      </c>
      <c r="G447" s="526">
        <v>140</v>
      </c>
      <c r="H447" s="989">
        <f>D447*G447</f>
        <v>29803.200000000001</v>
      </c>
      <c r="I447" s="1090">
        <f>E447*D447+G447*D447</f>
        <v>127728</v>
      </c>
      <c r="J447" s="1132"/>
      <c r="K447" s="653">
        <v>212.88</v>
      </c>
      <c r="L447" s="1004">
        <v>460</v>
      </c>
      <c r="M447" s="527">
        <f>K447*L447</f>
        <v>97924.800000000003</v>
      </c>
      <c r="N447" s="526">
        <v>140</v>
      </c>
      <c r="O447" s="989">
        <f>K447*N447</f>
        <v>29803.200000000001</v>
      </c>
      <c r="P447" s="1090">
        <f>L447*K447+N447*K447</f>
        <v>127728</v>
      </c>
      <c r="Q447" s="1005"/>
      <c r="R447" s="653"/>
      <c r="S447" s="1096">
        <v>460</v>
      </c>
      <c r="T447" s="1090">
        <f>R447*S447</f>
        <v>0</v>
      </c>
      <c r="U447" s="1096">
        <v>140</v>
      </c>
      <c r="V447" s="1090">
        <f>R447*U447</f>
        <v>0</v>
      </c>
      <c r="W447" s="1090">
        <f>S447*R447+U447*R447</f>
        <v>0</v>
      </c>
      <c r="X447" s="1223"/>
      <c r="Y447" s="526">
        <v>460</v>
      </c>
      <c r="Z447" s="527">
        <f>X447*Y447</f>
        <v>0</v>
      </c>
      <c r="AA447" s="526">
        <v>140</v>
      </c>
      <c r="AB447" s="527">
        <f>X447*AA447</f>
        <v>0</v>
      </c>
      <c r="AC447" s="915">
        <f>Y447*X447+AA447*X447</f>
        <v>0</v>
      </c>
      <c r="AD447" s="592"/>
      <c r="AE447" s="526">
        <v>460</v>
      </c>
      <c r="AF447" s="527">
        <f>AD447*AE447</f>
        <v>0</v>
      </c>
      <c r="AG447" s="526">
        <v>140</v>
      </c>
      <c r="AH447" s="527">
        <f>AD447*AG447</f>
        <v>0</v>
      </c>
      <c r="AI447" s="915">
        <f>AE447*AD447+AG447*AD447</f>
        <v>0</v>
      </c>
      <c r="AJ447" s="592"/>
      <c r="AK447" s="526">
        <v>460</v>
      </c>
      <c r="AL447" s="527">
        <f>AJ447*AK447</f>
        <v>0</v>
      </c>
      <c r="AM447" s="526">
        <v>140</v>
      </c>
      <c r="AN447" s="527">
        <f>AJ447*AM447</f>
        <v>0</v>
      </c>
      <c r="AO447" s="915">
        <f>AK447*AJ447+AM447*AJ447</f>
        <v>0</v>
      </c>
      <c r="AP447" s="990"/>
      <c r="AQ447" s="653">
        <f t="shared" si="349"/>
        <v>0</v>
      </c>
      <c r="AR447" s="1004">
        <v>460</v>
      </c>
      <c r="AS447" s="527">
        <f>AQ447*AR447</f>
        <v>0</v>
      </c>
      <c r="AT447" s="526">
        <v>140</v>
      </c>
      <c r="AU447" s="989">
        <f>AQ447*AT447</f>
        <v>0</v>
      </c>
      <c r="AV447" s="1090">
        <f>AR447*AQ447+AT447*AQ447</f>
        <v>0</v>
      </c>
      <c r="AW447" s="633"/>
    </row>
    <row r="448" spans="1:49" ht="30" x14ac:dyDescent="0.25">
      <c r="A448" s="1057" t="s">
        <v>800</v>
      </c>
      <c r="B448" s="1042" t="s">
        <v>801</v>
      </c>
      <c r="C448" s="1039"/>
      <c r="D448" s="1029"/>
      <c r="E448" s="1133"/>
      <c r="F448" s="948">
        <f>F449+F450+F451+F452+F453</f>
        <v>2829153.3535000002</v>
      </c>
      <c r="G448" s="916"/>
      <c r="H448" s="1156">
        <f>H449+H450+H451+H452+H453</f>
        <v>2147341.2674000002</v>
      </c>
      <c r="I448" s="1097">
        <f>I449+I450+I451+I452+I453</f>
        <v>4976494.6209000004</v>
      </c>
      <c r="J448" s="1144"/>
      <c r="K448" s="1029"/>
      <c r="L448" s="1133"/>
      <c r="M448" s="948">
        <f>M449+M450+M451+M452+M453</f>
        <v>2423294.4317000005</v>
      </c>
      <c r="N448" s="916"/>
      <c r="O448" s="1156">
        <f>O449+O450+O451+O452+O453</f>
        <v>1766173.9790000001</v>
      </c>
      <c r="P448" s="1097">
        <f>P449+P450+P451+P452+P453</f>
        <v>4189468.4107000008</v>
      </c>
      <c r="Q448" s="1007"/>
      <c r="R448" s="1029"/>
      <c r="S448" s="1107"/>
      <c r="T448" s="1097">
        <f>T449+T450+T451+T452+T453</f>
        <v>405858.92180000001</v>
      </c>
      <c r="U448" s="1107"/>
      <c r="V448" s="1097">
        <f>V449+V450+V451+V452+V453</f>
        <v>381167.28840000002</v>
      </c>
      <c r="W448" s="1097">
        <f>W449+W450+W451+W452+W453</f>
        <v>787026.21019999997</v>
      </c>
      <c r="X448" s="1206"/>
      <c r="Y448" s="916"/>
      <c r="Z448" s="948">
        <f>Z449+Z450+Z451+Z452+Z453</f>
        <v>0</v>
      </c>
      <c r="AA448" s="916"/>
      <c r="AB448" s="948">
        <f>AB449+AB450+AB451+AB452+AB453</f>
        <v>0</v>
      </c>
      <c r="AC448" s="949">
        <f>AC449+AC450+AC451+AC452+AC453</f>
        <v>0</v>
      </c>
      <c r="AD448" s="1207"/>
      <c r="AE448" s="916"/>
      <c r="AF448" s="948">
        <f>AF449+AF450+AF451+AF452+AF453</f>
        <v>0</v>
      </c>
      <c r="AG448" s="916"/>
      <c r="AH448" s="948">
        <f>AH449+AH450+AH451+AH452+AH453</f>
        <v>0</v>
      </c>
      <c r="AI448" s="949">
        <f>AI449+AI450+AI451+AI452+AI453</f>
        <v>0</v>
      </c>
      <c r="AJ448" s="1207"/>
      <c r="AK448" s="916"/>
      <c r="AL448" s="948">
        <f>AL449+AL450+AL451+AL452+AL453</f>
        <v>0</v>
      </c>
      <c r="AM448" s="916"/>
      <c r="AN448" s="948">
        <f>AN449+AN450+AN451+AN452+AN453</f>
        <v>0</v>
      </c>
      <c r="AO448" s="949">
        <f>AO449+AO450+AO451+AO452+AO453</f>
        <v>0</v>
      </c>
      <c r="AP448" s="992"/>
      <c r="AQ448" s="653">
        <f t="shared" si="349"/>
        <v>0</v>
      </c>
      <c r="AR448" s="1133"/>
      <c r="AS448" s="948">
        <f>AS449+AS450+AS451+AS452+AS453</f>
        <v>3.7450806900096723E-11</v>
      </c>
      <c r="AT448" s="916"/>
      <c r="AU448" s="1156">
        <f>AU449+AU450+AU451+AU452+AU453</f>
        <v>4.390980024027158E-11</v>
      </c>
      <c r="AV448" s="1097">
        <f>AV449+AV450+AV451+AV452+AV453</f>
        <v>8.136060714036831E-11</v>
      </c>
      <c r="AW448" s="633"/>
    </row>
    <row r="449" spans="1:49" x14ac:dyDescent="0.25">
      <c r="A449" s="1056" t="s">
        <v>802</v>
      </c>
      <c r="B449" s="657" t="s">
        <v>803</v>
      </c>
      <c r="C449" s="1041" t="s">
        <v>43</v>
      </c>
      <c r="D449" s="653">
        <v>43.06</v>
      </c>
      <c r="E449" s="1004">
        <v>20171.61</v>
      </c>
      <c r="F449" s="527">
        <f>D449*E449</f>
        <v>868589.5266000001</v>
      </c>
      <c r="G449" s="526">
        <v>0</v>
      </c>
      <c r="H449" s="989">
        <f>D449*G449</f>
        <v>0</v>
      </c>
      <c r="I449" s="1090">
        <f>E449*D449+G449*D449</f>
        <v>868589.5266000001</v>
      </c>
      <c r="J449" s="1132"/>
      <c r="K449" s="653">
        <v>43.06</v>
      </c>
      <c r="L449" s="1004">
        <v>20171.61</v>
      </c>
      <c r="M449" s="527">
        <f>K449*L449</f>
        <v>868589.5266000001</v>
      </c>
      <c r="N449" s="526">
        <v>0</v>
      </c>
      <c r="O449" s="989">
        <f>K449*N449</f>
        <v>0</v>
      </c>
      <c r="P449" s="1090">
        <f>L449*K449+N449*K449</f>
        <v>868589.5266000001</v>
      </c>
      <c r="Q449" s="1005"/>
      <c r="R449" s="653"/>
      <c r="S449" s="1096">
        <v>20171.61</v>
      </c>
      <c r="T449" s="1090">
        <f>R449*S449</f>
        <v>0</v>
      </c>
      <c r="U449" s="1096">
        <v>0</v>
      </c>
      <c r="V449" s="1090">
        <f>R449*U449</f>
        <v>0</v>
      </c>
      <c r="W449" s="1090">
        <f>S449*R449+U449*R449</f>
        <v>0</v>
      </c>
      <c r="X449" s="1208"/>
      <c r="Y449" s="526">
        <v>20171.61</v>
      </c>
      <c r="Z449" s="527">
        <f>X449*Y449</f>
        <v>0</v>
      </c>
      <c r="AA449" s="526">
        <v>0</v>
      </c>
      <c r="AB449" s="527">
        <f>X449*AA449</f>
        <v>0</v>
      </c>
      <c r="AC449" s="915">
        <f>Y449*X449+AA449*X449</f>
        <v>0</v>
      </c>
      <c r="AD449" s="1209"/>
      <c r="AE449" s="526">
        <v>20171.61</v>
      </c>
      <c r="AF449" s="527">
        <f>AD449*AE449</f>
        <v>0</v>
      </c>
      <c r="AG449" s="526">
        <v>0</v>
      </c>
      <c r="AH449" s="527">
        <f>AD449*AG449</f>
        <v>0</v>
      </c>
      <c r="AI449" s="915">
        <f>AE449*AD449+AG449*AD449</f>
        <v>0</v>
      </c>
      <c r="AJ449" s="1209"/>
      <c r="AK449" s="526">
        <v>20171.61</v>
      </c>
      <c r="AL449" s="527">
        <f>AJ449*AK449</f>
        <v>0</v>
      </c>
      <c r="AM449" s="526">
        <v>0</v>
      </c>
      <c r="AN449" s="527">
        <f>AJ449*AM449</f>
        <v>0</v>
      </c>
      <c r="AO449" s="915">
        <f>AK449*AJ449+AM449*AJ449</f>
        <v>0</v>
      </c>
      <c r="AP449" s="990"/>
      <c r="AQ449" s="653">
        <f t="shared" si="349"/>
        <v>0</v>
      </c>
      <c r="AR449" s="1004">
        <v>20171.61</v>
      </c>
      <c r="AS449" s="527">
        <f>AQ449*AR449</f>
        <v>0</v>
      </c>
      <c r="AT449" s="526">
        <v>0</v>
      </c>
      <c r="AU449" s="989">
        <f>AQ449*AT449</f>
        <v>0</v>
      </c>
      <c r="AV449" s="1090">
        <f>AR449*AQ449+AT449*AQ449</f>
        <v>0</v>
      </c>
      <c r="AW449" s="633"/>
    </row>
    <row r="450" spans="1:49" x14ac:dyDescent="0.25">
      <c r="A450" s="1056" t="s">
        <v>804</v>
      </c>
      <c r="B450" s="657" t="s">
        <v>805</v>
      </c>
      <c r="C450" s="635" t="s">
        <v>43</v>
      </c>
      <c r="D450" s="653">
        <v>63.29</v>
      </c>
      <c r="E450" s="1004">
        <v>1552.5</v>
      </c>
      <c r="F450" s="527">
        <f>D450*E450</f>
        <v>98257.725000000006</v>
      </c>
      <c r="G450" s="526">
        <v>0</v>
      </c>
      <c r="H450" s="989">
        <f>D450*G450</f>
        <v>0</v>
      </c>
      <c r="I450" s="1090">
        <f>E450*D450+G450*D450</f>
        <v>98257.725000000006</v>
      </c>
      <c r="J450" s="1132"/>
      <c r="K450" s="653">
        <v>63.29</v>
      </c>
      <c r="L450" s="1004">
        <v>1552.5</v>
      </c>
      <c r="M450" s="527">
        <f>K450*L450</f>
        <v>98257.725000000006</v>
      </c>
      <c r="N450" s="526">
        <v>0</v>
      </c>
      <c r="O450" s="989">
        <f>K450*N450</f>
        <v>0</v>
      </c>
      <c r="P450" s="1090">
        <f>L450*K450+N450*K450</f>
        <v>98257.725000000006</v>
      </c>
      <c r="Q450" s="1005"/>
      <c r="R450" s="653"/>
      <c r="S450" s="1096">
        <v>1552.5</v>
      </c>
      <c r="T450" s="1090">
        <f>R450*S450</f>
        <v>0</v>
      </c>
      <c r="U450" s="1096">
        <v>0</v>
      </c>
      <c r="V450" s="1090">
        <f>R450*U450</f>
        <v>0</v>
      </c>
      <c r="W450" s="1090">
        <f>S450*R450+U450*R450</f>
        <v>0</v>
      </c>
      <c r="X450" s="1223"/>
      <c r="Y450" s="526">
        <v>1552.5</v>
      </c>
      <c r="Z450" s="527">
        <f>X450*Y450</f>
        <v>0</v>
      </c>
      <c r="AA450" s="526">
        <v>0</v>
      </c>
      <c r="AB450" s="527">
        <f>X450*AA450</f>
        <v>0</v>
      </c>
      <c r="AC450" s="915">
        <f>Y450*X450+AA450*X450</f>
        <v>0</v>
      </c>
      <c r="AD450" s="592"/>
      <c r="AE450" s="526">
        <v>1552.5</v>
      </c>
      <c r="AF450" s="527">
        <f>AD450*AE450</f>
        <v>0</v>
      </c>
      <c r="AG450" s="526">
        <v>0</v>
      </c>
      <c r="AH450" s="527">
        <f>AD450*AG450</f>
        <v>0</v>
      </c>
      <c r="AI450" s="915">
        <f>AE450*AD450+AG450*AD450</f>
        <v>0</v>
      </c>
      <c r="AJ450" s="592"/>
      <c r="AK450" s="526">
        <v>1552.5</v>
      </c>
      <c r="AL450" s="527">
        <f>AJ450*AK450</f>
        <v>0</v>
      </c>
      <c r="AM450" s="526">
        <v>0</v>
      </c>
      <c r="AN450" s="527">
        <f>AJ450*AM450</f>
        <v>0</v>
      </c>
      <c r="AO450" s="915">
        <f>AK450*AJ450+AM450*AJ450</f>
        <v>0</v>
      </c>
      <c r="AP450" s="990"/>
      <c r="AQ450" s="653">
        <f t="shared" si="349"/>
        <v>0</v>
      </c>
      <c r="AR450" s="1004">
        <v>1552.5</v>
      </c>
      <c r="AS450" s="527">
        <f>AQ450*AR450</f>
        <v>0</v>
      </c>
      <c r="AT450" s="526">
        <v>0</v>
      </c>
      <c r="AU450" s="989">
        <f>AQ450*AT450</f>
        <v>0</v>
      </c>
      <c r="AV450" s="1090">
        <f>AR450*AQ450+AT450*AQ450</f>
        <v>0</v>
      </c>
      <c r="AW450" s="633"/>
    </row>
    <row r="451" spans="1:49" x14ac:dyDescent="0.25">
      <c r="A451" s="1056" t="s">
        <v>806</v>
      </c>
      <c r="B451" s="657" t="s">
        <v>807</v>
      </c>
      <c r="C451" s="635" t="s">
        <v>43</v>
      </c>
      <c r="D451" s="653">
        <v>52.62</v>
      </c>
      <c r="E451" s="1004">
        <v>1941.98</v>
      </c>
      <c r="F451" s="527">
        <f>D451*E451</f>
        <v>102186.98759999999</v>
      </c>
      <c r="G451" s="526">
        <v>0</v>
      </c>
      <c r="H451" s="989">
        <f>D451*G451</f>
        <v>0</v>
      </c>
      <c r="I451" s="1090">
        <f>E451*D451+G451*D451</f>
        <v>102186.98759999999</v>
      </c>
      <c r="J451" s="1132"/>
      <c r="K451" s="653">
        <v>26.27</v>
      </c>
      <c r="L451" s="1004">
        <v>1941.98</v>
      </c>
      <c r="M451" s="527">
        <f>K451*L451</f>
        <v>51015.814599999998</v>
      </c>
      <c r="N451" s="526">
        <v>0</v>
      </c>
      <c r="O451" s="989">
        <f>K451*N451</f>
        <v>0</v>
      </c>
      <c r="P451" s="1090">
        <f>L451*K451+N451*K451</f>
        <v>51015.814599999998</v>
      </c>
      <c r="Q451" s="1005"/>
      <c r="R451" s="653">
        <v>26.35</v>
      </c>
      <c r="S451" s="1096">
        <v>1941.98</v>
      </c>
      <c r="T451" s="1090">
        <f>R451*S451</f>
        <v>51171.173000000003</v>
      </c>
      <c r="U451" s="1096">
        <v>0</v>
      </c>
      <c r="V451" s="1090">
        <f>R451*U451</f>
        <v>0</v>
      </c>
      <c r="W451" s="1090">
        <f>S451*R451+U451*R451</f>
        <v>51171.173000000003</v>
      </c>
      <c r="X451" s="1208"/>
      <c r="Y451" s="526">
        <v>1941.98</v>
      </c>
      <c r="Z451" s="527">
        <f>X451*Y451</f>
        <v>0</v>
      </c>
      <c r="AA451" s="526">
        <v>0</v>
      </c>
      <c r="AB451" s="527">
        <f>X451*AA451</f>
        <v>0</v>
      </c>
      <c r="AC451" s="915">
        <f>Y451*X451+AA451*X451</f>
        <v>0</v>
      </c>
      <c r="AD451" s="1209"/>
      <c r="AE451" s="526">
        <v>1941.98</v>
      </c>
      <c r="AF451" s="527">
        <f>AD451*AE451</f>
        <v>0</v>
      </c>
      <c r="AG451" s="526">
        <v>0</v>
      </c>
      <c r="AH451" s="527">
        <f>AD451*AG451</f>
        <v>0</v>
      </c>
      <c r="AI451" s="915">
        <f>AE451*AD451+AG451*AD451</f>
        <v>0</v>
      </c>
      <c r="AJ451" s="1209"/>
      <c r="AK451" s="526">
        <v>1941.98</v>
      </c>
      <c r="AL451" s="527">
        <f>AJ451*AK451</f>
        <v>0</v>
      </c>
      <c r="AM451" s="526">
        <v>0</v>
      </c>
      <c r="AN451" s="527">
        <f>AJ451*AM451</f>
        <v>0</v>
      </c>
      <c r="AO451" s="915">
        <f>AK451*AJ451+AM451*AJ451</f>
        <v>0</v>
      </c>
      <c r="AP451" s="990"/>
      <c r="AQ451" s="653">
        <f t="shared" si="349"/>
        <v>-3.5527136788005009E-15</v>
      </c>
      <c r="AR451" s="1004">
        <v>1941.98</v>
      </c>
      <c r="AS451" s="527">
        <f>AQ451*AR451</f>
        <v>-6.8992989099569969E-12</v>
      </c>
      <c r="AT451" s="526">
        <v>0</v>
      </c>
      <c r="AU451" s="989">
        <f>AQ451*AT451</f>
        <v>0</v>
      </c>
      <c r="AV451" s="1090">
        <f>AR451*AQ451+AT451*AQ451</f>
        <v>-6.8992989099569969E-12</v>
      </c>
      <c r="AW451" s="633"/>
    </row>
    <row r="452" spans="1:49" x14ac:dyDescent="0.25">
      <c r="A452" s="1056" t="s">
        <v>808</v>
      </c>
      <c r="B452" s="657" t="s">
        <v>809</v>
      </c>
      <c r="C452" s="635" t="s">
        <v>43</v>
      </c>
      <c r="D452" s="1041">
        <f>D451*1.6</f>
        <v>84.192000000000007</v>
      </c>
      <c r="E452" s="1004">
        <v>1552.5</v>
      </c>
      <c r="F452" s="527">
        <f>D452*E452</f>
        <v>130708.08000000002</v>
      </c>
      <c r="G452" s="526">
        <v>0</v>
      </c>
      <c r="H452" s="989">
        <f>D452*G452</f>
        <v>0</v>
      </c>
      <c r="I452" s="1090">
        <f>E452*D452+G452*D452</f>
        <v>130708.08000000002</v>
      </c>
      <c r="J452" s="1132"/>
      <c r="K452" s="1041">
        <v>42.03</v>
      </c>
      <c r="L452" s="1004">
        <v>1552.5</v>
      </c>
      <c r="M452" s="527">
        <f>K452*L452</f>
        <v>65251.575000000004</v>
      </c>
      <c r="N452" s="526">
        <v>0</v>
      </c>
      <c r="O452" s="989">
        <f>K452*N452</f>
        <v>0</v>
      </c>
      <c r="P452" s="1090">
        <f>L452*K452+N452*K452</f>
        <v>65251.575000000004</v>
      </c>
      <c r="Q452" s="1005"/>
      <c r="R452" s="1041">
        <v>42.161999999999999</v>
      </c>
      <c r="S452" s="1096">
        <v>1552.5</v>
      </c>
      <c r="T452" s="1090">
        <f>R452*S452</f>
        <v>65456.504999999997</v>
      </c>
      <c r="U452" s="1096">
        <v>0</v>
      </c>
      <c r="V452" s="1090">
        <f>R452*U452</f>
        <v>0</v>
      </c>
      <c r="W452" s="1090">
        <f>S452*R452+U452*R452</f>
        <v>65456.504999999997</v>
      </c>
      <c r="X452" s="1224"/>
      <c r="Y452" s="526">
        <v>1552.5</v>
      </c>
      <c r="Z452" s="527">
        <f>X452*Y452</f>
        <v>0</v>
      </c>
      <c r="AA452" s="526">
        <v>0</v>
      </c>
      <c r="AB452" s="527">
        <f>X452*AA452</f>
        <v>0</v>
      </c>
      <c r="AC452" s="915">
        <f>Y452*X452+AA452*X452</f>
        <v>0</v>
      </c>
      <c r="AD452" s="615"/>
      <c r="AE452" s="526">
        <v>1552.5</v>
      </c>
      <c r="AF452" s="527">
        <f>AD452*AE452</f>
        <v>0</v>
      </c>
      <c r="AG452" s="526">
        <v>0</v>
      </c>
      <c r="AH452" s="527">
        <f>AD452*AG452</f>
        <v>0</v>
      </c>
      <c r="AI452" s="915">
        <f>AE452*AD452+AG452*AD452</f>
        <v>0</v>
      </c>
      <c r="AJ452" s="615"/>
      <c r="AK452" s="526">
        <v>1552.5</v>
      </c>
      <c r="AL452" s="527">
        <f>AJ452*AK452</f>
        <v>0</v>
      </c>
      <c r="AM452" s="526">
        <v>0</v>
      </c>
      <c r="AN452" s="527">
        <f>AJ452*AM452</f>
        <v>0</v>
      </c>
      <c r="AO452" s="915">
        <f>AK452*AJ452+AM452*AJ452</f>
        <v>0</v>
      </c>
      <c r="AP452" s="990"/>
      <c r="AQ452" s="653">
        <f t="shared" si="349"/>
        <v>7.1054273576010019E-15</v>
      </c>
      <c r="AR452" s="1004">
        <v>1552.5</v>
      </c>
      <c r="AS452" s="527">
        <f>AQ452*AR452</f>
        <v>1.1031175972675555E-11</v>
      </c>
      <c r="AT452" s="526">
        <v>0</v>
      </c>
      <c r="AU452" s="989">
        <f>AQ452*AT452</f>
        <v>0</v>
      </c>
      <c r="AV452" s="1090">
        <f>AR452*AQ452+AT452*AQ452</f>
        <v>1.1031175972675555E-11</v>
      </c>
      <c r="AW452" s="633"/>
    </row>
    <row r="453" spans="1:49" x14ac:dyDescent="0.25">
      <c r="A453" s="1056" t="s">
        <v>810</v>
      </c>
      <c r="B453" s="1059" t="s">
        <v>811</v>
      </c>
      <c r="C453" s="1041" t="s">
        <v>43</v>
      </c>
      <c r="D453" s="653">
        <v>86.87</v>
      </c>
      <c r="E453" s="1004">
        <v>18756.89</v>
      </c>
      <c r="F453" s="527">
        <f>D453*E453</f>
        <v>1629411.0342999999</v>
      </c>
      <c r="G453" s="526">
        <v>24719.02</v>
      </c>
      <c r="H453" s="989">
        <f>D453*G453</f>
        <v>2147341.2674000002</v>
      </c>
      <c r="I453" s="1090">
        <f>E453*D453+G453*D453</f>
        <v>3776752.3017000002</v>
      </c>
      <c r="J453" s="1132"/>
      <c r="K453" s="653">
        <v>71.45</v>
      </c>
      <c r="L453" s="1004">
        <v>18756.89</v>
      </c>
      <c r="M453" s="527">
        <f>K453*L453</f>
        <v>1340179.7905000001</v>
      </c>
      <c r="N453" s="526">
        <v>24719.02</v>
      </c>
      <c r="O453" s="989">
        <f>K453*N453</f>
        <v>1766173.9790000001</v>
      </c>
      <c r="P453" s="1090">
        <f>L453*K453+N453*K453</f>
        <v>3106353.7695000004</v>
      </c>
      <c r="Q453" s="1005"/>
      <c r="R453" s="653">
        <v>15.42</v>
      </c>
      <c r="S453" s="1096">
        <v>18756.89</v>
      </c>
      <c r="T453" s="1090">
        <f>R453*S453</f>
        <v>289231.2438</v>
      </c>
      <c r="U453" s="1096">
        <v>24719.02</v>
      </c>
      <c r="V453" s="1090">
        <f>R453*U453</f>
        <v>381167.28840000002</v>
      </c>
      <c r="W453" s="1090">
        <f>S453*R453+U453*R453</f>
        <v>670398.53220000002</v>
      </c>
      <c r="X453" s="1208"/>
      <c r="Y453" s="526">
        <v>18756.89</v>
      </c>
      <c r="Z453" s="527">
        <f>X453*Y453</f>
        <v>0</v>
      </c>
      <c r="AA453" s="526">
        <v>24719.02</v>
      </c>
      <c r="AB453" s="527">
        <f>X453*AA453</f>
        <v>0</v>
      </c>
      <c r="AC453" s="915">
        <f>Y453*X453+AA453*X453</f>
        <v>0</v>
      </c>
      <c r="AD453" s="1209"/>
      <c r="AE453" s="526">
        <v>18756.89</v>
      </c>
      <c r="AF453" s="527">
        <f>AD453*AE453</f>
        <v>0</v>
      </c>
      <c r="AG453" s="526">
        <v>24719.02</v>
      </c>
      <c r="AH453" s="527">
        <f>AD453*AG453</f>
        <v>0</v>
      </c>
      <c r="AI453" s="915">
        <f>AE453*AD453+AG453*AD453</f>
        <v>0</v>
      </c>
      <c r="AJ453" s="1209"/>
      <c r="AK453" s="526">
        <v>18756.89</v>
      </c>
      <c r="AL453" s="527">
        <f>AJ453*AK453</f>
        <v>0</v>
      </c>
      <c r="AM453" s="526">
        <v>24719.02</v>
      </c>
      <c r="AN453" s="527">
        <f>AJ453*AM453</f>
        <v>0</v>
      </c>
      <c r="AO453" s="915">
        <f>AK453*AJ453+AM453*AJ453</f>
        <v>0</v>
      </c>
      <c r="AP453" s="990"/>
      <c r="AQ453" s="653">
        <f t="shared" si="349"/>
        <v>1.7763568394002505E-15</v>
      </c>
      <c r="AR453" s="1004">
        <v>18756.89</v>
      </c>
      <c r="AS453" s="527">
        <f>AQ453*AR453</f>
        <v>3.3318929837378163E-11</v>
      </c>
      <c r="AT453" s="526">
        <v>24719.02</v>
      </c>
      <c r="AU453" s="989">
        <f>AQ453*AT453</f>
        <v>4.390980024027158E-11</v>
      </c>
      <c r="AV453" s="1090">
        <f>AR453*AQ453+AT453*AQ453</f>
        <v>7.7228730077649749E-11</v>
      </c>
      <c r="AW453" s="633"/>
    </row>
    <row r="454" spans="1:49" ht="30" x14ac:dyDescent="0.25">
      <c r="A454" s="1057" t="s">
        <v>812</v>
      </c>
      <c r="B454" s="1038" t="s">
        <v>813</v>
      </c>
      <c r="C454" s="1039"/>
      <c r="D454" s="1029"/>
      <c r="E454" s="1155"/>
      <c r="F454" s="948">
        <f>F455+F456+F457+F458+F459+F460+F461+F462+F463+F464+F465+F466</f>
        <v>12206835.348800004</v>
      </c>
      <c r="G454" s="948"/>
      <c r="H454" s="1156">
        <f>H455+H456+H457+H458+H459+H460+H461+H462+H463+H464+H465+H466</f>
        <v>7935016.1066000015</v>
      </c>
      <c r="I454" s="1097">
        <f>I455+I456+I457+I458+I459+I460+I461+I462+I463+I464+I465+I466</f>
        <v>20141851.455399998</v>
      </c>
      <c r="J454" s="1144"/>
      <c r="K454" s="1029"/>
      <c r="L454" s="1155"/>
      <c r="M454" s="948">
        <f>M455+M456+M457+M458+M459+M460+M461+M462+M463+M464+M465+M466</f>
        <v>12095307.756000003</v>
      </c>
      <c r="N454" s="948"/>
      <c r="O454" s="1156">
        <f>O455+O456+O457+O458+O459+O460+O461+O462+O463+O464+O465+O466</f>
        <v>7886110.1066000015</v>
      </c>
      <c r="P454" s="1097">
        <f>P455+P456+P457+P458+P459+P460+P461+P462+P463+P464+P465+P466</f>
        <v>19981417.222599998</v>
      </c>
      <c r="Q454" s="1007"/>
      <c r="R454" s="1029"/>
      <c r="S454" s="1097"/>
      <c r="T454" s="1097">
        <f>T455+T456+T457+T458+T459+T460+T461+T462+T463+T464+T465+T466</f>
        <v>111528.23279999998</v>
      </c>
      <c r="U454" s="1097"/>
      <c r="V454" s="1097">
        <f>V455+V456+V457+V458+V459+V460+V461+V462+V463+V464+V465+V466</f>
        <v>48906</v>
      </c>
      <c r="W454" s="1097">
        <f>W455+W456+W457+W458+W459+W460+W461+W462+W463+W464+W465+W466</f>
        <v>160433.59279999998</v>
      </c>
      <c r="X454" s="1206"/>
      <c r="Y454" s="948"/>
      <c r="Z454" s="948">
        <f>Z455+Z456+Z457+Z458+Z459+Z460+Z461+Z462+Z463+Z464+Z465+Z466</f>
        <v>0</v>
      </c>
      <c r="AA454" s="948"/>
      <c r="AB454" s="948">
        <f>AB455+AB456+AB457+AB458+AB459+AB460+AB461+AB462+AB463+AB464+AB465+AB466</f>
        <v>0</v>
      </c>
      <c r="AC454" s="949">
        <f>AC455+AC456+AC457+AC458+AC459+AC460+AC461+AC462+AC463+AC464+AC465+AC466</f>
        <v>-0.64</v>
      </c>
      <c r="AD454" s="1207"/>
      <c r="AE454" s="948"/>
      <c r="AF454" s="948">
        <f>AF455+AF456+AF457+AF458+AF459+AF460+AF461+AF462+AF463+AF464+AF465+AF466</f>
        <v>0</v>
      </c>
      <c r="AG454" s="948"/>
      <c r="AH454" s="948">
        <f>AH455+AH456+AH457+AH458+AH459+AH460+AH461+AH462+AH463+AH464+AH465+AH466</f>
        <v>0</v>
      </c>
      <c r="AI454" s="949">
        <f>AI455+AI456+AI457+AI458+AI459+AI460+AI461+AI462+AI463+AI464+AI465+AI466</f>
        <v>-0.64</v>
      </c>
      <c r="AJ454" s="1207"/>
      <c r="AK454" s="948"/>
      <c r="AL454" s="948">
        <f>AL455+AL456+AL457+AL458+AL459+AL460+AL461+AL462+AL463+AL464+AL465+AL466</f>
        <v>0</v>
      </c>
      <c r="AM454" s="948"/>
      <c r="AN454" s="948">
        <f>AN455+AN456+AN457+AN458+AN459+AN460+AN461+AN462+AN463+AN464+AN465+AN466</f>
        <v>0</v>
      </c>
      <c r="AO454" s="949">
        <f>AO455+AO456+AO457+AO458+AO459+AO460+AO461+AO462+AO463+AO464+AO465+AO466</f>
        <v>-0.64</v>
      </c>
      <c r="AP454" s="992"/>
      <c r="AQ454" s="653">
        <f t="shared" si="349"/>
        <v>0</v>
      </c>
      <c r="AR454" s="1155"/>
      <c r="AS454" s="948">
        <f>AS455+AS456+AS457+AS458+AS459+AS460+AS461+AS462+AS463+AS464+AS465+AS466</f>
        <v>-1.0913936421275139E-11</v>
      </c>
      <c r="AT454" s="948"/>
      <c r="AU454" s="1156">
        <f>AU455+AU456+AU457+AU458+AU459+AU460+AU461+AU462+AU463+AU464+AU465+AU466</f>
        <v>0</v>
      </c>
      <c r="AV454" s="1097">
        <f>AV455+AV456+AV457+AV458+AV459+AV460+AV461+AV462+AV463+AV464+AV465+AV466</f>
        <v>-1.4551915228366852E-11</v>
      </c>
      <c r="AW454" s="633"/>
    </row>
    <row r="455" spans="1:49" ht="28.5" x14ac:dyDescent="0.25">
      <c r="A455" s="1056" t="s">
        <v>814</v>
      </c>
      <c r="B455" s="1040" t="s">
        <v>815</v>
      </c>
      <c r="C455" s="1041" t="s">
        <v>43</v>
      </c>
      <c r="D455" s="653">
        <v>78.790000000000006</v>
      </c>
      <c r="E455" s="1004">
        <v>68196.710000000006</v>
      </c>
      <c r="F455" s="527">
        <f t="shared" ref="F455:F466" si="371">D455*E455</f>
        <v>5373218.7809000006</v>
      </c>
      <c r="G455" s="526">
        <v>0</v>
      </c>
      <c r="H455" s="989">
        <f t="shared" ref="H455:H466" si="372">D455*G455</f>
        <v>0</v>
      </c>
      <c r="I455" s="1090">
        <f t="shared" ref="I455:I466" si="373">E455*D455+G455*D455</f>
        <v>5373218.7809000006</v>
      </c>
      <c r="J455" s="1132"/>
      <c r="K455" s="653">
        <v>78.790000000000006</v>
      </c>
      <c r="L455" s="1004">
        <v>68196.710000000006</v>
      </c>
      <c r="M455" s="527">
        <f t="shared" ref="M455:M466" si="374">K455*L455</f>
        <v>5373218.7809000006</v>
      </c>
      <c r="N455" s="526">
        <v>0</v>
      </c>
      <c r="O455" s="989">
        <f t="shared" ref="O455:O466" si="375">K455*N455</f>
        <v>0</v>
      </c>
      <c r="P455" s="1090">
        <f t="shared" ref="P455:P466" si="376">L455*K455+N455*K455</f>
        <v>5373218.7809000006</v>
      </c>
      <c r="Q455" s="1005"/>
      <c r="R455" s="653"/>
      <c r="S455" s="1096">
        <v>68196.710000000006</v>
      </c>
      <c r="T455" s="1090">
        <f t="shared" ref="T455:T466" si="377">R455*S455</f>
        <v>0</v>
      </c>
      <c r="U455" s="1096">
        <v>0</v>
      </c>
      <c r="V455" s="1090">
        <f t="shared" ref="V455:V466" si="378">R455*U455</f>
        <v>0</v>
      </c>
      <c r="W455" s="1090">
        <f t="shared" ref="W455" si="379">S455*R455+U455*R455</f>
        <v>0</v>
      </c>
      <c r="X455" s="1208"/>
      <c r="Y455" s="526">
        <v>68196.710000000006</v>
      </c>
      <c r="Z455" s="527">
        <f t="shared" ref="Z455:Z466" si="380">X455*Y455</f>
        <v>0</v>
      </c>
      <c r="AA455" s="526">
        <v>0</v>
      </c>
      <c r="AB455" s="527">
        <f t="shared" ref="AB455:AB466" si="381">X455*AA455</f>
        <v>0</v>
      </c>
      <c r="AC455" s="915">
        <f t="shared" ref="AC455" si="382">Y455*X455+AA455*X455</f>
        <v>0</v>
      </c>
      <c r="AD455" s="1209"/>
      <c r="AE455" s="526">
        <v>68196.710000000006</v>
      </c>
      <c r="AF455" s="527">
        <f t="shared" ref="AF455:AF466" si="383">AD455*AE455</f>
        <v>0</v>
      </c>
      <c r="AG455" s="526">
        <v>0</v>
      </c>
      <c r="AH455" s="527">
        <f t="shared" ref="AH455:AH466" si="384">AD455*AG455</f>
        <v>0</v>
      </c>
      <c r="AI455" s="915">
        <f t="shared" ref="AI455" si="385">AE455*AD455+AG455*AD455</f>
        <v>0</v>
      </c>
      <c r="AJ455" s="1209"/>
      <c r="AK455" s="526">
        <v>68196.710000000006</v>
      </c>
      <c r="AL455" s="527">
        <f t="shared" ref="AL455:AL466" si="386">AJ455*AK455</f>
        <v>0</v>
      </c>
      <c r="AM455" s="526">
        <v>0</v>
      </c>
      <c r="AN455" s="527">
        <f t="shared" ref="AN455:AN466" si="387">AJ455*AM455</f>
        <v>0</v>
      </c>
      <c r="AO455" s="915">
        <f t="shared" ref="AO455" si="388">AK455*AJ455+AM455*AJ455</f>
        <v>0</v>
      </c>
      <c r="AP455" s="990"/>
      <c r="AQ455" s="653">
        <f t="shared" si="349"/>
        <v>0</v>
      </c>
      <c r="AR455" s="1004">
        <v>68196.710000000006</v>
      </c>
      <c r="AS455" s="527">
        <f t="shared" ref="AS455:AS466" si="389">AQ455*AR455</f>
        <v>0</v>
      </c>
      <c r="AT455" s="526">
        <v>0</v>
      </c>
      <c r="AU455" s="989">
        <f t="shared" ref="AU455:AU466" si="390">AQ455*AT455</f>
        <v>0</v>
      </c>
      <c r="AV455" s="1090">
        <f t="shared" ref="AV455" si="391">AR455*AQ455+AT455*AQ455</f>
        <v>0</v>
      </c>
      <c r="AW455" s="633"/>
    </row>
    <row r="456" spans="1:49" x14ac:dyDescent="0.25">
      <c r="A456" s="1056" t="s">
        <v>816</v>
      </c>
      <c r="B456" s="657" t="s">
        <v>805</v>
      </c>
      <c r="C456" s="1041" t="s">
        <v>43</v>
      </c>
      <c r="D456" s="653">
        <v>117.822</v>
      </c>
      <c r="E456" s="1004">
        <v>1590</v>
      </c>
      <c r="F456" s="527">
        <f>D456*E456-0.64</f>
        <v>187336.34</v>
      </c>
      <c r="G456" s="526">
        <v>0</v>
      </c>
      <c r="H456" s="989">
        <f t="shared" si="372"/>
        <v>0</v>
      </c>
      <c r="I456" s="1090">
        <f>F456</f>
        <v>187336.34</v>
      </c>
      <c r="J456" s="1132"/>
      <c r="K456" s="653">
        <v>117.822</v>
      </c>
      <c r="L456" s="1004">
        <v>1590</v>
      </c>
      <c r="M456" s="527">
        <f t="shared" si="374"/>
        <v>187336.98</v>
      </c>
      <c r="N456" s="526">
        <v>0</v>
      </c>
      <c r="O456" s="989">
        <f t="shared" si="375"/>
        <v>0</v>
      </c>
      <c r="P456" s="1103">
        <f>L456*K456+N456*K456-0.64</f>
        <v>187336.34</v>
      </c>
      <c r="Q456" s="1010"/>
      <c r="R456" s="653"/>
      <c r="S456" s="1096">
        <v>1590</v>
      </c>
      <c r="T456" s="1090">
        <f t="shared" si="377"/>
        <v>0</v>
      </c>
      <c r="U456" s="1096">
        <v>0</v>
      </c>
      <c r="V456" s="1090">
        <f t="shared" si="378"/>
        <v>0</v>
      </c>
      <c r="W456" s="1103">
        <f>S456*R456+U456*R456-0.64</f>
        <v>-0.64</v>
      </c>
      <c r="X456" s="1223"/>
      <c r="Y456" s="526">
        <v>1590</v>
      </c>
      <c r="Z456" s="527">
        <f t="shared" si="380"/>
        <v>0</v>
      </c>
      <c r="AA456" s="526">
        <v>0</v>
      </c>
      <c r="AB456" s="527">
        <f t="shared" si="381"/>
        <v>0</v>
      </c>
      <c r="AC456" s="951">
        <f>Y456*X456+AA456*X456-0.64</f>
        <v>-0.64</v>
      </c>
      <c r="AD456" s="592"/>
      <c r="AE456" s="526">
        <v>1590</v>
      </c>
      <c r="AF456" s="527">
        <f t="shared" si="383"/>
        <v>0</v>
      </c>
      <c r="AG456" s="526">
        <v>0</v>
      </c>
      <c r="AH456" s="527">
        <f t="shared" si="384"/>
        <v>0</v>
      </c>
      <c r="AI456" s="951">
        <f>AE456*AD456+AG456*AD456-0.64</f>
        <v>-0.64</v>
      </c>
      <c r="AJ456" s="592"/>
      <c r="AK456" s="526">
        <v>1590</v>
      </c>
      <c r="AL456" s="527">
        <f t="shared" si="386"/>
        <v>0</v>
      </c>
      <c r="AM456" s="526">
        <v>0</v>
      </c>
      <c r="AN456" s="527">
        <f t="shared" si="387"/>
        <v>0</v>
      </c>
      <c r="AO456" s="951">
        <f>AK456*AJ456+AM456*AJ456-0.64</f>
        <v>-0.64</v>
      </c>
      <c r="AP456" s="990"/>
      <c r="AQ456" s="653">
        <f t="shared" si="349"/>
        <v>0</v>
      </c>
      <c r="AR456" s="1004">
        <v>1590</v>
      </c>
      <c r="AS456" s="527">
        <f t="shared" si="389"/>
        <v>0</v>
      </c>
      <c r="AT456" s="526">
        <v>0</v>
      </c>
      <c r="AU456" s="989">
        <f t="shared" si="390"/>
        <v>0</v>
      </c>
      <c r="AV456" s="1103">
        <f>AR456*AQ456+AT456*AQ456</f>
        <v>0</v>
      </c>
      <c r="AW456" s="633"/>
    </row>
    <row r="457" spans="1:49" x14ac:dyDescent="0.25">
      <c r="A457" s="1056" t="s">
        <v>817</v>
      </c>
      <c r="B457" s="657" t="s">
        <v>818</v>
      </c>
      <c r="C457" s="1041" t="s">
        <v>43</v>
      </c>
      <c r="D457" s="653">
        <v>38.979999999999997</v>
      </c>
      <c r="E457" s="1004">
        <v>2772.16</v>
      </c>
      <c r="F457" s="527">
        <f t="shared" si="371"/>
        <v>108058.79679999998</v>
      </c>
      <c r="G457" s="526">
        <v>0</v>
      </c>
      <c r="H457" s="989">
        <f t="shared" si="372"/>
        <v>0</v>
      </c>
      <c r="I457" s="1090">
        <f t="shared" si="373"/>
        <v>108058.79679999998</v>
      </c>
      <c r="J457" s="1132"/>
      <c r="K457" s="653">
        <v>21.4</v>
      </c>
      <c r="L457" s="1004">
        <v>2772.16</v>
      </c>
      <c r="M457" s="527">
        <f t="shared" si="374"/>
        <v>59324.223999999995</v>
      </c>
      <c r="N457" s="526">
        <v>0</v>
      </c>
      <c r="O457" s="989">
        <f t="shared" si="375"/>
        <v>0</v>
      </c>
      <c r="P457" s="1090">
        <f t="shared" si="376"/>
        <v>59324.223999999995</v>
      </c>
      <c r="Q457" s="1005"/>
      <c r="R457" s="653">
        <v>17.579999999999998</v>
      </c>
      <c r="S457" s="1096">
        <v>2772.16</v>
      </c>
      <c r="T457" s="1090">
        <f t="shared" si="377"/>
        <v>48734.572799999994</v>
      </c>
      <c r="U457" s="1096">
        <v>0</v>
      </c>
      <c r="V457" s="1090">
        <f t="shared" si="378"/>
        <v>0</v>
      </c>
      <c r="W457" s="1090">
        <f t="shared" ref="W457:W466" si="392">S457*R457+U457*R457</f>
        <v>48734.572799999994</v>
      </c>
      <c r="X457" s="1208"/>
      <c r="Y457" s="526">
        <v>2772.16</v>
      </c>
      <c r="Z457" s="527">
        <f t="shared" si="380"/>
        <v>0</v>
      </c>
      <c r="AA457" s="526">
        <v>0</v>
      </c>
      <c r="AB457" s="527">
        <f t="shared" si="381"/>
        <v>0</v>
      </c>
      <c r="AC457" s="915">
        <f t="shared" ref="AC457:AC466" si="393">Y457*X457+AA457*X457</f>
        <v>0</v>
      </c>
      <c r="AD457" s="1209"/>
      <c r="AE457" s="526">
        <v>2772.16</v>
      </c>
      <c r="AF457" s="527">
        <f t="shared" si="383"/>
        <v>0</v>
      </c>
      <c r="AG457" s="526">
        <v>0</v>
      </c>
      <c r="AH457" s="527">
        <f t="shared" si="384"/>
        <v>0</v>
      </c>
      <c r="AI457" s="915">
        <f t="shared" ref="AI457:AI466" si="394">AE457*AD457+AG457*AD457</f>
        <v>0</v>
      </c>
      <c r="AJ457" s="1209"/>
      <c r="AK457" s="526">
        <v>2772.16</v>
      </c>
      <c r="AL457" s="527">
        <f t="shared" si="386"/>
        <v>0</v>
      </c>
      <c r="AM457" s="526">
        <v>0</v>
      </c>
      <c r="AN457" s="527">
        <f t="shared" si="387"/>
        <v>0</v>
      </c>
      <c r="AO457" s="915">
        <f t="shared" ref="AO457:AO466" si="395">AK457*AJ457+AM457*AJ457</f>
        <v>0</v>
      </c>
      <c r="AP457" s="990"/>
      <c r="AQ457" s="653">
        <f t="shared" si="349"/>
        <v>0</v>
      </c>
      <c r="AR457" s="1004">
        <v>2772.16</v>
      </c>
      <c r="AS457" s="527">
        <f t="shared" si="389"/>
        <v>0</v>
      </c>
      <c r="AT457" s="526">
        <v>0</v>
      </c>
      <c r="AU457" s="989">
        <f t="shared" si="390"/>
        <v>0</v>
      </c>
      <c r="AV457" s="1090">
        <f t="shared" ref="AV457:AV466" si="396">AR457*AQ457+AT457*AQ457</f>
        <v>0</v>
      </c>
      <c r="AW457" s="633"/>
    </row>
    <row r="458" spans="1:49" s="632" customFormat="1" x14ac:dyDescent="0.25">
      <c r="A458" s="1056" t="s">
        <v>819</v>
      </c>
      <c r="B458" s="657" t="s">
        <v>809</v>
      </c>
      <c r="C458" s="1041" t="s">
        <v>43</v>
      </c>
      <c r="D458" s="653">
        <f>D457*1.6</f>
        <v>62.367999999999995</v>
      </c>
      <c r="E458" s="1004">
        <v>1590</v>
      </c>
      <c r="F458" s="527">
        <f t="shared" si="371"/>
        <v>99165.119999999995</v>
      </c>
      <c r="G458" s="526">
        <v>0</v>
      </c>
      <c r="H458" s="989">
        <f t="shared" si="372"/>
        <v>0</v>
      </c>
      <c r="I458" s="1090">
        <f t="shared" si="373"/>
        <v>99165.119999999995</v>
      </c>
      <c r="J458" s="1132"/>
      <c r="K458" s="653">
        <v>34.24</v>
      </c>
      <c r="L458" s="1004">
        <v>1590</v>
      </c>
      <c r="M458" s="527">
        <f t="shared" si="374"/>
        <v>54441.600000000006</v>
      </c>
      <c r="N458" s="526">
        <v>0</v>
      </c>
      <c r="O458" s="989">
        <f t="shared" si="375"/>
        <v>0</v>
      </c>
      <c r="P458" s="1090">
        <f t="shared" si="376"/>
        <v>54441.600000000006</v>
      </c>
      <c r="Q458" s="1005"/>
      <c r="R458" s="653">
        <v>28.128</v>
      </c>
      <c r="S458" s="1096">
        <v>1590</v>
      </c>
      <c r="T458" s="1090">
        <f t="shared" si="377"/>
        <v>44723.519999999997</v>
      </c>
      <c r="U458" s="1096">
        <v>0</v>
      </c>
      <c r="V458" s="1090">
        <f t="shared" si="378"/>
        <v>0</v>
      </c>
      <c r="W458" s="1090">
        <f t="shared" si="392"/>
        <v>44723.519999999997</v>
      </c>
      <c r="X458" s="1223"/>
      <c r="Y458" s="526">
        <v>1590</v>
      </c>
      <c r="Z458" s="527">
        <f t="shared" si="380"/>
        <v>0</v>
      </c>
      <c r="AA458" s="526">
        <v>0</v>
      </c>
      <c r="AB458" s="527">
        <f t="shared" si="381"/>
        <v>0</v>
      </c>
      <c r="AC458" s="915">
        <f t="shared" si="393"/>
        <v>0</v>
      </c>
      <c r="AD458" s="592"/>
      <c r="AE458" s="526">
        <v>1590</v>
      </c>
      <c r="AF458" s="527">
        <f t="shared" si="383"/>
        <v>0</v>
      </c>
      <c r="AG458" s="526">
        <v>0</v>
      </c>
      <c r="AH458" s="527">
        <f t="shared" si="384"/>
        <v>0</v>
      </c>
      <c r="AI458" s="915">
        <f t="shared" si="394"/>
        <v>0</v>
      </c>
      <c r="AJ458" s="592"/>
      <c r="AK458" s="526">
        <v>1590</v>
      </c>
      <c r="AL458" s="527">
        <f t="shared" si="386"/>
        <v>0</v>
      </c>
      <c r="AM458" s="526">
        <v>0</v>
      </c>
      <c r="AN458" s="527">
        <f t="shared" si="387"/>
        <v>0</v>
      </c>
      <c r="AO458" s="915">
        <f t="shared" si="395"/>
        <v>0</v>
      </c>
      <c r="AP458" s="990"/>
      <c r="AQ458" s="653">
        <f t="shared" si="349"/>
        <v>-7.1054273576010019E-15</v>
      </c>
      <c r="AR458" s="1004">
        <v>1590</v>
      </c>
      <c r="AS458" s="527">
        <f t="shared" si="389"/>
        <v>-1.1297629498585593E-11</v>
      </c>
      <c r="AT458" s="526">
        <v>0</v>
      </c>
      <c r="AU458" s="989">
        <f t="shared" si="390"/>
        <v>0</v>
      </c>
      <c r="AV458" s="1090">
        <f t="shared" si="396"/>
        <v>-1.1297629498585593E-11</v>
      </c>
      <c r="AW458" s="633"/>
    </row>
    <row r="459" spans="1:49" s="519" customFormat="1" x14ac:dyDescent="0.25">
      <c r="A459" s="1308" t="s">
        <v>820</v>
      </c>
      <c r="B459" s="1309" t="s">
        <v>821</v>
      </c>
      <c r="C459" s="1310" t="s">
        <v>43</v>
      </c>
      <c r="D459" s="1311">
        <v>21.4</v>
      </c>
      <c r="E459" s="1312">
        <v>8646</v>
      </c>
      <c r="F459" s="513">
        <f t="shared" si="371"/>
        <v>185024.4</v>
      </c>
      <c r="G459" s="512">
        <v>23400</v>
      </c>
      <c r="H459" s="1313">
        <f t="shared" si="372"/>
        <v>500759.99999999994</v>
      </c>
      <c r="I459" s="1314">
        <f t="shared" si="373"/>
        <v>685784.39999999991</v>
      </c>
      <c r="J459" s="1010"/>
      <c r="K459" s="1311">
        <v>21.4</v>
      </c>
      <c r="L459" s="1312">
        <v>8646</v>
      </c>
      <c r="M459" s="513">
        <f t="shared" si="374"/>
        <v>185024.4</v>
      </c>
      <c r="N459" s="512">
        <v>23400</v>
      </c>
      <c r="O459" s="1313">
        <f t="shared" si="375"/>
        <v>500759.99999999994</v>
      </c>
      <c r="P459" s="1314">
        <f t="shared" si="376"/>
        <v>685784.39999999991</v>
      </c>
      <c r="Q459" s="1005"/>
      <c r="R459" s="1315">
        <v>2.09</v>
      </c>
      <c r="S459" s="1316">
        <v>8646</v>
      </c>
      <c r="T459" s="1314">
        <f t="shared" si="377"/>
        <v>18070.14</v>
      </c>
      <c r="U459" s="1316">
        <v>23400</v>
      </c>
      <c r="V459" s="1314">
        <f t="shared" si="378"/>
        <v>48906</v>
      </c>
      <c r="W459" s="1314">
        <f t="shared" si="392"/>
        <v>66976.14</v>
      </c>
      <c r="X459" s="1208"/>
      <c r="Y459" s="526">
        <v>8646</v>
      </c>
      <c r="Z459" s="527">
        <f t="shared" si="380"/>
        <v>0</v>
      </c>
      <c r="AA459" s="526">
        <v>23400</v>
      </c>
      <c r="AB459" s="527">
        <f t="shared" si="381"/>
        <v>0</v>
      </c>
      <c r="AC459" s="915">
        <f t="shared" si="393"/>
        <v>0</v>
      </c>
      <c r="AD459" s="1209"/>
      <c r="AE459" s="526">
        <v>8646</v>
      </c>
      <c r="AF459" s="527">
        <f t="shared" si="383"/>
        <v>0</v>
      </c>
      <c r="AG459" s="526">
        <v>23400</v>
      </c>
      <c r="AH459" s="527">
        <f t="shared" si="384"/>
        <v>0</v>
      </c>
      <c r="AI459" s="915">
        <f t="shared" si="394"/>
        <v>0</v>
      </c>
      <c r="AJ459" s="1209"/>
      <c r="AK459" s="526">
        <v>8646</v>
      </c>
      <c r="AL459" s="527">
        <f t="shared" si="386"/>
        <v>0</v>
      </c>
      <c r="AM459" s="526">
        <v>23400</v>
      </c>
      <c r="AN459" s="527">
        <f t="shared" si="387"/>
        <v>0</v>
      </c>
      <c r="AO459" s="915">
        <f t="shared" si="395"/>
        <v>0</v>
      </c>
      <c r="AP459" s="990"/>
      <c r="AQ459" s="1317">
        <f t="shared" si="349"/>
        <v>-2.09</v>
      </c>
      <c r="AR459" s="1312">
        <v>8646</v>
      </c>
      <c r="AS459" s="513">
        <f t="shared" si="389"/>
        <v>-18070.14</v>
      </c>
      <c r="AT459" s="512">
        <v>23400</v>
      </c>
      <c r="AU459" s="1313">
        <f t="shared" si="390"/>
        <v>-48906</v>
      </c>
      <c r="AV459" s="1314">
        <f t="shared" si="396"/>
        <v>-66976.14</v>
      </c>
      <c r="AW459" s="518"/>
    </row>
    <row r="460" spans="1:49" s="988" customFormat="1" x14ac:dyDescent="0.25">
      <c r="A460" s="522" t="s">
        <v>822</v>
      </c>
      <c r="B460" s="1066" t="s">
        <v>823</v>
      </c>
      <c r="C460" s="1064" t="s">
        <v>43</v>
      </c>
      <c r="D460" s="1065">
        <v>22.47</v>
      </c>
      <c r="E460" s="1004">
        <v>61344.43</v>
      </c>
      <c r="F460" s="527">
        <f t="shared" si="371"/>
        <v>1378409.3421</v>
      </c>
      <c r="G460" s="526">
        <v>70814.53</v>
      </c>
      <c r="H460" s="989">
        <f t="shared" si="372"/>
        <v>1591202.4890999999</v>
      </c>
      <c r="I460" s="1090">
        <f t="shared" si="373"/>
        <v>2969611.8311999999</v>
      </c>
      <c r="J460" s="1132"/>
      <c r="K460" s="1065">
        <v>22.47</v>
      </c>
      <c r="L460" s="1004">
        <v>61344.43</v>
      </c>
      <c r="M460" s="527">
        <f t="shared" si="374"/>
        <v>1378409.3421</v>
      </c>
      <c r="N460" s="526">
        <v>70814.53</v>
      </c>
      <c r="O460" s="989">
        <f t="shared" si="375"/>
        <v>1591202.4890999999</v>
      </c>
      <c r="P460" s="1090">
        <f t="shared" si="376"/>
        <v>2969611.8311999999</v>
      </c>
      <c r="Q460" s="1005"/>
      <c r="R460" s="653"/>
      <c r="S460" s="1096">
        <v>61344.43</v>
      </c>
      <c r="T460" s="1090">
        <f t="shared" si="377"/>
        <v>0</v>
      </c>
      <c r="U460" s="1096">
        <v>70814.53</v>
      </c>
      <c r="V460" s="1090">
        <f t="shared" si="378"/>
        <v>0</v>
      </c>
      <c r="W460" s="1090">
        <f t="shared" si="392"/>
        <v>0</v>
      </c>
      <c r="X460" s="1208"/>
      <c r="Y460" s="526">
        <v>61344.43</v>
      </c>
      <c r="Z460" s="527">
        <f t="shared" si="380"/>
        <v>0</v>
      </c>
      <c r="AA460" s="526">
        <v>70814.53</v>
      </c>
      <c r="AB460" s="527">
        <f t="shared" si="381"/>
        <v>0</v>
      </c>
      <c r="AC460" s="915">
        <f t="shared" si="393"/>
        <v>0</v>
      </c>
      <c r="AD460" s="1209"/>
      <c r="AE460" s="526">
        <v>61344.43</v>
      </c>
      <c r="AF460" s="527">
        <f t="shared" si="383"/>
        <v>0</v>
      </c>
      <c r="AG460" s="526">
        <v>70814.53</v>
      </c>
      <c r="AH460" s="527">
        <f t="shared" si="384"/>
        <v>0</v>
      </c>
      <c r="AI460" s="915">
        <f t="shared" si="394"/>
        <v>0</v>
      </c>
      <c r="AJ460" s="1209"/>
      <c r="AK460" s="526">
        <v>61344.43</v>
      </c>
      <c r="AL460" s="527">
        <f t="shared" si="386"/>
        <v>0</v>
      </c>
      <c r="AM460" s="526">
        <v>70814.53</v>
      </c>
      <c r="AN460" s="527">
        <f t="shared" si="387"/>
        <v>0</v>
      </c>
      <c r="AO460" s="915">
        <f t="shared" si="395"/>
        <v>0</v>
      </c>
      <c r="AP460" s="990"/>
      <c r="AQ460" s="1119">
        <f t="shared" si="349"/>
        <v>0</v>
      </c>
      <c r="AR460" s="1004">
        <v>61344.43</v>
      </c>
      <c r="AS460" s="527">
        <f t="shared" si="389"/>
        <v>0</v>
      </c>
      <c r="AT460" s="526">
        <v>70814.53</v>
      </c>
      <c r="AU460" s="989">
        <f t="shared" si="390"/>
        <v>0</v>
      </c>
      <c r="AV460" s="1090">
        <f t="shared" si="396"/>
        <v>0</v>
      </c>
      <c r="AW460" s="987"/>
    </row>
    <row r="461" spans="1:49" s="988" customFormat="1" ht="28.5" x14ac:dyDescent="0.25">
      <c r="A461" s="522" t="s">
        <v>824</v>
      </c>
      <c r="B461" s="1063" t="s">
        <v>825</v>
      </c>
      <c r="C461" s="1064" t="s">
        <v>43</v>
      </c>
      <c r="D461" s="1065">
        <v>36</v>
      </c>
      <c r="E461" s="1004">
        <v>68196.7</v>
      </c>
      <c r="F461" s="527">
        <f t="shared" si="371"/>
        <v>2455081.1999999997</v>
      </c>
      <c r="G461" s="526">
        <v>0</v>
      </c>
      <c r="H461" s="989">
        <f t="shared" si="372"/>
        <v>0</v>
      </c>
      <c r="I461" s="1090">
        <f t="shared" si="373"/>
        <v>2455081.1999999997</v>
      </c>
      <c r="J461" s="1137"/>
      <c r="K461" s="1065">
        <v>36</v>
      </c>
      <c r="L461" s="1004">
        <v>68196.7</v>
      </c>
      <c r="M461" s="527">
        <f t="shared" si="374"/>
        <v>2455081.1999999997</v>
      </c>
      <c r="N461" s="526">
        <v>0</v>
      </c>
      <c r="O461" s="989">
        <f t="shared" si="375"/>
        <v>0</v>
      </c>
      <c r="P461" s="1090">
        <f t="shared" si="376"/>
        <v>2455081.1999999997</v>
      </c>
      <c r="Q461" s="444"/>
      <c r="R461" s="653"/>
      <c r="S461" s="1096">
        <v>68196.7</v>
      </c>
      <c r="T461" s="1090">
        <f t="shared" si="377"/>
        <v>0</v>
      </c>
      <c r="U461" s="1096">
        <v>0</v>
      </c>
      <c r="V461" s="1090">
        <f t="shared" si="378"/>
        <v>0</v>
      </c>
      <c r="W461" s="1090">
        <f t="shared" si="392"/>
        <v>0</v>
      </c>
      <c r="X461" s="1225"/>
      <c r="Y461" s="526">
        <v>68196.7</v>
      </c>
      <c r="Z461" s="527">
        <f t="shared" si="380"/>
        <v>0</v>
      </c>
      <c r="AA461" s="526">
        <v>0</v>
      </c>
      <c r="AB461" s="527">
        <f t="shared" si="381"/>
        <v>0</v>
      </c>
      <c r="AC461" s="915">
        <f t="shared" si="393"/>
        <v>0</v>
      </c>
      <c r="AD461" s="1226"/>
      <c r="AE461" s="526">
        <v>68196.7</v>
      </c>
      <c r="AF461" s="527">
        <f t="shared" si="383"/>
        <v>0</v>
      </c>
      <c r="AG461" s="526">
        <v>0</v>
      </c>
      <c r="AH461" s="527">
        <f t="shared" si="384"/>
        <v>0</v>
      </c>
      <c r="AI461" s="915">
        <f t="shared" si="394"/>
        <v>0</v>
      </c>
      <c r="AJ461" s="1226"/>
      <c r="AK461" s="526">
        <v>68196.7</v>
      </c>
      <c r="AL461" s="527">
        <f t="shared" si="386"/>
        <v>0</v>
      </c>
      <c r="AM461" s="526">
        <v>0</v>
      </c>
      <c r="AN461" s="527">
        <f t="shared" si="387"/>
        <v>0</v>
      </c>
      <c r="AO461" s="915">
        <f t="shared" si="395"/>
        <v>0</v>
      </c>
      <c r="AP461" s="944"/>
      <c r="AQ461" s="1119">
        <f t="shared" si="349"/>
        <v>0</v>
      </c>
      <c r="AR461" s="1004">
        <v>68196.7</v>
      </c>
      <c r="AS461" s="527">
        <f t="shared" si="389"/>
        <v>0</v>
      </c>
      <c r="AT461" s="526">
        <v>0</v>
      </c>
      <c r="AU461" s="989">
        <f t="shared" si="390"/>
        <v>0</v>
      </c>
      <c r="AV461" s="1090">
        <f t="shared" si="396"/>
        <v>0</v>
      </c>
      <c r="AW461" s="987"/>
    </row>
    <row r="462" spans="1:49" s="988" customFormat="1" x14ac:dyDescent="0.25">
      <c r="A462" s="522" t="s">
        <v>826</v>
      </c>
      <c r="B462" s="657" t="s">
        <v>805</v>
      </c>
      <c r="C462" s="1041" t="s">
        <v>43</v>
      </c>
      <c r="D462" s="653">
        <f>D461*1.47</f>
        <v>52.92</v>
      </c>
      <c r="E462" s="1004">
        <v>1590</v>
      </c>
      <c r="F462" s="527">
        <f t="shared" si="371"/>
        <v>84142.8</v>
      </c>
      <c r="G462" s="526">
        <v>0</v>
      </c>
      <c r="H462" s="989">
        <f t="shared" si="372"/>
        <v>0</v>
      </c>
      <c r="I462" s="1090">
        <f t="shared" si="373"/>
        <v>84142.8</v>
      </c>
      <c r="J462" s="1131"/>
      <c r="K462" s="653">
        <v>52.92</v>
      </c>
      <c r="L462" s="1004">
        <v>1590</v>
      </c>
      <c r="M462" s="527">
        <f t="shared" si="374"/>
        <v>84142.8</v>
      </c>
      <c r="N462" s="526">
        <v>0</v>
      </c>
      <c r="O462" s="989">
        <f t="shared" si="375"/>
        <v>0</v>
      </c>
      <c r="P462" s="1090">
        <f t="shared" si="376"/>
        <v>84142.8</v>
      </c>
      <c r="Q462" s="455"/>
      <c r="R462" s="653"/>
      <c r="S462" s="1096">
        <v>1590</v>
      </c>
      <c r="T462" s="1090">
        <f t="shared" si="377"/>
        <v>0</v>
      </c>
      <c r="U462" s="1096">
        <v>0</v>
      </c>
      <c r="V462" s="1090">
        <f t="shared" si="378"/>
        <v>0</v>
      </c>
      <c r="W462" s="1090">
        <f t="shared" si="392"/>
        <v>0</v>
      </c>
      <c r="X462" s="1227"/>
      <c r="Y462" s="526">
        <v>1590</v>
      </c>
      <c r="Z462" s="527">
        <f t="shared" si="380"/>
        <v>0</v>
      </c>
      <c r="AA462" s="526">
        <v>0</v>
      </c>
      <c r="AB462" s="527">
        <f t="shared" si="381"/>
        <v>0</v>
      </c>
      <c r="AC462" s="915">
        <f t="shared" si="393"/>
        <v>0</v>
      </c>
      <c r="AD462" s="612"/>
      <c r="AE462" s="526">
        <v>1590</v>
      </c>
      <c r="AF462" s="527">
        <f t="shared" si="383"/>
        <v>0</v>
      </c>
      <c r="AG462" s="526">
        <v>0</v>
      </c>
      <c r="AH462" s="527">
        <f t="shared" si="384"/>
        <v>0</v>
      </c>
      <c r="AI462" s="915">
        <f t="shared" si="394"/>
        <v>0</v>
      </c>
      <c r="AJ462" s="612"/>
      <c r="AK462" s="526">
        <v>1590</v>
      </c>
      <c r="AL462" s="527">
        <f t="shared" si="386"/>
        <v>0</v>
      </c>
      <c r="AM462" s="526">
        <v>0</v>
      </c>
      <c r="AN462" s="527">
        <f t="shared" si="387"/>
        <v>0</v>
      </c>
      <c r="AO462" s="915">
        <f t="shared" si="395"/>
        <v>0</v>
      </c>
      <c r="AP462" s="959"/>
      <c r="AQ462" s="1119">
        <f t="shared" si="349"/>
        <v>0</v>
      </c>
      <c r="AR462" s="1004">
        <v>1590</v>
      </c>
      <c r="AS462" s="527">
        <f t="shared" si="389"/>
        <v>0</v>
      </c>
      <c r="AT462" s="526">
        <v>0</v>
      </c>
      <c r="AU462" s="989">
        <f t="shared" si="390"/>
        <v>0</v>
      </c>
      <c r="AV462" s="1090">
        <f t="shared" si="396"/>
        <v>0</v>
      </c>
      <c r="AW462" s="987"/>
    </row>
    <row r="463" spans="1:49" s="632" customFormat="1" x14ac:dyDescent="0.25">
      <c r="A463" s="1056" t="s">
        <v>827</v>
      </c>
      <c r="B463" s="1040" t="s">
        <v>821</v>
      </c>
      <c r="C463" s="1041" t="s">
        <v>43</v>
      </c>
      <c r="D463" s="653">
        <v>11.09</v>
      </c>
      <c r="E463" s="1004">
        <v>8646</v>
      </c>
      <c r="F463" s="527">
        <f t="shared" si="371"/>
        <v>95884.14</v>
      </c>
      <c r="G463" s="526">
        <v>23400</v>
      </c>
      <c r="H463" s="989">
        <f t="shared" si="372"/>
        <v>259506</v>
      </c>
      <c r="I463" s="1090">
        <f t="shared" si="373"/>
        <v>355390.14</v>
      </c>
      <c r="J463" s="1132"/>
      <c r="K463" s="653">
        <v>9</v>
      </c>
      <c r="L463" s="1004">
        <v>8646</v>
      </c>
      <c r="M463" s="527">
        <f t="shared" si="374"/>
        <v>77814</v>
      </c>
      <c r="N463" s="526">
        <v>23400</v>
      </c>
      <c r="O463" s="989">
        <f t="shared" si="375"/>
        <v>210600</v>
      </c>
      <c r="P463" s="1090">
        <f t="shared" si="376"/>
        <v>288414</v>
      </c>
      <c r="Q463" s="1005"/>
      <c r="R463" s="653"/>
      <c r="S463" s="1096">
        <v>8646</v>
      </c>
      <c r="T463" s="1090">
        <f t="shared" si="377"/>
        <v>0</v>
      </c>
      <c r="U463" s="1096">
        <v>23400</v>
      </c>
      <c r="V463" s="1090">
        <f t="shared" si="378"/>
        <v>0</v>
      </c>
      <c r="W463" s="1090">
        <f t="shared" si="392"/>
        <v>0</v>
      </c>
      <c r="X463" s="1208"/>
      <c r="Y463" s="526">
        <v>8646</v>
      </c>
      <c r="Z463" s="527">
        <f t="shared" si="380"/>
        <v>0</v>
      </c>
      <c r="AA463" s="526">
        <v>23400</v>
      </c>
      <c r="AB463" s="527">
        <f t="shared" si="381"/>
        <v>0</v>
      </c>
      <c r="AC463" s="915">
        <f t="shared" si="393"/>
        <v>0</v>
      </c>
      <c r="AD463" s="1209"/>
      <c r="AE463" s="526">
        <v>8646</v>
      </c>
      <c r="AF463" s="527">
        <f t="shared" si="383"/>
        <v>0</v>
      </c>
      <c r="AG463" s="526">
        <v>23400</v>
      </c>
      <c r="AH463" s="527">
        <f t="shared" si="384"/>
        <v>0</v>
      </c>
      <c r="AI463" s="915">
        <f t="shared" si="394"/>
        <v>0</v>
      </c>
      <c r="AJ463" s="1209"/>
      <c r="AK463" s="526">
        <v>8646</v>
      </c>
      <c r="AL463" s="527">
        <f t="shared" si="386"/>
        <v>0</v>
      </c>
      <c r="AM463" s="526">
        <v>23400</v>
      </c>
      <c r="AN463" s="527">
        <f t="shared" si="387"/>
        <v>0</v>
      </c>
      <c r="AO463" s="915">
        <f t="shared" si="395"/>
        <v>0</v>
      </c>
      <c r="AP463" s="990"/>
      <c r="AQ463" s="653">
        <f t="shared" si="349"/>
        <v>2.09</v>
      </c>
      <c r="AR463" s="1004">
        <v>8646</v>
      </c>
      <c r="AS463" s="527">
        <f t="shared" si="389"/>
        <v>18070.14</v>
      </c>
      <c r="AT463" s="526">
        <v>23400</v>
      </c>
      <c r="AU463" s="989">
        <f t="shared" si="390"/>
        <v>48906</v>
      </c>
      <c r="AV463" s="1090">
        <f t="shared" si="396"/>
        <v>66976.14</v>
      </c>
      <c r="AW463" s="633"/>
    </row>
    <row r="464" spans="1:49" s="988" customFormat="1" x14ac:dyDescent="0.25">
      <c r="A464" s="522" t="s">
        <v>828</v>
      </c>
      <c r="B464" s="1063" t="s">
        <v>829</v>
      </c>
      <c r="C464" s="1064" t="s">
        <v>43</v>
      </c>
      <c r="D464" s="1065">
        <v>12.6</v>
      </c>
      <c r="E464" s="1004">
        <v>67036.179999999993</v>
      </c>
      <c r="F464" s="527">
        <f t="shared" si="371"/>
        <v>844655.8679999999</v>
      </c>
      <c r="G464" s="526">
        <v>70340.38</v>
      </c>
      <c r="H464" s="989">
        <f t="shared" si="372"/>
        <v>886288.78800000006</v>
      </c>
      <c r="I464" s="1090">
        <f t="shared" si="373"/>
        <v>1730944.656</v>
      </c>
      <c r="J464" s="1132"/>
      <c r="K464" s="1065">
        <v>12.6</v>
      </c>
      <c r="L464" s="1004">
        <v>67036.179999999993</v>
      </c>
      <c r="M464" s="527">
        <f t="shared" si="374"/>
        <v>844655.8679999999</v>
      </c>
      <c r="N464" s="526">
        <v>70340.38</v>
      </c>
      <c r="O464" s="989">
        <f t="shared" si="375"/>
        <v>886288.78800000006</v>
      </c>
      <c r="P464" s="1090">
        <f t="shared" si="376"/>
        <v>1730944.656</v>
      </c>
      <c r="Q464" s="1005"/>
      <c r="R464" s="653"/>
      <c r="S464" s="1096">
        <v>67036.179999999993</v>
      </c>
      <c r="T464" s="1090">
        <f t="shared" si="377"/>
        <v>0</v>
      </c>
      <c r="U464" s="1096">
        <v>70340.38</v>
      </c>
      <c r="V464" s="1090">
        <f t="shared" si="378"/>
        <v>0</v>
      </c>
      <c r="W464" s="1090">
        <f t="shared" si="392"/>
        <v>0</v>
      </c>
      <c r="X464" s="1208"/>
      <c r="Y464" s="526">
        <v>67036.179999999993</v>
      </c>
      <c r="Z464" s="527">
        <f t="shared" si="380"/>
        <v>0</v>
      </c>
      <c r="AA464" s="526">
        <v>70340.38</v>
      </c>
      <c r="AB464" s="527">
        <f t="shared" si="381"/>
        <v>0</v>
      </c>
      <c r="AC464" s="915">
        <f t="shared" si="393"/>
        <v>0</v>
      </c>
      <c r="AD464" s="1209"/>
      <c r="AE464" s="526">
        <v>67036.179999999993</v>
      </c>
      <c r="AF464" s="527">
        <f t="shared" si="383"/>
        <v>0</v>
      </c>
      <c r="AG464" s="526">
        <v>70340.38</v>
      </c>
      <c r="AH464" s="527">
        <f t="shared" si="384"/>
        <v>0</v>
      </c>
      <c r="AI464" s="915">
        <f t="shared" si="394"/>
        <v>0</v>
      </c>
      <c r="AJ464" s="1209"/>
      <c r="AK464" s="526">
        <v>67036.179999999993</v>
      </c>
      <c r="AL464" s="527">
        <f t="shared" si="386"/>
        <v>0</v>
      </c>
      <c r="AM464" s="526">
        <v>70340.38</v>
      </c>
      <c r="AN464" s="527">
        <f t="shared" si="387"/>
        <v>0</v>
      </c>
      <c r="AO464" s="915">
        <f t="shared" si="395"/>
        <v>0</v>
      </c>
      <c r="AP464" s="990"/>
      <c r="AQ464" s="1119">
        <f t="shared" si="349"/>
        <v>0</v>
      </c>
      <c r="AR464" s="1004">
        <v>67036.179999999993</v>
      </c>
      <c r="AS464" s="527">
        <f t="shared" si="389"/>
        <v>0</v>
      </c>
      <c r="AT464" s="526">
        <v>70340.38</v>
      </c>
      <c r="AU464" s="989">
        <f t="shared" si="390"/>
        <v>0</v>
      </c>
      <c r="AV464" s="1090">
        <f t="shared" si="396"/>
        <v>0</v>
      </c>
      <c r="AW464" s="987"/>
    </row>
    <row r="465" spans="1:49" s="988" customFormat="1" x14ac:dyDescent="0.25">
      <c r="A465" s="522" t="s">
        <v>830</v>
      </c>
      <c r="B465" s="1063" t="s">
        <v>831</v>
      </c>
      <c r="C465" s="1064" t="s">
        <v>28</v>
      </c>
      <c r="D465" s="1065">
        <v>21</v>
      </c>
      <c r="E465" s="1004">
        <v>4881.92</v>
      </c>
      <c r="F465" s="527">
        <f t="shared" si="371"/>
        <v>102520.32000000001</v>
      </c>
      <c r="G465" s="526">
        <v>9317.7999999999993</v>
      </c>
      <c r="H465" s="989">
        <f t="shared" si="372"/>
        <v>195673.8</v>
      </c>
      <c r="I465" s="1090">
        <f t="shared" si="373"/>
        <v>298194.12</v>
      </c>
      <c r="J465" s="1132"/>
      <c r="K465" s="1065">
        <v>21</v>
      </c>
      <c r="L465" s="1004">
        <v>4881.92</v>
      </c>
      <c r="M465" s="527">
        <f t="shared" si="374"/>
        <v>102520.32000000001</v>
      </c>
      <c r="N465" s="526">
        <v>9317.7999999999993</v>
      </c>
      <c r="O465" s="989">
        <f t="shared" si="375"/>
        <v>195673.8</v>
      </c>
      <c r="P465" s="1090">
        <f t="shared" si="376"/>
        <v>298194.12</v>
      </c>
      <c r="Q465" s="1005"/>
      <c r="R465" s="653"/>
      <c r="S465" s="1096">
        <v>4881.92</v>
      </c>
      <c r="T465" s="1090">
        <f t="shared" si="377"/>
        <v>0</v>
      </c>
      <c r="U465" s="1096">
        <v>9317.7999999999993</v>
      </c>
      <c r="V465" s="1090">
        <f t="shared" si="378"/>
        <v>0</v>
      </c>
      <c r="W465" s="1090">
        <f t="shared" si="392"/>
        <v>0</v>
      </c>
      <c r="X465" s="1208"/>
      <c r="Y465" s="526">
        <v>4881.92</v>
      </c>
      <c r="Z465" s="527">
        <f t="shared" si="380"/>
        <v>0</v>
      </c>
      <c r="AA465" s="526">
        <v>9317.7999999999993</v>
      </c>
      <c r="AB465" s="527">
        <f t="shared" si="381"/>
        <v>0</v>
      </c>
      <c r="AC465" s="915">
        <f t="shared" si="393"/>
        <v>0</v>
      </c>
      <c r="AD465" s="1209"/>
      <c r="AE465" s="526">
        <v>4881.92</v>
      </c>
      <c r="AF465" s="527">
        <f t="shared" si="383"/>
        <v>0</v>
      </c>
      <c r="AG465" s="526">
        <v>9317.7999999999993</v>
      </c>
      <c r="AH465" s="527">
        <f t="shared" si="384"/>
        <v>0</v>
      </c>
      <c r="AI465" s="915">
        <f t="shared" si="394"/>
        <v>0</v>
      </c>
      <c r="AJ465" s="1209"/>
      <c r="AK465" s="526">
        <v>4881.92</v>
      </c>
      <c r="AL465" s="527">
        <f t="shared" si="386"/>
        <v>0</v>
      </c>
      <c r="AM465" s="526">
        <v>9317.7999999999993</v>
      </c>
      <c r="AN465" s="527">
        <f t="shared" si="387"/>
        <v>0</v>
      </c>
      <c r="AO465" s="915">
        <f t="shared" si="395"/>
        <v>0</v>
      </c>
      <c r="AP465" s="990"/>
      <c r="AQ465" s="1119">
        <f t="shared" si="349"/>
        <v>0</v>
      </c>
      <c r="AR465" s="1004">
        <v>4881.92</v>
      </c>
      <c r="AS465" s="527">
        <f t="shared" si="389"/>
        <v>0</v>
      </c>
      <c r="AT465" s="526">
        <v>9317.7999999999993</v>
      </c>
      <c r="AU465" s="989">
        <f t="shared" si="390"/>
        <v>0</v>
      </c>
      <c r="AV465" s="1090">
        <f t="shared" si="396"/>
        <v>0</v>
      </c>
      <c r="AW465" s="987"/>
    </row>
    <row r="466" spans="1:49" s="988" customFormat="1" x14ac:dyDescent="0.25">
      <c r="A466" s="522" t="s">
        <v>832</v>
      </c>
      <c r="B466" s="1063" t="s">
        <v>833</v>
      </c>
      <c r="C466" s="1064" t="s">
        <v>167</v>
      </c>
      <c r="D466" s="1065">
        <v>17.03</v>
      </c>
      <c r="E466" s="1004">
        <v>75944.7</v>
      </c>
      <c r="F466" s="527">
        <f t="shared" si="371"/>
        <v>1293338.2409999999</v>
      </c>
      <c r="G466" s="526">
        <v>264332.65000000002</v>
      </c>
      <c r="H466" s="989">
        <f t="shared" si="372"/>
        <v>4501585.0295000011</v>
      </c>
      <c r="I466" s="1090">
        <f t="shared" si="373"/>
        <v>5794923.2705000006</v>
      </c>
      <c r="J466" s="1132"/>
      <c r="K466" s="1065">
        <v>17.03</v>
      </c>
      <c r="L466" s="1004">
        <v>75944.7</v>
      </c>
      <c r="M466" s="527">
        <f t="shared" si="374"/>
        <v>1293338.2409999999</v>
      </c>
      <c r="N466" s="526">
        <v>264332.65000000002</v>
      </c>
      <c r="O466" s="989">
        <f t="shared" si="375"/>
        <v>4501585.0295000011</v>
      </c>
      <c r="P466" s="1090">
        <f t="shared" si="376"/>
        <v>5794923.2705000006</v>
      </c>
      <c r="Q466" s="1005"/>
      <c r="R466" s="653"/>
      <c r="S466" s="1096">
        <v>75944.7</v>
      </c>
      <c r="T466" s="1090">
        <f t="shared" si="377"/>
        <v>0</v>
      </c>
      <c r="U466" s="1096">
        <v>264332.65000000002</v>
      </c>
      <c r="V466" s="1090">
        <f t="shared" si="378"/>
        <v>0</v>
      </c>
      <c r="W466" s="1090">
        <f t="shared" si="392"/>
        <v>0</v>
      </c>
      <c r="X466" s="1208"/>
      <c r="Y466" s="526">
        <v>75944.7</v>
      </c>
      <c r="Z466" s="527">
        <f t="shared" si="380"/>
        <v>0</v>
      </c>
      <c r="AA466" s="526">
        <v>264332.65000000002</v>
      </c>
      <c r="AB466" s="527">
        <f t="shared" si="381"/>
        <v>0</v>
      </c>
      <c r="AC466" s="915">
        <f t="shared" si="393"/>
        <v>0</v>
      </c>
      <c r="AD466" s="1209"/>
      <c r="AE466" s="526">
        <v>75944.7</v>
      </c>
      <c r="AF466" s="527">
        <f t="shared" si="383"/>
        <v>0</v>
      </c>
      <c r="AG466" s="526">
        <v>264332.65000000002</v>
      </c>
      <c r="AH466" s="527">
        <f t="shared" si="384"/>
        <v>0</v>
      </c>
      <c r="AI466" s="915">
        <f t="shared" si="394"/>
        <v>0</v>
      </c>
      <c r="AJ466" s="1209"/>
      <c r="AK466" s="526">
        <v>75944.7</v>
      </c>
      <c r="AL466" s="527">
        <f t="shared" si="386"/>
        <v>0</v>
      </c>
      <c r="AM466" s="526">
        <v>264332.65000000002</v>
      </c>
      <c r="AN466" s="527">
        <f t="shared" si="387"/>
        <v>0</v>
      </c>
      <c r="AO466" s="915">
        <f t="shared" si="395"/>
        <v>0</v>
      </c>
      <c r="AP466" s="990"/>
      <c r="AQ466" s="1119">
        <f t="shared" si="349"/>
        <v>0</v>
      </c>
      <c r="AR466" s="1004">
        <v>75944.7</v>
      </c>
      <c r="AS466" s="527">
        <f t="shared" si="389"/>
        <v>0</v>
      </c>
      <c r="AT466" s="526">
        <v>264332.65000000002</v>
      </c>
      <c r="AU466" s="989">
        <f t="shared" si="390"/>
        <v>0</v>
      </c>
      <c r="AV466" s="1090">
        <f t="shared" si="396"/>
        <v>0</v>
      </c>
      <c r="AW466" s="987"/>
    </row>
    <row r="467" spans="1:49" s="632" customFormat="1" x14ac:dyDescent="0.25">
      <c r="A467" s="1057" t="s">
        <v>834</v>
      </c>
      <c r="B467" s="1038" t="s">
        <v>835</v>
      </c>
      <c r="C467" s="1039"/>
      <c r="D467" s="1029"/>
      <c r="E467" s="1155"/>
      <c r="F467" s="948">
        <f>SUM(F468:F473)</f>
        <v>251244.89999999997</v>
      </c>
      <c r="G467" s="948"/>
      <c r="H467" s="1156">
        <f>SUM(H468:H473)</f>
        <v>149682</v>
      </c>
      <c r="I467" s="1097">
        <f>SUM(I468:I473)</f>
        <v>400926.9</v>
      </c>
      <c r="J467" s="1144"/>
      <c r="K467" s="1029"/>
      <c r="L467" s="1155"/>
      <c r="M467" s="948">
        <f>SUM(M468:M473)</f>
        <v>0</v>
      </c>
      <c r="N467" s="948"/>
      <c r="O467" s="1156">
        <f>SUM(O468:O473)</f>
        <v>0</v>
      </c>
      <c r="P467" s="1097">
        <f>SUM(P468:P473)</f>
        <v>0</v>
      </c>
      <c r="Q467" s="1007"/>
      <c r="R467" s="1029"/>
      <c r="S467" s="1097"/>
      <c r="T467" s="1097">
        <f>SUM(T468:T473)</f>
        <v>0</v>
      </c>
      <c r="U467" s="1097"/>
      <c r="V467" s="1097">
        <f>SUM(V468:V473)</f>
        <v>0</v>
      </c>
      <c r="W467" s="1097">
        <f>SUM(W468:W473)</f>
        <v>0</v>
      </c>
      <c r="X467" s="1206"/>
      <c r="Y467" s="948"/>
      <c r="Z467" s="948">
        <f>SUM(Z468:Z473)</f>
        <v>0</v>
      </c>
      <c r="AA467" s="948"/>
      <c r="AB467" s="948">
        <f>SUM(AB468:AB473)</f>
        <v>0</v>
      </c>
      <c r="AC467" s="949">
        <f>SUM(AC468:AC473)</f>
        <v>0</v>
      </c>
      <c r="AD467" s="1207"/>
      <c r="AE467" s="948"/>
      <c r="AF467" s="948">
        <f>SUM(AF468:AF473)</f>
        <v>0</v>
      </c>
      <c r="AG467" s="948"/>
      <c r="AH467" s="948">
        <f>SUM(AH468:AH473)</f>
        <v>0</v>
      </c>
      <c r="AI467" s="949">
        <f>SUM(AI468:AI473)</f>
        <v>0</v>
      </c>
      <c r="AJ467" s="1207"/>
      <c r="AK467" s="948"/>
      <c r="AL467" s="948">
        <f>SUM(AL468:AL473)</f>
        <v>0</v>
      </c>
      <c r="AM467" s="948"/>
      <c r="AN467" s="948">
        <f>SUM(AN468:AN473)</f>
        <v>0</v>
      </c>
      <c r="AO467" s="949">
        <f>SUM(AO468:AO473)</f>
        <v>0</v>
      </c>
      <c r="AP467" s="992"/>
      <c r="AQ467" s="653">
        <f t="shared" si="349"/>
        <v>0</v>
      </c>
      <c r="AR467" s="1155"/>
      <c r="AS467" s="948">
        <f>SUM(AS468:AS473)</f>
        <v>251244.89999999997</v>
      </c>
      <c r="AT467" s="948"/>
      <c r="AU467" s="1156">
        <f>SUM(AU468:AU473)</f>
        <v>149682</v>
      </c>
      <c r="AV467" s="1097">
        <f>SUM(AV468:AV473)</f>
        <v>400926.9</v>
      </c>
      <c r="AW467" s="633"/>
    </row>
    <row r="468" spans="1:49" s="632" customFormat="1" x14ac:dyDescent="0.25">
      <c r="A468" s="1056" t="s">
        <v>836</v>
      </c>
      <c r="B468" s="1040" t="s">
        <v>835</v>
      </c>
      <c r="C468" s="1041" t="s">
        <v>28</v>
      </c>
      <c r="D468" s="653">
        <v>7</v>
      </c>
      <c r="E468" s="1004">
        <v>19650</v>
      </c>
      <c r="F468" s="527">
        <f t="shared" ref="F468:F473" si="397">D468*E468</f>
        <v>137550</v>
      </c>
      <c r="G468" s="526">
        <v>8580</v>
      </c>
      <c r="H468" s="989">
        <f t="shared" ref="H468:H473" si="398">D468*G468</f>
        <v>60060</v>
      </c>
      <c r="I468" s="1090">
        <f t="shared" ref="I468:I473" si="399">E468*D468+G468*D468</f>
        <v>197610</v>
      </c>
      <c r="J468" s="1132"/>
      <c r="K468" s="653"/>
      <c r="L468" s="1004">
        <v>19650</v>
      </c>
      <c r="M468" s="527">
        <f t="shared" ref="M468:M473" si="400">K468*L468</f>
        <v>0</v>
      </c>
      <c r="N468" s="526">
        <v>8580</v>
      </c>
      <c r="O468" s="989">
        <f t="shared" ref="O468:O473" si="401">K468*N468</f>
        <v>0</v>
      </c>
      <c r="P468" s="1090">
        <f t="shared" ref="P468:P473" si="402">L468*K468+N468*K468</f>
        <v>0</v>
      </c>
      <c r="Q468" s="1005"/>
      <c r="R468" s="653"/>
      <c r="S468" s="1096">
        <v>19650</v>
      </c>
      <c r="T468" s="1090">
        <f t="shared" ref="T468:T473" si="403">R468*S468</f>
        <v>0</v>
      </c>
      <c r="U468" s="1096">
        <v>8580</v>
      </c>
      <c r="V468" s="1090">
        <f t="shared" ref="V468:V473" si="404">R468*U468</f>
        <v>0</v>
      </c>
      <c r="W468" s="1090">
        <f t="shared" ref="W468:W473" si="405">S468*R468+U468*R468</f>
        <v>0</v>
      </c>
      <c r="X468" s="1208"/>
      <c r="Y468" s="526">
        <v>19650</v>
      </c>
      <c r="Z468" s="527">
        <f t="shared" ref="Z468:Z473" si="406">X468*Y468</f>
        <v>0</v>
      </c>
      <c r="AA468" s="526">
        <v>8580</v>
      </c>
      <c r="AB468" s="527">
        <f t="shared" ref="AB468:AB473" si="407">X468*AA468</f>
        <v>0</v>
      </c>
      <c r="AC468" s="915">
        <f t="shared" ref="AC468:AC473" si="408">Y468*X468+AA468*X468</f>
        <v>0</v>
      </c>
      <c r="AD468" s="1209"/>
      <c r="AE468" s="526">
        <v>19650</v>
      </c>
      <c r="AF468" s="527">
        <f t="shared" ref="AF468:AF473" si="409">AD468*AE468</f>
        <v>0</v>
      </c>
      <c r="AG468" s="526">
        <v>8580</v>
      </c>
      <c r="AH468" s="527">
        <f t="shared" ref="AH468:AH473" si="410">AD468*AG468</f>
        <v>0</v>
      </c>
      <c r="AI468" s="915">
        <f t="shared" ref="AI468:AI473" si="411">AE468*AD468+AG468*AD468</f>
        <v>0</v>
      </c>
      <c r="AJ468" s="1209"/>
      <c r="AK468" s="526">
        <v>19650</v>
      </c>
      <c r="AL468" s="527">
        <f t="shared" ref="AL468:AL473" si="412">AJ468*AK468</f>
        <v>0</v>
      </c>
      <c r="AM468" s="526">
        <v>8580</v>
      </c>
      <c r="AN468" s="527">
        <f t="shared" ref="AN468:AN473" si="413">AJ468*AM468</f>
        <v>0</v>
      </c>
      <c r="AO468" s="915">
        <f t="shared" ref="AO468:AO473" si="414">AK468*AJ468+AM468*AJ468</f>
        <v>0</v>
      </c>
      <c r="AP468" s="990"/>
      <c r="AQ468" s="653">
        <f t="shared" si="349"/>
        <v>7</v>
      </c>
      <c r="AR468" s="1004">
        <v>19650</v>
      </c>
      <c r="AS468" s="527">
        <f t="shared" ref="AS468:AS473" si="415">AQ468*AR468</f>
        <v>137550</v>
      </c>
      <c r="AT468" s="526">
        <v>8580</v>
      </c>
      <c r="AU468" s="989">
        <f t="shared" ref="AU468:AU473" si="416">AQ468*AT468</f>
        <v>60060</v>
      </c>
      <c r="AV468" s="1090">
        <f t="shared" ref="AV468:AV473" si="417">AR468*AQ468+AT468*AQ468</f>
        <v>197610</v>
      </c>
      <c r="AW468" s="633"/>
    </row>
    <row r="469" spans="1:49" s="632" customFormat="1" x14ac:dyDescent="0.25">
      <c r="A469" s="1056" t="s">
        <v>837</v>
      </c>
      <c r="B469" s="1040" t="s">
        <v>838</v>
      </c>
      <c r="C469" s="1041" t="s">
        <v>19</v>
      </c>
      <c r="D469" s="653">
        <v>21</v>
      </c>
      <c r="E469" s="1004">
        <v>1021.8</v>
      </c>
      <c r="F469" s="527">
        <f t="shared" si="397"/>
        <v>21457.8</v>
      </c>
      <c r="G469" s="526">
        <v>1248</v>
      </c>
      <c r="H469" s="989">
        <f t="shared" si="398"/>
        <v>26208</v>
      </c>
      <c r="I469" s="1090">
        <f t="shared" si="399"/>
        <v>47665.8</v>
      </c>
      <c r="J469" s="1132"/>
      <c r="K469" s="653"/>
      <c r="L469" s="1004">
        <v>1021.8</v>
      </c>
      <c r="M469" s="527">
        <f t="shared" si="400"/>
        <v>0</v>
      </c>
      <c r="N469" s="526">
        <v>1248</v>
      </c>
      <c r="O469" s="989">
        <f t="shared" si="401"/>
        <v>0</v>
      </c>
      <c r="P469" s="1090">
        <f t="shared" si="402"/>
        <v>0</v>
      </c>
      <c r="Q469" s="1005"/>
      <c r="R469" s="653"/>
      <c r="S469" s="1096">
        <v>1021.8</v>
      </c>
      <c r="T469" s="1090">
        <f t="shared" si="403"/>
        <v>0</v>
      </c>
      <c r="U469" s="1096">
        <v>1248</v>
      </c>
      <c r="V469" s="1090">
        <f t="shared" si="404"/>
        <v>0</v>
      </c>
      <c r="W469" s="1090">
        <f t="shared" si="405"/>
        <v>0</v>
      </c>
      <c r="X469" s="1208"/>
      <c r="Y469" s="526">
        <v>1021.8</v>
      </c>
      <c r="Z469" s="527">
        <f t="shared" si="406"/>
        <v>0</v>
      </c>
      <c r="AA469" s="526">
        <v>1248</v>
      </c>
      <c r="AB469" s="527">
        <f t="shared" si="407"/>
        <v>0</v>
      </c>
      <c r="AC469" s="915">
        <f t="shared" si="408"/>
        <v>0</v>
      </c>
      <c r="AD469" s="1209"/>
      <c r="AE469" s="526">
        <v>1021.8</v>
      </c>
      <c r="AF469" s="527">
        <f t="shared" si="409"/>
        <v>0</v>
      </c>
      <c r="AG469" s="526">
        <v>1248</v>
      </c>
      <c r="AH469" s="527">
        <f t="shared" si="410"/>
        <v>0</v>
      </c>
      <c r="AI469" s="915">
        <f t="shared" si="411"/>
        <v>0</v>
      </c>
      <c r="AJ469" s="1209"/>
      <c r="AK469" s="526">
        <v>1021.8</v>
      </c>
      <c r="AL469" s="527">
        <f t="shared" si="412"/>
        <v>0</v>
      </c>
      <c r="AM469" s="526">
        <v>1248</v>
      </c>
      <c r="AN469" s="527">
        <f t="shared" si="413"/>
        <v>0</v>
      </c>
      <c r="AO469" s="915">
        <f t="shared" si="414"/>
        <v>0</v>
      </c>
      <c r="AP469" s="990"/>
      <c r="AQ469" s="653">
        <f t="shared" si="349"/>
        <v>21</v>
      </c>
      <c r="AR469" s="1004">
        <v>1021.8</v>
      </c>
      <c r="AS469" s="527">
        <f t="shared" si="415"/>
        <v>21457.8</v>
      </c>
      <c r="AT469" s="526">
        <v>1248</v>
      </c>
      <c r="AU469" s="989">
        <f t="shared" si="416"/>
        <v>26208</v>
      </c>
      <c r="AV469" s="1090">
        <f t="shared" si="417"/>
        <v>47665.8</v>
      </c>
      <c r="AW469" s="633"/>
    </row>
    <row r="470" spans="1:49" s="632" customFormat="1" x14ac:dyDescent="0.25">
      <c r="A470" s="1056" t="s">
        <v>839</v>
      </c>
      <c r="B470" s="1040" t="s">
        <v>840</v>
      </c>
      <c r="C470" s="1041" t="s">
        <v>43</v>
      </c>
      <c r="D470" s="653">
        <v>0.05</v>
      </c>
      <c r="E470" s="1004">
        <v>8646</v>
      </c>
      <c r="F470" s="527">
        <f t="shared" si="397"/>
        <v>432.3</v>
      </c>
      <c r="G470" s="526">
        <v>23400</v>
      </c>
      <c r="H470" s="989">
        <f t="shared" si="398"/>
        <v>1170</v>
      </c>
      <c r="I470" s="1090">
        <f t="shared" si="399"/>
        <v>1602.3</v>
      </c>
      <c r="J470" s="1132"/>
      <c r="K470" s="653"/>
      <c r="L470" s="1004">
        <v>8646</v>
      </c>
      <c r="M470" s="527">
        <f t="shared" si="400"/>
        <v>0</v>
      </c>
      <c r="N470" s="526">
        <v>23400</v>
      </c>
      <c r="O470" s="989">
        <f t="shared" si="401"/>
        <v>0</v>
      </c>
      <c r="P470" s="1090">
        <f t="shared" si="402"/>
        <v>0</v>
      </c>
      <c r="Q470" s="1005"/>
      <c r="R470" s="653"/>
      <c r="S470" s="1096">
        <v>8646</v>
      </c>
      <c r="T470" s="1090">
        <f t="shared" si="403"/>
        <v>0</v>
      </c>
      <c r="U470" s="1096">
        <v>23400</v>
      </c>
      <c r="V470" s="1090">
        <f t="shared" si="404"/>
        <v>0</v>
      </c>
      <c r="W470" s="1090">
        <f t="shared" si="405"/>
        <v>0</v>
      </c>
      <c r="X470" s="1208"/>
      <c r="Y470" s="526">
        <v>8646</v>
      </c>
      <c r="Z470" s="527">
        <f t="shared" si="406"/>
        <v>0</v>
      </c>
      <c r="AA470" s="526">
        <v>23400</v>
      </c>
      <c r="AB470" s="527">
        <f t="shared" si="407"/>
        <v>0</v>
      </c>
      <c r="AC470" s="915">
        <f t="shared" si="408"/>
        <v>0</v>
      </c>
      <c r="AD470" s="1209"/>
      <c r="AE470" s="526">
        <v>8646</v>
      </c>
      <c r="AF470" s="527">
        <f t="shared" si="409"/>
        <v>0</v>
      </c>
      <c r="AG470" s="526">
        <v>23400</v>
      </c>
      <c r="AH470" s="527">
        <f t="shared" si="410"/>
        <v>0</v>
      </c>
      <c r="AI470" s="915">
        <f t="shared" si="411"/>
        <v>0</v>
      </c>
      <c r="AJ470" s="1209"/>
      <c r="AK470" s="526">
        <v>8646</v>
      </c>
      <c r="AL470" s="527">
        <f t="shared" si="412"/>
        <v>0</v>
      </c>
      <c r="AM470" s="526">
        <v>23400</v>
      </c>
      <c r="AN470" s="527">
        <f t="shared" si="413"/>
        <v>0</v>
      </c>
      <c r="AO470" s="915">
        <f t="shared" si="414"/>
        <v>0</v>
      </c>
      <c r="AP470" s="990"/>
      <c r="AQ470" s="653">
        <f t="shared" si="349"/>
        <v>0.05</v>
      </c>
      <c r="AR470" s="1004">
        <v>8646</v>
      </c>
      <c r="AS470" s="527">
        <f t="shared" si="415"/>
        <v>432.3</v>
      </c>
      <c r="AT470" s="526">
        <v>23400</v>
      </c>
      <c r="AU470" s="989">
        <f t="shared" si="416"/>
        <v>1170</v>
      </c>
      <c r="AV470" s="1090">
        <f t="shared" si="417"/>
        <v>1602.3</v>
      </c>
      <c r="AW470" s="633"/>
    </row>
    <row r="471" spans="1:49" s="632" customFormat="1" x14ac:dyDescent="0.25">
      <c r="A471" s="1056" t="s">
        <v>841</v>
      </c>
      <c r="B471" s="1040" t="s">
        <v>842</v>
      </c>
      <c r="C471" s="1041" t="s">
        <v>28</v>
      </c>
      <c r="D471" s="653">
        <v>14</v>
      </c>
      <c r="E471" s="1004">
        <v>3615.6</v>
      </c>
      <c r="F471" s="527">
        <f t="shared" si="397"/>
        <v>50618.400000000001</v>
      </c>
      <c r="G471" s="526">
        <v>1560</v>
      </c>
      <c r="H471" s="989">
        <f t="shared" si="398"/>
        <v>21840</v>
      </c>
      <c r="I471" s="1090">
        <f t="shared" si="399"/>
        <v>72458.399999999994</v>
      </c>
      <c r="J471" s="1132"/>
      <c r="K471" s="653"/>
      <c r="L471" s="1004">
        <v>3615.6</v>
      </c>
      <c r="M471" s="527">
        <f t="shared" si="400"/>
        <v>0</v>
      </c>
      <c r="N471" s="526">
        <v>1560</v>
      </c>
      <c r="O471" s="989">
        <f t="shared" si="401"/>
        <v>0</v>
      </c>
      <c r="P471" s="1090">
        <f t="shared" si="402"/>
        <v>0</v>
      </c>
      <c r="Q471" s="1005"/>
      <c r="R471" s="653"/>
      <c r="S471" s="1096">
        <v>3615.6</v>
      </c>
      <c r="T471" s="1090">
        <f t="shared" si="403"/>
        <v>0</v>
      </c>
      <c r="U471" s="1096">
        <v>1560</v>
      </c>
      <c r="V471" s="1090">
        <f t="shared" si="404"/>
        <v>0</v>
      </c>
      <c r="W471" s="1090">
        <f t="shared" si="405"/>
        <v>0</v>
      </c>
      <c r="X471" s="1208"/>
      <c r="Y471" s="526">
        <v>3615.6</v>
      </c>
      <c r="Z471" s="527">
        <f t="shared" si="406"/>
        <v>0</v>
      </c>
      <c r="AA471" s="526">
        <v>1560</v>
      </c>
      <c r="AB471" s="527">
        <f t="shared" si="407"/>
        <v>0</v>
      </c>
      <c r="AC471" s="915">
        <f t="shared" si="408"/>
        <v>0</v>
      </c>
      <c r="AD471" s="1209"/>
      <c r="AE471" s="526">
        <v>3615.6</v>
      </c>
      <c r="AF471" s="527">
        <f t="shared" si="409"/>
        <v>0</v>
      </c>
      <c r="AG471" s="526">
        <v>1560</v>
      </c>
      <c r="AH471" s="527">
        <f t="shared" si="410"/>
        <v>0</v>
      </c>
      <c r="AI471" s="915">
        <f t="shared" si="411"/>
        <v>0</v>
      </c>
      <c r="AJ471" s="1209"/>
      <c r="AK471" s="526">
        <v>3615.6</v>
      </c>
      <c r="AL471" s="527">
        <f t="shared" si="412"/>
        <v>0</v>
      </c>
      <c r="AM471" s="526">
        <v>1560</v>
      </c>
      <c r="AN471" s="527">
        <f t="shared" si="413"/>
        <v>0</v>
      </c>
      <c r="AO471" s="915">
        <f t="shared" si="414"/>
        <v>0</v>
      </c>
      <c r="AP471" s="990"/>
      <c r="AQ471" s="653">
        <f t="shared" si="349"/>
        <v>14</v>
      </c>
      <c r="AR471" s="1004">
        <v>3615.6</v>
      </c>
      <c r="AS471" s="527">
        <f t="shared" si="415"/>
        <v>50618.400000000001</v>
      </c>
      <c r="AT471" s="526">
        <v>1560</v>
      </c>
      <c r="AU471" s="989">
        <f t="shared" si="416"/>
        <v>21840</v>
      </c>
      <c r="AV471" s="1090">
        <f t="shared" si="417"/>
        <v>72458.399999999994</v>
      </c>
      <c r="AW471" s="633"/>
    </row>
    <row r="472" spans="1:49" s="632" customFormat="1" x14ac:dyDescent="0.25">
      <c r="A472" s="1056" t="s">
        <v>843</v>
      </c>
      <c r="B472" s="1040" t="s">
        <v>844</v>
      </c>
      <c r="C472" s="1041" t="s">
        <v>28</v>
      </c>
      <c r="D472" s="653">
        <v>7</v>
      </c>
      <c r="E472" s="1004">
        <v>5502</v>
      </c>
      <c r="F472" s="527">
        <f t="shared" si="397"/>
        <v>38514</v>
      </c>
      <c r="G472" s="526">
        <v>5460</v>
      </c>
      <c r="H472" s="989">
        <f t="shared" si="398"/>
        <v>38220</v>
      </c>
      <c r="I472" s="1090">
        <f t="shared" si="399"/>
        <v>76734</v>
      </c>
      <c r="J472" s="1132"/>
      <c r="K472" s="653"/>
      <c r="L472" s="1004">
        <v>5502</v>
      </c>
      <c r="M472" s="527">
        <f t="shared" si="400"/>
        <v>0</v>
      </c>
      <c r="N472" s="526">
        <v>5460</v>
      </c>
      <c r="O472" s="989">
        <f t="shared" si="401"/>
        <v>0</v>
      </c>
      <c r="P472" s="1090">
        <f t="shared" si="402"/>
        <v>0</v>
      </c>
      <c r="Q472" s="1005"/>
      <c r="R472" s="653"/>
      <c r="S472" s="1096">
        <v>5502</v>
      </c>
      <c r="T472" s="1090">
        <f t="shared" si="403"/>
        <v>0</v>
      </c>
      <c r="U472" s="1096">
        <v>5460</v>
      </c>
      <c r="V472" s="1090">
        <f t="shared" si="404"/>
        <v>0</v>
      </c>
      <c r="W472" s="1090">
        <f t="shared" si="405"/>
        <v>0</v>
      </c>
      <c r="X472" s="1208"/>
      <c r="Y472" s="526">
        <v>5502</v>
      </c>
      <c r="Z472" s="527">
        <f t="shared" si="406"/>
        <v>0</v>
      </c>
      <c r="AA472" s="526">
        <v>5460</v>
      </c>
      <c r="AB472" s="527">
        <f t="shared" si="407"/>
        <v>0</v>
      </c>
      <c r="AC472" s="915">
        <f t="shared" si="408"/>
        <v>0</v>
      </c>
      <c r="AD472" s="1209"/>
      <c r="AE472" s="526">
        <v>5502</v>
      </c>
      <c r="AF472" s="527">
        <f t="shared" si="409"/>
        <v>0</v>
      </c>
      <c r="AG472" s="526">
        <v>5460</v>
      </c>
      <c r="AH472" s="527">
        <f t="shared" si="410"/>
        <v>0</v>
      </c>
      <c r="AI472" s="915">
        <f t="shared" si="411"/>
        <v>0</v>
      </c>
      <c r="AJ472" s="1209"/>
      <c r="AK472" s="526">
        <v>5502</v>
      </c>
      <c r="AL472" s="527">
        <f t="shared" si="412"/>
        <v>0</v>
      </c>
      <c r="AM472" s="526">
        <v>5460</v>
      </c>
      <c r="AN472" s="527">
        <f t="shared" si="413"/>
        <v>0</v>
      </c>
      <c r="AO472" s="915">
        <f t="shared" si="414"/>
        <v>0</v>
      </c>
      <c r="AP472" s="990"/>
      <c r="AQ472" s="653">
        <f t="shared" si="349"/>
        <v>7</v>
      </c>
      <c r="AR472" s="1004">
        <v>5502</v>
      </c>
      <c r="AS472" s="527">
        <f t="shared" si="415"/>
        <v>38514</v>
      </c>
      <c r="AT472" s="526">
        <v>5460</v>
      </c>
      <c r="AU472" s="989">
        <f t="shared" si="416"/>
        <v>38220</v>
      </c>
      <c r="AV472" s="1090">
        <f t="shared" si="417"/>
        <v>76734</v>
      </c>
      <c r="AW472" s="633"/>
    </row>
    <row r="473" spans="1:49" s="632" customFormat="1" x14ac:dyDescent="0.25">
      <c r="A473" s="1056" t="s">
        <v>845</v>
      </c>
      <c r="B473" s="1040" t="s">
        <v>846</v>
      </c>
      <c r="C473" s="1041" t="s">
        <v>28</v>
      </c>
      <c r="D473" s="653">
        <v>2</v>
      </c>
      <c r="E473" s="1004">
        <v>1336.2</v>
      </c>
      <c r="F473" s="527">
        <f t="shared" si="397"/>
        <v>2672.4</v>
      </c>
      <c r="G473" s="526">
        <v>1092</v>
      </c>
      <c r="H473" s="989">
        <f t="shared" si="398"/>
        <v>2184</v>
      </c>
      <c r="I473" s="1090">
        <f t="shared" si="399"/>
        <v>4856.3999999999996</v>
      </c>
      <c r="J473" s="1132"/>
      <c r="K473" s="653"/>
      <c r="L473" s="1004">
        <v>1336.2</v>
      </c>
      <c r="M473" s="527">
        <f t="shared" si="400"/>
        <v>0</v>
      </c>
      <c r="N473" s="526">
        <v>1092</v>
      </c>
      <c r="O473" s="989">
        <f t="shared" si="401"/>
        <v>0</v>
      </c>
      <c r="P473" s="1090">
        <f t="shared" si="402"/>
        <v>0</v>
      </c>
      <c r="Q473" s="1005"/>
      <c r="R473" s="653"/>
      <c r="S473" s="1096">
        <v>1336.2</v>
      </c>
      <c r="T473" s="1090">
        <f t="shared" si="403"/>
        <v>0</v>
      </c>
      <c r="U473" s="1096">
        <v>1092</v>
      </c>
      <c r="V473" s="1090">
        <f t="shared" si="404"/>
        <v>0</v>
      </c>
      <c r="W473" s="1090">
        <f t="shared" si="405"/>
        <v>0</v>
      </c>
      <c r="X473" s="1208"/>
      <c r="Y473" s="526">
        <v>1336.2</v>
      </c>
      <c r="Z473" s="527">
        <f t="shared" si="406"/>
        <v>0</v>
      </c>
      <c r="AA473" s="526">
        <v>1092</v>
      </c>
      <c r="AB473" s="527">
        <f t="shared" si="407"/>
        <v>0</v>
      </c>
      <c r="AC473" s="915">
        <f t="shared" si="408"/>
        <v>0</v>
      </c>
      <c r="AD473" s="1209"/>
      <c r="AE473" s="526">
        <v>1336.2</v>
      </c>
      <c r="AF473" s="527">
        <f t="shared" si="409"/>
        <v>0</v>
      </c>
      <c r="AG473" s="526">
        <v>1092</v>
      </c>
      <c r="AH473" s="527">
        <f t="shared" si="410"/>
        <v>0</v>
      </c>
      <c r="AI473" s="915">
        <f t="shared" si="411"/>
        <v>0</v>
      </c>
      <c r="AJ473" s="1209"/>
      <c r="AK473" s="526">
        <v>1336.2</v>
      </c>
      <c r="AL473" s="527">
        <f t="shared" si="412"/>
        <v>0</v>
      </c>
      <c r="AM473" s="526">
        <v>1092</v>
      </c>
      <c r="AN473" s="527">
        <f t="shared" si="413"/>
        <v>0</v>
      </c>
      <c r="AO473" s="915">
        <f t="shared" si="414"/>
        <v>0</v>
      </c>
      <c r="AP473" s="990"/>
      <c r="AQ473" s="653">
        <f t="shared" si="349"/>
        <v>2</v>
      </c>
      <c r="AR473" s="1004">
        <v>1336.2</v>
      </c>
      <c r="AS473" s="527">
        <f t="shared" si="415"/>
        <v>2672.4</v>
      </c>
      <c r="AT473" s="526">
        <v>1092</v>
      </c>
      <c r="AU473" s="989">
        <f t="shared" si="416"/>
        <v>2184</v>
      </c>
      <c r="AV473" s="1090">
        <f t="shared" si="417"/>
        <v>4856.3999999999996</v>
      </c>
      <c r="AW473" s="633"/>
    </row>
    <row r="474" spans="1:49" s="632" customFormat="1" x14ac:dyDescent="0.25">
      <c r="A474" s="1057" t="s">
        <v>847</v>
      </c>
      <c r="B474" s="1038" t="s">
        <v>848</v>
      </c>
      <c r="C474" s="1039"/>
      <c r="D474" s="1029"/>
      <c r="E474" s="1155"/>
      <c r="F474" s="948">
        <f>SUM(F475:F477)</f>
        <v>543912</v>
      </c>
      <c r="G474" s="948"/>
      <c r="H474" s="1156">
        <f>SUM(H475:H477)</f>
        <v>336960</v>
      </c>
      <c r="I474" s="1097">
        <f>SUM(I475:I477)</f>
        <v>880872</v>
      </c>
      <c r="J474" s="1144"/>
      <c r="K474" s="1029"/>
      <c r="L474" s="1155"/>
      <c r="M474" s="948">
        <f>SUM(M475:M477)</f>
        <v>0</v>
      </c>
      <c r="N474" s="948"/>
      <c r="O474" s="1156">
        <f>SUM(O475:O477)</f>
        <v>0</v>
      </c>
      <c r="P474" s="1097">
        <f>SUM(P475:P477)</f>
        <v>0</v>
      </c>
      <c r="Q474" s="1007"/>
      <c r="R474" s="1029"/>
      <c r="S474" s="1097"/>
      <c r="T474" s="1097">
        <f>SUM(T475:T477)</f>
        <v>0</v>
      </c>
      <c r="U474" s="1097"/>
      <c r="V474" s="1097">
        <f>SUM(V475:V477)</f>
        <v>0</v>
      </c>
      <c r="W474" s="1097">
        <f>SUM(W475:W477)</f>
        <v>0</v>
      </c>
      <c r="X474" s="1206"/>
      <c r="Y474" s="948"/>
      <c r="Z474" s="948">
        <f>SUM(Z475:Z477)</f>
        <v>0</v>
      </c>
      <c r="AA474" s="948"/>
      <c r="AB474" s="948">
        <f>SUM(AB475:AB477)</f>
        <v>0</v>
      </c>
      <c r="AC474" s="949">
        <f>SUM(AC475:AC477)</f>
        <v>0</v>
      </c>
      <c r="AD474" s="1207"/>
      <c r="AE474" s="948"/>
      <c r="AF474" s="948">
        <f>SUM(AF475:AF477)</f>
        <v>0</v>
      </c>
      <c r="AG474" s="948"/>
      <c r="AH474" s="948">
        <f>SUM(AH475:AH477)</f>
        <v>0</v>
      </c>
      <c r="AI474" s="949">
        <f>SUM(AI475:AI477)</f>
        <v>0</v>
      </c>
      <c r="AJ474" s="1207"/>
      <c r="AK474" s="948"/>
      <c r="AL474" s="948">
        <f>SUM(AL475:AL477)</f>
        <v>0</v>
      </c>
      <c r="AM474" s="948"/>
      <c r="AN474" s="948">
        <f>SUM(AN475:AN477)</f>
        <v>0</v>
      </c>
      <c r="AO474" s="949">
        <f>SUM(AO475:AO477)</f>
        <v>0</v>
      </c>
      <c r="AP474" s="992"/>
      <c r="AQ474" s="653">
        <f t="shared" si="349"/>
        <v>0</v>
      </c>
      <c r="AR474" s="1155"/>
      <c r="AS474" s="948">
        <f>SUM(AS475:AS477)</f>
        <v>543912</v>
      </c>
      <c r="AT474" s="948"/>
      <c r="AU474" s="1156">
        <f>SUM(AU475:AU477)</f>
        <v>336960</v>
      </c>
      <c r="AV474" s="1097">
        <f>SUM(AV475:AV477)</f>
        <v>880872</v>
      </c>
      <c r="AW474" s="633"/>
    </row>
    <row r="475" spans="1:49" s="632" customFormat="1" x14ac:dyDescent="0.25">
      <c r="A475" s="1067" t="s">
        <v>849</v>
      </c>
      <c r="B475" s="1040" t="s">
        <v>848</v>
      </c>
      <c r="C475" s="1041" t="s">
        <v>406</v>
      </c>
      <c r="D475" s="653">
        <v>20</v>
      </c>
      <c r="E475" s="1004">
        <v>19650</v>
      </c>
      <c r="F475" s="527">
        <f>D475*E475</f>
        <v>393000</v>
      </c>
      <c r="G475" s="526">
        <v>8580</v>
      </c>
      <c r="H475" s="989">
        <f>D475*G475</f>
        <v>171600</v>
      </c>
      <c r="I475" s="1090">
        <f>E475*D475+G475*D475</f>
        <v>564600</v>
      </c>
      <c r="J475" s="1132"/>
      <c r="K475" s="653"/>
      <c r="L475" s="1004">
        <v>19650</v>
      </c>
      <c r="M475" s="527">
        <f>K475*L475</f>
        <v>0</v>
      </c>
      <c r="N475" s="526">
        <v>8580</v>
      </c>
      <c r="O475" s="989">
        <f>K475*N475</f>
        <v>0</v>
      </c>
      <c r="P475" s="1090">
        <f>L475*K475+N475*K475</f>
        <v>0</v>
      </c>
      <c r="Q475" s="1005"/>
      <c r="R475" s="653"/>
      <c r="S475" s="1096">
        <v>19650</v>
      </c>
      <c r="T475" s="1090">
        <f>R475*S475</f>
        <v>0</v>
      </c>
      <c r="U475" s="1096">
        <v>8580</v>
      </c>
      <c r="V475" s="1090">
        <f>R475*U475</f>
        <v>0</v>
      </c>
      <c r="W475" s="1090">
        <f>S475*R475+U475*R475</f>
        <v>0</v>
      </c>
      <c r="X475" s="1208"/>
      <c r="Y475" s="526">
        <v>19650</v>
      </c>
      <c r="Z475" s="527">
        <f>X475*Y475</f>
        <v>0</v>
      </c>
      <c r="AA475" s="526">
        <v>8580</v>
      </c>
      <c r="AB475" s="527">
        <f>X475*AA475</f>
        <v>0</v>
      </c>
      <c r="AC475" s="915">
        <f>Y475*X475+AA475*X475</f>
        <v>0</v>
      </c>
      <c r="AD475" s="1209"/>
      <c r="AE475" s="526">
        <v>19650</v>
      </c>
      <c r="AF475" s="527">
        <f>AD475*AE475</f>
        <v>0</v>
      </c>
      <c r="AG475" s="526">
        <v>8580</v>
      </c>
      <c r="AH475" s="527">
        <f>AD475*AG475</f>
        <v>0</v>
      </c>
      <c r="AI475" s="915">
        <f>AE475*AD475+AG475*AD475</f>
        <v>0</v>
      </c>
      <c r="AJ475" s="1209"/>
      <c r="AK475" s="526">
        <v>19650</v>
      </c>
      <c r="AL475" s="527">
        <f>AJ475*AK475</f>
        <v>0</v>
      </c>
      <c r="AM475" s="526">
        <v>8580</v>
      </c>
      <c r="AN475" s="527">
        <f>AJ475*AM475</f>
        <v>0</v>
      </c>
      <c r="AO475" s="915">
        <f>AK475*AJ475+AM475*AJ475</f>
        <v>0</v>
      </c>
      <c r="AP475" s="990"/>
      <c r="AQ475" s="653">
        <f t="shared" si="349"/>
        <v>20</v>
      </c>
      <c r="AR475" s="1004">
        <v>19650</v>
      </c>
      <c r="AS475" s="527">
        <f>AQ475*AR475</f>
        <v>393000</v>
      </c>
      <c r="AT475" s="526">
        <v>8580</v>
      </c>
      <c r="AU475" s="989">
        <f>AQ475*AT475</f>
        <v>171600</v>
      </c>
      <c r="AV475" s="1090">
        <f>AR475*AQ475+AT475*AQ475</f>
        <v>564600</v>
      </c>
      <c r="AW475" s="633"/>
    </row>
    <row r="476" spans="1:49" s="632" customFormat="1" x14ac:dyDescent="0.25">
      <c r="A476" s="1067" t="s">
        <v>850</v>
      </c>
      <c r="B476" s="1040" t="s">
        <v>838</v>
      </c>
      <c r="C476" s="1041" t="s">
        <v>19</v>
      </c>
      <c r="D476" s="653">
        <v>40</v>
      </c>
      <c r="E476" s="1004">
        <v>1021.8</v>
      </c>
      <c r="F476" s="527">
        <f>D476*E476</f>
        <v>40872</v>
      </c>
      <c r="G476" s="526">
        <v>1248</v>
      </c>
      <c r="H476" s="989">
        <f>D476*G476</f>
        <v>49920</v>
      </c>
      <c r="I476" s="1090">
        <f>E476*D476+G476*D476</f>
        <v>90792</v>
      </c>
      <c r="J476" s="1132"/>
      <c r="K476" s="653"/>
      <c r="L476" s="1004">
        <v>1021.8</v>
      </c>
      <c r="M476" s="527">
        <f>K476*L476</f>
        <v>0</v>
      </c>
      <c r="N476" s="526">
        <v>1248</v>
      </c>
      <c r="O476" s="989">
        <f>K476*N476</f>
        <v>0</v>
      </c>
      <c r="P476" s="1090">
        <f>L476*K476+N476*K476</f>
        <v>0</v>
      </c>
      <c r="Q476" s="1005"/>
      <c r="R476" s="653"/>
      <c r="S476" s="1096">
        <v>1021.8</v>
      </c>
      <c r="T476" s="1090">
        <f>R476*S476</f>
        <v>0</v>
      </c>
      <c r="U476" s="1096">
        <v>1248</v>
      </c>
      <c r="V476" s="1090">
        <f>R476*U476</f>
        <v>0</v>
      </c>
      <c r="W476" s="1090">
        <f>S476*R476+U476*R476</f>
        <v>0</v>
      </c>
      <c r="X476" s="1208"/>
      <c r="Y476" s="526">
        <v>1021.8</v>
      </c>
      <c r="Z476" s="527">
        <f>X476*Y476</f>
        <v>0</v>
      </c>
      <c r="AA476" s="526">
        <v>1248</v>
      </c>
      <c r="AB476" s="527">
        <f>X476*AA476</f>
        <v>0</v>
      </c>
      <c r="AC476" s="915">
        <f>Y476*X476+AA476*X476</f>
        <v>0</v>
      </c>
      <c r="AD476" s="1209"/>
      <c r="AE476" s="526">
        <v>1021.8</v>
      </c>
      <c r="AF476" s="527">
        <f>AD476*AE476</f>
        <v>0</v>
      </c>
      <c r="AG476" s="526">
        <v>1248</v>
      </c>
      <c r="AH476" s="527">
        <f>AD476*AG476</f>
        <v>0</v>
      </c>
      <c r="AI476" s="915">
        <f>AE476*AD476+AG476*AD476</f>
        <v>0</v>
      </c>
      <c r="AJ476" s="1209"/>
      <c r="AK476" s="526">
        <v>1021.8</v>
      </c>
      <c r="AL476" s="527">
        <f>AJ476*AK476</f>
        <v>0</v>
      </c>
      <c r="AM476" s="526">
        <v>1248</v>
      </c>
      <c r="AN476" s="527">
        <f>AJ476*AM476</f>
        <v>0</v>
      </c>
      <c r="AO476" s="915">
        <f>AK476*AJ476+AM476*AJ476</f>
        <v>0</v>
      </c>
      <c r="AP476" s="990"/>
      <c r="AQ476" s="653">
        <f t="shared" si="349"/>
        <v>40</v>
      </c>
      <c r="AR476" s="1004">
        <v>1021.8</v>
      </c>
      <c r="AS476" s="527">
        <f>AQ476*AR476</f>
        <v>40872</v>
      </c>
      <c r="AT476" s="526">
        <v>1248</v>
      </c>
      <c r="AU476" s="989">
        <f>AQ476*AT476</f>
        <v>49920</v>
      </c>
      <c r="AV476" s="1090">
        <f>AR476*AQ476+AT476*AQ476</f>
        <v>90792</v>
      </c>
      <c r="AW476" s="633"/>
    </row>
    <row r="477" spans="1:49" s="632" customFormat="1" x14ac:dyDescent="0.25">
      <c r="A477" s="1067" t="s">
        <v>851</v>
      </c>
      <c r="B477" s="1040" t="s">
        <v>852</v>
      </c>
      <c r="C477" s="1041" t="s">
        <v>406</v>
      </c>
      <c r="D477" s="653">
        <v>200</v>
      </c>
      <c r="E477" s="1004">
        <v>550.20000000000005</v>
      </c>
      <c r="F477" s="527">
        <f>D477*E477</f>
        <v>110040.00000000001</v>
      </c>
      <c r="G477" s="526">
        <v>577.20000000000005</v>
      </c>
      <c r="H477" s="989">
        <f>D477*G477</f>
        <v>115440.00000000001</v>
      </c>
      <c r="I477" s="1090">
        <f>E477*D477+G477*D477</f>
        <v>225480.00000000003</v>
      </c>
      <c r="J477" s="1132"/>
      <c r="K477" s="653"/>
      <c r="L477" s="1004">
        <v>550.20000000000005</v>
      </c>
      <c r="M477" s="527">
        <f>K477*L477</f>
        <v>0</v>
      </c>
      <c r="N477" s="526">
        <v>577.20000000000005</v>
      </c>
      <c r="O477" s="989">
        <f>K477*N477</f>
        <v>0</v>
      </c>
      <c r="P477" s="1090">
        <f>L477*K477+N477*K477</f>
        <v>0</v>
      </c>
      <c r="Q477" s="1005"/>
      <c r="R477" s="653"/>
      <c r="S477" s="1096">
        <v>550.20000000000005</v>
      </c>
      <c r="T477" s="1090">
        <f>R477*S477</f>
        <v>0</v>
      </c>
      <c r="U477" s="1096">
        <v>577.20000000000005</v>
      </c>
      <c r="V477" s="1090">
        <f>R477*U477</f>
        <v>0</v>
      </c>
      <c r="W477" s="1090">
        <f>S477*R477+U477*R477</f>
        <v>0</v>
      </c>
      <c r="X477" s="1208"/>
      <c r="Y477" s="526">
        <v>550.20000000000005</v>
      </c>
      <c r="Z477" s="527">
        <f>X477*Y477</f>
        <v>0</v>
      </c>
      <c r="AA477" s="526">
        <v>577.20000000000005</v>
      </c>
      <c r="AB477" s="527">
        <f>X477*AA477</f>
        <v>0</v>
      </c>
      <c r="AC477" s="915">
        <f>Y477*X477+AA477*X477</f>
        <v>0</v>
      </c>
      <c r="AD477" s="1209"/>
      <c r="AE477" s="526">
        <v>550.20000000000005</v>
      </c>
      <c r="AF477" s="527">
        <f>AD477*AE477</f>
        <v>0</v>
      </c>
      <c r="AG477" s="526">
        <v>577.20000000000005</v>
      </c>
      <c r="AH477" s="527">
        <f>AD477*AG477</f>
        <v>0</v>
      </c>
      <c r="AI477" s="915">
        <f>AE477*AD477+AG477*AD477</f>
        <v>0</v>
      </c>
      <c r="AJ477" s="1209"/>
      <c r="AK477" s="526">
        <v>550.20000000000005</v>
      </c>
      <c r="AL477" s="527">
        <f>AJ477*AK477</f>
        <v>0</v>
      </c>
      <c r="AM477" s="526">
        <v>577.20000000000005</v>
      </c>
      <c r="AN477" s="527">
        <f>AJ477*AM477</f>
        <v>0</v>
      </c>
      <c r="AO477" s="915">
        <f>AK477*AJ477+AM477*AJ477</f>
        <v>0</v>
      </c>
      <c r="AP477" s="990"/>
      <c r="AQ477" s="653">
        <f t="shared" si="349"/>
        <v>200</v>
      </c>
      <c r="AR477" s="1004">
        <v>550.20000000000005</v>
      </c>
      <c r="AS477" s="527">
        <f>AQ477*AR477</f>
        <v>110040.00000000001</v>
      </c>
      <c r="AT477" s="526">
        <v>577.20000000000005</v>
      </c>
      <c r="AU477" s="989">
        <f>AQ477*AT477</f>
        <v>115440.00000000001</v>
      </c>
      <c r="AV477" s="1090">
        <f>AR477*AQ477+AT477*AQ477</f>
        <v>225480.00000000003</v>
      </c>
      <c r="AW477" s="633"/>
    </row>
    <row r="478" spans="1:49" s="632" customFormat="1" x14ac:dyDescent="0.25">
      <c r="A478" s="1057" t="s">
        <v>853</v>
      </c>
      <c r="B478" s="1038" t="s">
        <v>854</v>
      </c>
      <c r="C478" s="1039"/>
      <c r="D478" s="1029"/>
      <c r="E478" s="1155"/>
      <c r="F478" s="948">
        <f>F479+F480</f>
        <v>30182.400000000001</v>
      </c>
      <c r="G478" s="948"/>
      <c r="H478" s="1156">
        <f>H479+H480</f>
        <v>44304</v>
      </c>
      <c r="I478" s="1097">
        <f>I479+I480</f>
        <v>74486.399999999994</v>
      </c>
      <c r="J478" s="1144"/>
      <c r="K478" s="1029"/>
      <c r="L478" s="1155"/>
      <c r="M478" s="948">
        <f>M479+M480</f>
        <v>0</v>
      </c>
      <c r="N478" s="948"/>
      <c r="O478" s="1156">
        <f>O479+O480</f>
        <v>0</v>
      </c>
      <c r="P478" s="1097">
        <f>P479+P480</f>
        <v>0</v>
      </c>
      <c r="Q478" s="1007"/>
      <c r="R478" s="1029"/>
      <c r="S478" s="1097"/>
      <c r="T478" s="1097">
        <f>T479+T480</f>
        <v>0</v>
      </c>
      <c r="U478" s="1097"/>
      <c r="V478" s="1097">
        <f>V479+V480</f>
        <v>0</v>
      </c>
      <c r="W478" s="1097">
        <f>W479+W480</f>
        <v>0</v>
      </c>
      <c r="X478" s="1206"/>
      <c r="Y478" s="948"/>
      <c r="Z478" s="948">
        <f>Z479+Z480</f>
        <v>0</v>
      </c>
      <c r="AA478" s="948"/>
      <c r="AB478" s="948">
        <f>AB479+AB480</f>
        <v>0</v>
      </c>
      <c r="AC478" s="949">
        <f>AC479+AC480</f>
        <v>0</v>
      </c>
      <c r="AD478" s="1207"/>
      <c r="AE478" s="948"/>
      <c r="AF478" s="948">
        <f>AF479+AF480</f>
        <v>0</v>
      </c>
      <c r="AG478" s="948"/>
      <c r="AH478" s="948">
        <f>AH479+AH480</f>
        <v>0</v>
      </c>
      <c r="AI478" s="949">
        <f>AI479+AI480</f>
        <v>0</v>
      </c>
      <c r="AJ478" s="1207"/>
      <c r="AK478" s="948"/>
      <c r="AL478" s="948">
        <f>AL479+AL480</f>
        <v>0</v>
      </c>
      <c r="AM478" s="948"/>
      <c r="AN478" s="948">
        <f>AN479+AN480</f>
        <v>0</v>
      </c>
      <c r="AO478" s="949">
        <f>AO479+AO480</f>
        <v>0</v>
      </c>
      <c r="AP478" s="992"/>
      <c r="AQ478" s="653">
        <f t="shared" si="349"/>
        <v>0</v>
      </c>
      <c r="AR478" s="1155"/>
      <c r="AS478" s="948">
        <f>AS479+AS480</f>
        <v>30182.400000000001</v>
      </c>
      <c r="AT478" s="948"/>
      <c r="AU478" s="1156">
        <f>AU479+AU480</f>
        <v>44304</v>
      </c>
      <c r="AV478" s="1097">
        <f>AV479+AV480</f>
        <v>74486.399999999994</v>
      </c>
      <c r="AW478" s="633"/>
    </row>
    <row r="479" spans="1:49" s="632" customFormat="1" x14ac:dyDescent="0.25">
      <c r="A479" s="1056" t="s">
        <v>855</v>
      </c>
      <c r="B479" s="1040" t="s">
        <v>854</v>
      </c>
      <c r="C479" s="1041" t="s">
        <v>19</v>
      </c>
      <c r="D479" s="653">
        <v>4</v>
      </c>
      <c r="E479" s="1004">
        <v>5502</v>
      </c>
      <c r="F479" s="527">
        <f>D479*E479</f>
        <v>22008</v>
      </c>
      <c r="G479" s="526">
        <v>8580</v>
      </c>
      <c r="H479" s="989">
        <f>D479*G479</f>
        <v>34320</v>
      </c>
      <c r="I479" s="1090">
        <f>E479*D479+G479*D479</f>
        <v>56328</v>
      </c>
      <c r="J479" s="1132"/>
      <c r="K479" s="653"/>
      <c r="L479" s="1004">
        <v>5502</v>
      </c>
      <c r="M479" s="527">
        <f>K479*L479</f>
        <v>0</v>
      </c>
      <c r="N479" s="526">
        <v>8580</v>
      </c>
      <c r="O479" s="989">
        <f>K479*N479</f>
        <v>0</v>
      </c>
      <c r="P479" s="1090">
        <f>L479*K479+N479*K479</f>
        <v>0</v>
      </c>
      <c r="Q479" s="1005"/>
      <c r="R479" s="653"/>
      <c r="S479" s="1096">
        <v>5502</v>
      </c>
      <c r="T479" s="1090">
        <f>R479*S479</f>
        <v>0</v>
      </c>
      <c r="U479" s="1096">
        <v>8580</v>
      </c>
      <c r="V479" s="1090">
        <f>R479*U479</f>
        <v>0</v>
      </c>
      <c r="W479" s="1090">
        <f>S479*R479+U479*R479</f>
        <v>0</v>
      </c>
      <c r="X479" s="1208"/>
      <c r="Y479" s="526">
        <v>5502</v>
      </c>
      <c r="Z479" s="527">
        <f>X479*Y479</f>
        <v>0</v>
      </c>
      <c r="AA479" s="526">
        <v>8580</v>
      </c>
      <c r="AB479" s="527">
        <f>X479*AA479</f>
        <v>0</v>
      </c>
      <c r="AC479" s="915">
        <f>Y479*X479+AA479*X479</f>
        <v>0</v>
      </c>
      <c r="AD479" s="1209"/>
      <c r="AE479" s="526">
        <v>5502</v>
      </c>
      <c r="AF479" s="527">
        <f>AD479*AE479</f>
        <v>0</v>
      </c>
      <c r="AG479" s="526">
        <v>8580</v>
      </c>
      <c r="AH479" s="527">
        <f>AD479*AG479</f>
        <v>0</v>
      </c>
      <c r="AI479" s="915">
        <f>AE479*AD479+AG479*AD479</f>
        <v>0</v>
      </c>
      <c r="AJ479" s="1209"/>
      <c r="AK479" s="526">
        <v>5502</v>
      </c>
      <c r="AL479" s="527">
        <f>AJ479*AK479</f>
        <v>0</v>
      </c>
      <c r="AM479" s="526">
        <v>8580</v>
      </c>
      <c r="AN479" s="527">
        <f>AJ479*AM479</f>
        <v>0</v>
      </c>
      <c r="AO479" s="915">
        <f>AK479*AJ479+AM479*AJ479</f>
        <v>0</v>
      </c>
      <c r="AP479" s="990"/>
      <c r="AQ479" s="653">
        <f t="shared" si="349"/>
        <v>4</v>
      </c>
      <c r="AR479" s="1004">
        <v>5502</v>
      </c>
      <c r="AS479" s="527">
        <f>AQ479*AR479</f>
        <v>22008</v>
      </c>
      <c r="AT479" s="526">
        <v>8580</v>
      </c>
      <c r="AU479" s="989">
        <f>AQ479*AT479</f>
        <v>34320</v>
      </c>
      <c r="AV479" s="1090">
        <f>AR479*AQ479+AT479*AQ479</f>
        <v>56328</v>
      </c>
      <c r="AW479" s="633"/>
    </row>
    <row r="480" spans="1:49" s="632" customFormat="1" x14ac:dyDescent="0.25">
      <c r="A480" s="1056" t="s">
        <v>856</v>
      </c>
      <c r="B480" s="1040" t="s">
        <v>838</v>
      </c>
      <c r="C480" s="1041" t="s">
        <v>19</v>
      </c>
      <c r="D480" s="653">
        <v>8</v>
      </c>
      <c r="E480" s="1004">
        <v>1021.8</v>
      </c>
      <c r="F480" s="527">
        <f>D480*E480</f>
        <v>8174.4</v>
      </c>
      <c r="G480" s="526">
        <v>1248</v>
      </c>
      <c r="H480" s="989">
        <f>D480*G480</f>
        <v>9984</v>
      </c>
      <c r="I480" s="1090">
        <f>E480*D480+G480*D480</f>
        <v>18158.400000000001</v>
      </c>
      <c r="J480" s="1132"/>
      <c r="K480" s="653"/>
      <c r="L480" s="1004">
        <v>1021.8</v>
      </c>
      <c r="M480" s="527">
        <f>K480*L480</f>
        <v>0</v>
      </c>
      <c r="N480" s="526">
        <v>1248</v>
      </c>
      <c r="O480" s="989">
        <f>K480*N480</f>
        <v>0</v>
      </c>
      <c r="P480" s="1090">
        <f>L480*K480+N480*K480</f>
        <v>0</v>
      </c>
      <c r="Q480" s="1005"/>
      <c r="R480" s="653"/>
      <c r="S480" s="1096">
        <v>1021.8</v>
      </c>
      <c r="T480" s="1090">
        <f>R480*S480</f>
        <v>0</v>
      </c>
      <c r="U480" s="1096">
        <v>1248</v>
      </c>
      <c r="V480" s="1090">
        <f>R480*U480</f>
        <v>0</v>
      </c>
      <c r="W480" s="1090">
        <f>S480*R480+U480*R480</f>
        <v>0</v>
      </c>
      <c r="X480" s="1208"/>
      <c r="Y480" s="526">
        <v>1021.8</v>
      </c>
      <c r="Z480" s="527">
        <f>X480*Y480</f>
        <v>0</v>
      </c>
      <c r="AA480" s="526">
        <v>1248</v>
      </c>
      <c r="AB480" s="527">
        <f>X480*AA480</f>
        <v>0</v>
      </c>
      <c r="AC480" s="915">
        <f>Y480*X480+AA480*X480</f>
        <v>0</v>
      </c>
      <c r="AD480" s="1209"/>
      <c r="AE480" s="526">
        <v>1021.8</v>
      </c>
      <c r="AF480" s="527">
        <f>AD480*AE480</f>
        <v>0</v>
      </c>
      <c r="AG480" s="526">
        <v>1248</v>
      </c>
      <c r="AH480" s="527">
        <f>AD480*AG480</f>
        <v>0</v>
      </c>
      <c r="AI480" s="915">
        <f>AE480*AD480+AG480*AD480</f>
        <v>0</v>
      </c>
      <c r="AJ480" s="1209"/>
      <c r="AK480" s="526">
        <v>1021.8</v>
      </c>
      <c r="AL480" s="527">
        <f>AJ480*AK480</f>
        <v>0</v>
      </c>
      <c r="AM480" s="526">
        <v>1248</v>
      </c>
      <c r="AN480" s="527">
        <f>AJ480*AM480</f>
        <v>0</v>
      </c>
      <c r="AO480" s="915">
        <f>AK480*AJ480+AM480*AJ480</f>
        <v>0</v>
      </c>
      <c r="AP480" s="990"/>
      <c r="AQ480" s="653">
        <f t="shared" si="349"/>
        <v>8</v>
      </c>
      <c r="AR480" s="1004">
        <v>1021.8</v>
      </c>
      <c r="AS480" s="527">
        <f>AQ480*AR480</f>
        <v>8174.4</v>
      </c>
      <c r="AT480" s="526">
        <v>1248</v>
      </c>
      <c r="AU480" s="989">
        <f>AQ480*AT480</f>
        <v>9984</v>
      </c>
      <c r="AV480" s="1090">
        <f>AR480*AQ480+AT480*AQ480</f>
        <v>18158.400000000001</v>
      </c>
      <c r="AW480" s="633"/>
    </row>
    <row r="481" spans="1:49" s="632" customFormat="1" ht="30" x14ac:dyDescent="0.25">
      <c r="A481" s="1057" t="s">
        <v>857</v>
      </c>
      <c r="B481" s="1038" t="s">
        <v>858</v>
      </c>
      <c r="C481" s="1039"/>
      <c r="D481" s="1029"/>
      <c r="E481" s="1155"/>
      <c r="F481" s="948">
        <f>F482+F483+F484+F485+F486</f>
        <v>38139180.100000001</v>
      </c>
      <c r="G481" s="948"/>
      <c r="H481" s="1156">
        <f>H482+H483+H484+H485+H486</f>
        <v>3785039.3</v>
      </c>
      <c r="I481" s="1097">
        <f>I482+I483+I484+I485+I486</f>
        <v>41924219.399999999</v>
      </c>
      <c r="J481" s="1144"/>
      <c r="K481" s="1029"/>
      <c r="L481" s="1155"/>
      <c r="M481" s="948">
        <f>M482+M483+M484+M485+M486</f>
        <v>38139180.100000001</v>
      </c>
      <c r="N481" s="948"/>
      <c r="O481" s="1156">
        <f>O482+O483+O484+O485+O486</f>
        <v>3785039.3</v>
      </c>
      <c r="P481" s="1097">
        <f>P482+P483+P484+P485+P486</f>
        <v>41924219.399999999</v>
      </c>
      <c r="Q481" s="1007"/>
      <c r="R481" s="1029"/>
      <c r="S481" s="1097"/>
      <c r="T481" s="1097">
        <f>T482+T483+T484+T485+T486</f>
        <v>0</v>
      </c>
      <c r="U481" s="1097"/>
      <c r="V481" s="1097">
        <f>V482+V483+V484+V485+V486</f>
        <v>0</v>
      </c>
      <c r="W481" s="1097">
        <f>W482+W483+W484+W485+W486</f>
        <v>0</v>
      </c>
      <c r="X481" s="1206"/>
      <c r="Y481" s="948"/>
      <c r="Z481" s="948">
        <f>Z482+Z483+Z484+Z485+Z486</f>
        <v>0</v>
      </c>
      <c r="AA481" s="948"/>
      <c r="AB481" s="948">
        <f>AB482+AB483+AB484+AB485+AB486</f>
        <v>0</v>
      </c>
      <c r="AC481" s="949">
        <f>AC482+AC483+AC484+AC485+AC486</f>
        <v>0</v>
      </c>
      <c r="AD481" s="1207"/>
      <c r="AE481" s="948"/>
      <c r="AF481" s="948">
        <f>AF482+AF483+AF484+AF485+AF486</f>
        <v>0</v>
      </c>
      <c r="AG481" s="948"/>
      <c r="AH481" s="948">
        <f>AH482+AH483+AH484+AH485+AH486</f>
        <v>0</v>
      </c>
      <c r="AI481" s="949">
        <f>AI482+AI483+AI484+AI485+AI486</f>
        <v>0</v>
      </c>
      <c r="AJ481" s="1207"/>
      <c r="AK481" s="948"/>
      <c r="AL481" s="948">
        <f>AL482+AL483+AL484+AL485+AL486</f>
        <v>0</v>
      </c>
      <c r="AM481" s="948"/>
      <c r="AN481" s="948">
        <f>AN482+AN483+AN484+AN485+AN486</f>
        <v>0</v>
      </c>
      <c r="AO481" s="949">
        <f>AO482+AO483+AO484+AO485+AO486</f>
        <v>0</v>
      </c>
      <c r="AP481" s="992"/>
      <c r="AQ481" s="653">
        <f t="shared" si="349"/>
        <v>0</v>
      </c>
      <c r="AR481" s="1155"/>
      <c r="AS481" s="948">
        <f>AS482+AS483+AS484+AS485+AS486</f>
        <v>0</v>
      </c>
      <c r="AT481" s="948"/>
      <c r="AU481" s="1156">
        <f>AU482+AU483+AU484+AU485+AU486</f>
        <v>0</v>
      </c>
      <c r="AV481" s="1097">
        <f>AV482+AV483+AV484+AV485+AV486</f>
        <v>0</v>
      </c>
      <c r="AW481" s="633"/>
    </row>
    <row r="482" spans="1:49" s="632" customFormat="1" x14ac:dyDescent="0.25">
      <c r="A482" s="1056" t="s">
        <v>859</v>
      </c>
      <c r="B482" s="1040" t="s">
        <v>860</v>
      </c>
      <c r="C482" s="1041" t="s">
        <v>19</v>
      </c>
      <c r="D482" s="653">
        <v>11410</v>
      </c>
      <c r="E482" s="1150">
        <v>750</v>
      </c>
      <c r="F482" s="527">
        <f>D482*E482</f>
        <v>8557500</v>
      </c>
      <c r="G482" s="527">
        <v>0</v>
      </c>
      <c r="H482" s="989">
        <f>D482*G482</f>
        <v>0</v>
      </c>
      <c r="I482" s="1090">
        <f>E482*D482+G482*D482</f>
        <v>8557500</v>
      </c>
      <c r="J482" s="1132"/>
      <c r="K482" s="653">
        <v>11410</v>
      </c>
      <c r="L482" s="1150">
        <v>750</v>
      </c>
      <c r="M482" s="527">
        <f>K482*L482</f>
        <v>8557500</v>
      </c>
      <c r="N482" s="527">
        <v>0</v>
      </c>
      <c r="O482" s="989">
        <f>K482*N482</f>
        <v>0</v>
      </c>
      <c r="P482" s="1090">
        <f>L482*K482+N482*K482</f>
        <v>8557500</v>
      </c>
      <c r="Q482" s="1005"/>
      <c r="R482" s="653"/>
      <c r="S482" s="1090">
        <v>750</v>
      </c>
      <c r="T482" s="1090">
        <f>R482*S482</f>
        <v>0</v>
      </c>
      <c r="U482" s="1090">
        <v>0</v>
      </c>
      <c r="V482" s="1090">
        <f>R482*U482</f>
        <v>0</v>
      </c>
      <c r="W482" s="1090">
        <f>S482*R482+U482*R482</f>
        <v>0</v>
      </c>
      <c r="X482" s="1223"/>
      <c r="Y482" s="527">
        <v>750</v>
      </c>
      <c r="Z482" s="527">
        <f>X482*Y482</f>
        <v>0</v>
      </c>
      <c r="AA482" s="527">
        <v>0</v>
      </c>
      <c r="AB482" s="527">
        <f>X482*AA482</f>
        <v>0</v>
      </c>
      <c r="AC482" s="915">
        <f>Y482*X482+AA482*X482</f>
        <v>0</v>
      </c>
      <c r="AD482" s="592"/>
      <c r="AE482" s="527">
        <v>750</v>
      </c>
      <c r="AF482" s="527">
        <f>AD482*AE482</f>
        <v>0</v>
      </c>
      <c r="AG482" s="527">
        <v>0</v>
      </c>
      <c r="AH482" s="527">
        <f>AD482*AG482</f>
        <v>0</v>
      </c>
      <c r="AI482" s="915">
        <f>AE482*AD482+AG482*AD482</f>
        <v>0</v>
      </c>
      <c r="AJ482" s="592"/>
      <c r="AK482" s="527">
        <v>750</v>
      </c>
      <c r="AL482" s="527">
        <f>AJ482*AK482</f>
        <v>0</v>
      </c>
      <c r="AM482" s="527">
        <v>0</v>
      </c>
      <c r="AN482" s="527">
        <f>AJ482*AM482</f>
        <v>0</v>
      </c>
      <c r="AO482" s="915">
        <f>AK482*AJ482+AM482*AJ482</f>
        <v>0</v>
      </c>
      <c r="AP482" s="990"/>
      <c r="AQ482" s="653">
        <f t="shared" si="349"/>
        <v>0</v>
      </c>
      <c r="AR482" s="1150">
        <v>750</v>
      </c>
      <c r="AS482" s="527">
        <f>AQ482*AR482</f>
        <v>0</v>
      </c>
      <c r="AT482" s="527">
        <v>0</v>
      </c>
      <c r="AU482" s="989">
        <f>AQ482*AT482</f>
        <v>0</v>
      </c>
      <c r="AV482" s="1090">
        <f>AR482*AQ482+AT482*AQ482</f>
        <v>0</v>
      </c>
      <c r="AW482" s="633"/>
    </row>
    <row r="483" spans="1:49" s="632" customFormat="1" x14ac:dyDescent="0.25">
      <c r="A483" s="1056" t="s">
        <v>861</v>
      </c>
      <c r="B483" s="1040" t="s">
        <v>862</v>
      </c>
      <c r="C483" s="1041" t="s">
        <v>19</v>
      </c>
      <c r="D483" s="653">
        <v>11410</v>
      </c>
      <c r="E483" s="1150">
        <v>89</v>
      </c>
      <c r="F483" s="527">
        <f>D483*E483</f>
        <v>1015490</v>
      </c>
      <c r="G483" s="527">
        <v>46</v>
      </c>
      <c r="H483" s="989">
        <f>D483*G483</f>
        <v>524860</v>
      </c>
      <c r="I483" s="1090">
        <f>E483*D483+G483*D483</f>
        <v>1540350</v>
      </c>
      <c r="J483" s="1132"/>
      <c r="K483" s="653">
        <v>11410</v>
      </c>
      <c r="L483" s="1150">
        <v>89</v>
      </c>
      <c r="M483" s="527">
        <f>K483*L483</f>
        <v>1015490</v>
      </c>
      <c r="N483" s="527">
        <v>46</v>
      </c>
      <c r="O483" s="989">
        <f>K483*N483</f>
        <v>524860</v>
      </c>
      <c r="P483" s="1090">
        <f>L483*K483+N483*K483</f>
        <v>1540350</v>
      </c>
      <c r="Q483" s="1005"/>
      <c r="R483" s="653"/>
      <c r="S483" s="1090">
        <v>89</v>
      </c>
      <c r="T483" s="1090">
        <f>R483*S483</f>
        <v>0</v>
      </c>
      <c r="U483" s="1090">
        <v>46</v>
      </c>
      <c r="V483" s="1090">
        <f>R483*U483</f>
        <v>0</v>
      </c>
      <c r="W483" s="1090">
        <f>S483*R483+U483*R483</f>
        <v>0</v>
      </c>
      <c r="X483" s="1223"/>
      <c r="Y483" s="527">
        <v>89</v>
      </c>
      <c r="Z483" s="527">
        <f>X483*Y483</f>
        <v>0</v>
      </c>
      <c r="AA483" s="527">
        <v>46</v>
      </c>
      <c r="AB483" s="527">
        <f>X483*AA483</f>
        <v>0</v>
      </c>
      <c r="AC483" s="915">
        <f>Y483*X483+AA483*X483</f>
        <v>0</v>
      </c>
      <c r="AD483" s="592"/>
      <c r="AE483" s="527">
        <v>89</v>
      </c>
      <c r="AF483" s="527">
        <f>AD483*AE483</f>
        <v>0</v>
      </c>
      <c r="AG483" s="527">
        <v>46</v>
      </c>
      <c r="AH483" s="527">
        <f>AD483*AG483</f>
        <v>0</v>
      </c>
      <c r="AI483" s="915">
        <f>AE483*AD483+AG483*AD483</f>
        <v>0</v>
      </c>
      <c r="AJ483" s="592"/>
      <c r="AK483" s="527">
        <v>89</v>
      </c>
      <c r="AL483" s="527">
        <f>AJ483*AK483</f>
        <v>0</v>
      </c>
      <c r="AM483" s="527">
        <v>46</v>
      </c>
      <c r="AN483" s="527">
        <f>AJ483*AM483</f>
        <v>0</v>
      </c>
      <c r="AO483" s="915">
        <f>AK483*AJ483+AM483*AJ483</f>
        <v>0</v>
      </c>
      <c r="AP483" s="990"/>
      <c r="AQ483" s="653">
        <f t="shared" si="349"/>
        <v>0</v>
      </c>
      <c r="AR483" s="1150">
        <v>89</v>
      </c>
      <c r="AS483" s="527">
        <f>AQ483*AR483</f>
        <v>0</v>
      </c>
      <c r="AT483" s="527">
        <v>46</v>
      </c>
      <c r="AU483" s="989">
        <f>AQ483*AT483</f>
        <v>0</v>
      </c>
      <c r="AV483" s="1090">
        <f>AR483*AQ483+AT483*AQ483</f>
        <v>0</v>
      </c>
      <c r="AW483" s="633"/>
    </row>
    <row r="484" spans="1:49" s="632" customFormat="1" x14ac:dyDescent="0.25">
      <c r="A484" s="1056" t="s">
        <v>863</v>
      </c>
      <c r="B484" s="1040" t="s">
        <v>864</v>
      </c>
      <c r="C484" s="1041" t="s">
        <v>19</v>
      </c>
      <c r="D484" s="653">
        <v>11410</v>
      </c>
      <c r="E484" s="1150">
        <v>1675</v>
      </c>
      <c r="F484" s="527">
        <f>D484*E484</f>
        <v>19111750</v>
      </c>
      <c r="G484" s="527">
        <v>0</v>
      </c>
      <c r="H484" s="989">
        <f>D484*G484</f>
        <v>0</v>
      </c>
      <c r="I484" s="1090">
        <f>E484*D484+G484*D484</f>
        <v>19111750</v>
      </c>
      <c r="J484" s="1132"/>
      <c r="K484" s="653">
        <v>11410</v>
      </c>
      <c r="L484" s="1150">
        <v>1675</v>
      </c>
      <c r="M484" s="527">
        <f>K484*L484</f>
        <v>19111750</v>
      </c>
      <c r="N484" s="527">
        <v>0</v>
      </c>
      <c r="O484" s="989">
        <f>K484*N484</f>
        <v>0</v>
      </c>
      <c r="P484" s="1090">
        <f>L484*K484+N484*K484</f>
        <v>19111750</v>
      </c>
      <c r="Q484" s="1005"/>
      <c r="R484" s="653"/>
      <c r="S484" s="1090">
        <v>1675</v>
      </c>
      <c r="T484" s="1090">
        <f>R484*S484</f>
        <v>0</v>
      </c>
      <c r="U484" s="1090">
        <v>0</v>
      </c>
      <c r="V484" s="1090">
        <f>R484*U484</f>
        <v>0</v>
      </c>
      <c r="W484" s="1090">
        <f>S484*R484+U484*R484</f>
        <v>0</v>
      </c>
      <c r="X484" s="1223"/>
      <c r="Y484" s="527">
        <v>1675</v>
      </c>
      <c r="Z484" s="527">
        <f>X484*Y484</f>
        <v>0</v>
      </c>
      <c r="AA484" s="527">
        <v>0</v>
      </c>
      <c r="AB484" s="527">
        <f>X484*AA484</f>
        <v>0</v>
      </c>
      <c r="AC484" s="915">
        <f>Y484*X484+AA484*X484</f>
        <v>0</v>
      </c>
      <c r="AD484" s="592"/>
      <c r="AE484" s="527">
        <v>1675</v>
      </c>
      <c r="AF484" s="527">
        <f>AD484*AE484</f>
        <v>0</v>
      </c>
      <c r="AG484" s="527">
        <v>0</v>
      </c>
      <c r="AH484" s="527">
        <f>AD484*AG484</f>
        <v>0</v>
      </c>
      <c r="AI484" s="915">
        <f>AE484*AD484+AG484*AD484</f>
        <v>0</v>
      </c>
      <c r="AJ484" s="592"/>
      <c r="AK484" s="527">
        <v>1675</v>
      </c>
      <c r="AL484" s="527">
        <f>AJ484*AK484</f>
        <v>0</v>
      </c>
      <c r="AM484" s="527">
        <v>0</v>
      </c>
      <c r="AN484" s="527">
        <f>AJ484*AM484</f>
        <v>0</v>
      </c>
      <c r="AO484" s="915">
        <f>AK484*AJ484+AM484*AJ484</f>
        <v>0</v>
      </c>
      <c r="AP484" s="990"/>
      <c r="AQ484" s="653">
        <f t="shared" si="349"/>
        <v>0</v>
      </c>
      <c r="AR484" s="1150">
        <v>1675</v>
      </c>
      <c r="AS484" s="527">
        <f>AQ484*AR484</f>
        <v>0</v>
      </c>
      <c r="AT484" s="527">
        <v>0</v>
      </c>
      <c r="AU484" s="989">
        <f>AQ484*AT484</f>
        <v>0</v>
      </c>
      <c r="AV484" s="1090">
        <f>AR484*AQ484+AT484*AQ484</f>
        <v>0</v>
      </c>
      <c r="AW484" s="633"/>
    </row>
    <row r="485" spans="1:49" s="632" customFormat="1" x14ac:dyDescent="0.25">
      <c r="A485" s="1056" t="s">
        <v>865</v>
      </c>
      <c r="B485" s="1040" t="s">
        <v>866</v>
      </c>
      <c r="C485" s="1041" t="s">
        <v>19</v>
      </c>
      <c r="D485" s="653">
        <v>11410</v>
      </c>
      <c r="E485" s="1150">
        <v>102.61</v>
      </c>
      <c r="F485" s="527">
        <f>D485*E485</f>
        <v>1170780.1000000001</v>
      </c>
      <c r="G485" s="527">
        <v>55.73</v>
      </c>
      <c r="H485" s="989">
        <f>D485*G485</f>
        <v>635879.29999999993</v>
      </c>
      <c r="I485" s="1090">
        <f>E485*D485+G485*D485</f>
        <v>1806659.4</v>
      </c>
      <c r="J485" s="1132"/>
      <c r="K485" s="653">
        <v>11410</v>
      </c>
      <c r="L485" s="1150">
        <v>102.61</v>
      </c>
      <c r="M485" s="527">
        <f>K485*L485</f>
        <v>1170780.1000000001</v>
      </c>
      <c r="N485" s="527">
        <v>55.73</v>
      </c>
      <c r="O485" s="989">
        <f>K485*N485</f>
        <v>635879.29999999993</v>
      </c>
      <c r="P485" s="1090">
        <f>L485*K485+N485*K485</f>
        <v>1806659.4</v>
      </c>
      <c r="Q485" s="1005"/>
      <c r="R485" s="653"/>
      <c r="S485" s="1090">
        <v>102.61</v>
      </c>
      <c r="T485" s="1090">
        <f>R485*S485</f>
        <v>0</v>
      </c>
      <c r="U485" s="1090">
        <v>55.73</v>
      </c>
      <c r="V485" s="1090">
        <f>R485*U485</f>
        <v>0</v>
      </c>
      <c r="W485" s="1090">
        <f>S485*R485+U485*R485</f>
        <v>0</v>
      </c>
      <c r="X485" s="1223"/>
      <c r="Y485" s="527">
        <v>102.61</v>
      </c>
      <c r="Z485" s="527">
        <f>X485*Y485</f>
        <v>0</v>
      </c>
      <c r="AA485" s="527">
        <v>55.73</v>
      </c>
      <c r="AB485" s="527">
        <f>X485*AA485</f>
        <v>0</v>
      </c>
      <c r="AC485" s="915">
        <f>Y485*X485+AA485*X485</f>
        <v>0</v>
      </c>
      <c r="AD485" s="592"/>
      <c r="AE485" s="527">
        <v>102.61</v>
      </c>
      <c r="AF485" s="527">
        <f>AD485*AE485</f>
        <v>0</v>
      </c>
      <c r="AG485" s="527">
        <v>55.73</v>
      </c>
      <c r="AH485" s="527">
        <f>AD485*AG485</f>
        <v>0</v>
      </c>
      <c r="AI485" s="915">
        <f>AE485*AD485+AG485*AD485</f>
        <v>0</v>
      </c>
      <c r="AJ485" s="592"/>
      <c r="AK485" s="527">
        <v>102.61</v>
      </c>
      <c r="AL485" s="527">
        <f>AJ485*AK485</f>
        <v>0</v>
      </c>
      <c r="AM485" s="527">
        <v>55.73</v>
      </c>
      <c r="AN485" s="527">
        <f>AJ485*AM485</f>
        <v>0</v>
      </c>
      <c r="AO485" s="915">
        <f>AK485*AJ485+AM485*AJ485</f>
        <v>0</v>
      </c>
      <c r="AP485" s="990"/>
      <c r="AQ485" s="653">
        <f t="shared" si="349"/>
        <v>0</v>
      </c>
      <c r="AR485" s="1150">
        <v>102.61</v>
      </c>
      <c r="AS485" s="527">
        <f>AQ485*AR485</f>
        <v>0</v>
      </c>
      <c r="AT485" s="527">
        <v>55.73</v>
      </c>
      <c r="AU485" s="989">
        <f>AQ485*AT485</f>
        <v>0</v>
      </c>
      <c r="AV485" s="1090">
        <f>AR485*AQ485+AT485*AQ485</f>
        <v>0</v>
      </c>
      <c r="AW485" s="633"/>
    </row>
    <row r="486" spans="1:49" s="632" customFormat="1" x14ac:dyDescent="0.25">
      <c r="A486" s="1056" t="s">
        <v>867</v>
      </c>
      <c r="B486" s="1040" t="s">
        <v>868</v>
      </c>
      <c r="C486" s="1041" t="s">
        <v>19</v>
      </c>
      <c r="D486" s="653">
        <v>11410</v>
      </c>
      <c r="E486" s="1150">
        <v>726</v>
      </c>
      <c r="F486" s="527">
        <f>D486*E486</f>
        <v>8283660</v>
      </c>
      <c r="G486" s="527">
        <v>230</v>
      </c>
      <c r="H486" s="989">
        <f>D486*G486</f>
        <v>2624300</v>
      </c>
      <c r="I486" s="1090">
        <f>E486*D486+G486*D486</f>
        <v>10907960</v>
      </c>
      <c r="J486" s="1132"/>
      <c r="K486" s="653">
        <v>11410</v>
      </c>
      <c r="L486" s="1150">
        <v>726</v>
      </c>
      <c r="M486" s="527">
        <f>K486*L486</f>
        <v>8283660</v>
      </c>
      <c r="N486" s="527">
        <v>230</v>
      </c>
      <c r="O486" s="989">
        <f>K486*N486</f>
        <v>2624300</v>
      </c>
      <c r="P486" s="1090">
        <f>L486*K486+N486*K486</f>
        <v>10907960</v>
      </c>
      <c r="Q486" s="1005"/>
      <c r="R486" s="653"/>
      <c r="S486" s="1090">
        <v>726</v>
      </c>
      <c r="T486" s="1090">
        <f>R486*S486</f>
        <v>0</v>
      </c>
      <c r="U486" s="1090">
        <v>230</v>
      </c>
      <c r="V486" s="1090">
        <f>R486*U486</f>
        <v>0</v>
      </c>
      <c r="W486" s="1090">
        <f>S486*R486+U486*R486</f>
        <v>0</v>
      </c>
      <c r="X486" s="1223"/>
      <c r="Y486" s="527">
        <v>726</v>
      </c>
      <c r="Z486" s="527">
        <f>X486*Y486</f>
        <v>0</v>
      </c>
      <c r="AA486" s="527">
        <v>230</v>
      </c>
      <c r="AB486" s="527">
        <f>X486*AA486</f>
        <v>0</v>
      </c>
      <c r="AC486" s="915">
        <f>Y486*X486+AA486*X486</f>
        <v>0</v>
      </c>
      <c r="AD486" s="592"/>
      <c r="AE486" s="527">
        <v>726</v>
      </c>
      <c r="AF486" s="527">
        <f>AD486*AE486</f>
        <v>0</v>
      </c>
      <c r="AG486" s="527">
        <v>230</v>
      </c>
      <c r="AH486" s="527">
        <f>AD486*AG486</f>
        <v>0</v>
      </c>
      <c r="AI486" s="915">
        <f>AE486*AD486+AG486*AD486</f>
        <v>0</v>
      </c>
      <c r="AJ486" s="592"/>
      <c r="AK486" s="527">
        <v>726</v>
      </c>
      <c r="AL486" s="527">
        <f>AJ486*AK486</f>
        <v>0</v>
      </c>
      <c r="AM486" s="527">
        <v>230</v>
      </c>
      <c r="AN486" s="527">
        <f>AJ486*AM486</f>
        <v>0</v>
      </c>
      <c r="AO486" s="915">
        <f>AK486*AJ486+AM486*AJ486</f>
        <v>0</v>
      </c>
      <c r="AP486" s="990"/>
      <c r="AQ486" s="653">
        <f t="shared" ref="AQ486:AQ549" si="418">D486-K486-R486-X486-AD486-AJ486</f>
        <v>0</v>
      </c>
      <c r="AR486" s="1150">
        <v>726</v>
      </c>
      <c r="AS486" s="527">
        <f>AQ486*AR486</f>
        <v>0</v>
      </c>
      <c r="AT486" s="527">
        <v>230</v>
      </c>
      <c r="AU486" s="989">
        <f>AQ486*AT486</f>
        <v>0</v>
      </c>
      <c r="AV486" s="1090">
        <f>AR486*AQ486+AT486*AQ486</f>
        <v>0</v>
      </c>
      <c r="AW486" s="633"/>
    </row>
    <row r="487" spans="1:49" s="632" customFormat="1" ht="30" x14ac:dyDescent="0.25">
      <c r="A487" s="1057" t="s">
        <v>869</v>
      </c>
      <c r="B487" s="1068" t="s">
        <v>870</v>
      </c>
      <c r="C487" s="1039"/>
      <c r="D487" s="1029"/>
      <c r="E487" s="1133"/>
      <c r="F487" s="948">
        <f>F488+F489+F490+F491+F492</f>
        <v>579753.6</v>
      </c>
      <c r="G487" s="916"/>
      <c r="H487" s="1156">
        <f>H488+H489+H490+H491+H492</f>
        <v>767025.48</v>
      </c>
      <c r="I487" s="1097">
        <f>I488+I489+I490+I491+I492</f>
        <v>1346779.08</v>
      </c>
      <c r="J487" s="1144"/>
      <c r="K487" s="1029"/>
      <c r="L487" s="1133"/>
      <c r="M487" s="948">
        <f>M488+M489+M490+M491+M492</f>
        <v>357053.6</v>
      </c>
      <c r="N487" s="916"/>
      <c r="O487" s="1156">
        <f>O488+O489+O490+O491+O492</f>
        <v>319825.48</v>
      </c>
      <c r="P487" s="1097">
        <f>P488+P489+P490+P491+P492</f>
        <v>676879.08</v>
      </c>
      <c r="Q487" s="1007"/>
      <c r="R487" s="1029"/>
      <c r="S487" s="1107"/>
      <c r="T487" s="1097">
        <f>T488+T489+T490+T491+T492</f>
        <v>222700</v>
      </c>
      <c r="U487" s="1107"/>
      <c r="V487" s="1097">
        <f>V488+V489+V490+V491+V492</f>
        <v>447200</v>
      </c>
      <c r="W487" s="1097">
        <f>W488+W489+W490+W491+W492</f>
        <v>669900</v>
      </c>
      <c r="X487" s="1206"/>
      <c r="Y487" s="916"/>
      <c r="Z487" s="948">
        <f>Z488+Z489+Z490+Z491+Z492</f>
        <v>0</v>
      </c>
      <c r="AA487" s="916"/>
      <c r="AB487" s="948">
        <f>AB488+AB489+AB490+AB491+AB492</f>
        <v>0</v>
      </c>
      <c r="AC487" s="949">
        <f>AC488+AC489+AC490+AC491+AC492</f>
        <v>0</v>
      </c>
      <c r="AD487" s="1207"/>
      <c r="AE487" s="916"/>
      <c r="AF487" s="948">
        <f>AF488+AF489+AF490+AF491+AF492</f>
        <v>0</v>
      </c>
      <c r="AG487" s="916"/>
      <c r="AH487" s="948">
        <f>AH488+AH489+AH490+AH491+AH492</f>
        <v>0</v>
      </c>
      <c r="AI487" s="949">
        <f>AI488+AI489+AI490+AI491+AI492</f>
        <v>0</v>
      </c>
      <c r="AJ487" s="1207"/>
      <c r="AK487" s="916"/>
      <c r="AL487" s="948">
        <f>AL488+AL489+AL490+AL491+AL492</f>
        <v>0</v>
      </c>
      <c r="AM487" s="916"/>
      <c r="AN487" s="948">
        <f>AN488+AN489+AN490+AN491+AN492</f>
        <v>0</v>
      </c>
      <c r="AO487" s="949">
        <f>AO488+AO489+AO490+AO491+AO492</f>
        <v>0</v>
      </c>
      <c r="AP487" s="992"/>
      <c r="AQ487" s="653">
        <f t="shared" si="418"/>
        <v>0</v>
      </c>
      <c r="AR487" s="1133"/>
      <c r="AS487" s="948">
        <f>AS488+AS489+AS490+AS491+AS492</f>
        <v>0</v>
      </c>
      <c r="AT487" s="916"/>
      <c r="AU487" s="1156">
        <f>AU488+AU489+AU490+AU491+AU492</f>
        <v>0</v>
      </c>
      <c r="AV487" s="1097">
        <f>AV488+AV489+AV490+AV491+AV492</f>
        <v>0</v>
      </c>
      <c r="AW487" s="633"/>
    </row>
    <row r="488" spans="1:49" s="632" customFormat="1" x14ac:dyDescent="0.25">
      <c r="A488" s="1069" t="s">
        <v>871</v>
      </c>
      <c r="B488" s="1055" t="s">
        <v>872</v>
      </c>
      <c r="C488" s="1041" t="s">
        <v>28</v>
      </c>
      <c r="D488" s="653">
        <v>1</v>
      </c>
      <c r="E488" s="1004">
        <v>58950</v>
      </c>
      <c r="F488" s="527">
        <f>D488*E488</f>
        <v>58950</v>
      </c>
      <c r="G488" s="526">
        <v>0</v>
      </c>
      <c r="H488" s="989">
        <f>D488*G488</f>
        <v>0</v>
      </c>
      <c r="I488" s="1090">
        <f>E488*D488+G488*D488</f>
        <v>58950</v>
      </c>
      <c r="J488" s="1132"/>
      <c r="K488" s="653">
        <v>1</v>
      </c>
      <c r="L488" s="1004">
        <v>58950</v>
      </c>
      <c r="M488" s="527">
        <f>K488*L488</f>
        <v>58950</v>
      </c>
      <c r="N488" s="526">
        <v>0</v>
      </c>
      <c r="O488" s="989">
        <f>K488*N488</f>
        <v>0</v>
      </c>
      <c r="P488" s="1090">
        <f>L488*K488+N488*K488</f>
        <v>58950</v>
      </c>
      <c r="Q488" s="1005"/>
      <c r="R488" s="653"/>
      <c r="S488" s="1096">
        <v>58950</v>
      </c>
      <c r="T488" s="1090">
        <f>R488*S488</f>
        <v>0</v>
      </c>
      <c r="U488" s="1096">
        <v>0</v>
      </c>
      <c r="V488" s="1090">
        <f>R488*U488</f>
        <v>0</v>
      </c>
      <c r="W488" s="1090">
        <f>S488*R488+U488*R488</f>
        <v>0</v>
      </c>
      <c r="X488" s="1223"/>
      <c r="Y488" s="526">
        <v>58950</v>
      </c>
      <c r="Z488" s="527">
        <f>X488*Y488</f>
        <v>0</v>
      </c>
      <c r="AA488" s="526">
        <v>0</v>
      </c>
      <c r="AB488" s="527">
        <f>X488*AA488</f>
        <v>0</v>
      </c>
      <c r="AC488" s="915">
        <f>Y488*X488+AA488*X488</f>
        <v>0</v>
      </c>
      <c r="AD488" s="592"/>
      <c r="AE488" s="526">
        <v>58950</v>
      </c>
      <c r="AF488" s="527">
        <f>AD488*AE488</f>
        <v>0</v>
      </c>
      <c r="AG488" s="526">
        <v>0</v>
      </c>
      <c r="AH488" s="527">
        <f>AD488*AG488</f>
        <v>0</v>
      </c>
      <c r="AI488" s="915">
        <f>AE488*AD488+AG488*AD488</f>
        <v>0</v>
      </c>
      <c r="AJ488" s="592"/>
      <c r="AK488" s="526">
        <v>58950</v>
      </c>
      <c r="AL488" s="527">
        <f>AJ488*AK488</f>
        <v>0</v>
      </c>
      <c r="AM488" s="526">
        <v>0</v>
      </c>
      <c r="AN488" s="527">
        <f>AJ488*AM488</f>
        <v>0</v>
      </c>
      <c r="AO488" s="915">
        <f>AK488*AJ488+AM488*AJ488</f>
        <v>0</v>
      </c>
      <c r="AP488" s="990"/>
      <c r="AQ488" s="653">
        <f t="shared" si="418"/>
        <v>0</v>
      </c>
      <c r="AR488" s="1004">
        <v>58950</v>
      </c>
      <c r="AS488" s="527">
        <f>AQ488*AR488</f>
        <v>0</v>
      </c>
      <c r="AT488" s="526">
        <v>0</v>
      </c>
      <c r="AU488" s="989">
        <f>AQ488*AT488</f>
        <v>0</v>
      </c>
      <c r="AV488" s="1090">
        <f>AR488*AQ488+AT488*AQ488</f>
        <v>0</v>
      </c>
      <c r="AW488" s="633"/>
    </row>
    <row r="489" spans="1:49" s="632" customFormat="1" x14ac:dyDescent="0.25">
      <c r="A489" s="1069" t="s">
        <v>873</v>
      </c>
      <c r="B489" s="1052" t="s">
        <v>874</v>
      </c>
      <c r="C489" s="1041" t="s">
        <v>183</v>
      </c>
      <c r="D489" s="653">
        <v>1.52</v>
      </c>
      <c r="E489" s="1004">
        <v>118555</v>
      </c>
      <c r="F489" s="527">
        <f>D489*E489</f>
        <v>180203.6</v>
      </c>
      <c r="G489" s="526">
        <v>210411.5</v>
      </c>
      <c r="H489" s="989">
        <f>D489*G489</f>
        <v>319825.48</v>
      </c>
      <c r="I489" s="1090">
        <f>E489*D489+G489*D489</f>
        <v>500029.07999999996</v>
      </c>
      <c r="J489" s="1132"/>
      <c r="K489" s="653">
        <v>1.52</v>
      </c>
      <c r="L489" s="1004">
        <v>118555</v>
      </c>
      <c r="M489" s="527">
        <f>K489*L489</f>
        <v>180203.6</v>
      </c>
      <c r="N489" s="526">
        <v>210411.5</v>
      </c>
      <c r="O489" s="989">
        <f>K489*N489</f>
        <v>319825.48</v>
      </c>
      <c r="P489" s="1090">
        <f>L489*K489+N489*K489</f>
        <v>500029.07999999996</v>
      </c>
      <c r="Q489" s="1005"/>
      <c r="R489" s="653"/>
      <c r="S489" s="1096">
        <v>118555</v>
      </c>
      <c r="T489" s="1090">
        <f>R489*S489</f>
        <v>0</v>
      </c>
      <c r="U489" s="1096">
        <v>210411.5</v>
      </c>
      <c r="V489" s="1090">
        <f>R489*U489</f>
        <v>0</v>
      </c>
      <c r="W489" s="1090">
        <f>S489*R489+U489*R489</f>
        <v>0</v>
      </c>
      <c r="X489" s="1208"/>
      <c r="Y489" s="526">
        <v>118555</v>
      </c>
      <c r="Z489" s="527">
        <f>X489*Y489</f>
        <v>0</v>
      </c>
      <c r="AA489" s="526">
        <v>210411.5</v>
      </c>
      <c r="AB489" s="527">
        <f>X489*AA489</f>
        <v>0</v>
      </c>
      <c r="AC489" s="915">
        <f>Y489*X489+AA489*X489</f>
        <v>0</v>
      </c>
      <c r="AD489" s="1209"/>
      <c r="AE489" s="526">
        <v>118555</v>
      </c>
      <c r="AF489" s="527">
        <f>AD489*AE489</f>
        <v>0</v>
      </c>
      <c r="AG489" s="526">
        <v>210411.5</v>
      </c>
      <c r="AH489" s="527">
        <f>AD489*AG489</f>
        <v>0</v>
      </c>
      <c r="AI489" s="915">
        <f>AE489*AD489+AG489*AD489</f>
        <v>0</v>
      </c>
      <c r="AJ489" s="1209"/>
      <c r="AK489" s="526">
        <v>118555</v>
      </c>
      <c r="AL489" s="527">
        <f>AJ489*AK489</f>
        <v>0</v>
      </c>
      <c r="AM489" s="526">
        <v>210411.5</v>
      </c>
      <c r="AN489" s="527">
        <f>AJ489*AM489</f>
        <v>0</v>
      </c>
      <c r="AO489" s="915">
        <f>AK489*AJ489+AM489*AJ489</f>
        <v>0</v>
      </c>
      <c r="AP489" s="990"/>
      <c r="AQ489" s="653">
        <f t="shared" si="418"/>
        <v>0</v>
      </c>
      <c r="AR489" s="1004">
        <v>118555</v>
      </c>
      <c r="AS489" s="527">
        <f>AQ489*AR489</f>
        <v>0</v>
      </c>
      <c r="AT489" s="526">
        <v>210411.5</v>
      </c>
      <c r="AU489" s="989">
        <f>AQ489*AT489</f>
        <v>0</v>
      </c>
      <c r="AV489" s="1090">
        <f>AR489*AQ489+AT489*AQ489</f>
        <v>0</v>
      </c>
      <c r="AW489" s="633"/>
    </row>
    <row r="490" spans="1:49" s="632" customFormat="1" x14ac:dyDescent="0.25">
      <c r="A490" s="1069" t="s">
        <v>875</v>
      </c>
      <c r="B490" s="1055" t="s">
        <v>876</v>
      </c>
      <c r="C490" s="1041" t="s">
        <v>170</v>
      </c>
      <c r="D490" s="653">
        <v>2</v>
      </c>
      <c r="E490" s="1004">
        <v>58950</v>
      </c>
      <c r="F490" s="527">
        <f>D490*E490</f>
        <v>117900</v>
      </c>
      <c r="G490" s="526">
        <v>0</v>
      </c>
      <c r="H490" s="989">
        <f>D490*G490</f>
        <v>0</v>
      </c>
      <c r="I490" s="1090">
        <f>E490*D490+G490*D490</f>
        <v>117900</v>
      </c>
      <c r="J490" s="1132"/>
      <c r="K490" s="653">
        <v>2</v>
      </c>
      <c r="L490" s="1004">
        <v>58950</v>
      </c>
      <c r="M490" s="527">
        <f>K490*L490</f>
        <v>117900</v>
      </c>
      <c r="N490" s="526">
        <v>0</v>
      </c>
      <c r="O490" s="989">
        <f>K490*N490</f>
        <v>0</v>
      </c>
      <c r="P490" s="1090">
        <f>L490*K490+N490*K490</f>
        <v>117900</v>
      </c>
      <c r="Q490" s="1005"/>
      <c r="R490" s="653"/>
      <c r="S490" s="1096">
        <v>58950</v>
      </c>
      <c r="T490" s="1090">
        <f>R490*S490</f>
        <v>0</v>
      </c>
      <c r="U490" s="1096">
        <v>0</v>
      </c>
      <c r="V490" s="1090">
        <f>R490*U490</f>
        <v>0</v>
      </c>
      <c r="W490" s="1090">
        <f>S490*R490+U490*R490</f>
        <v>0</v>
      </c>
      <c r="X490" s="1208"/>
      <c r="Y490" s="526">
        <v>58950</v>
      </c>
      <c r="Z490" s="527">
        <f>X490*Y490</f>
        <v>0</v>
      </c>
      <c r="AA490" s="526">
        <v>0</v>
      </c>
      <c r="AB490" s="527">
        <f>X490*AA490</f>
        <v>0</v>
      </c>
      <c r="AC490" s="915">
        <f>Y490*X490+AA490*X490</f>
        <v>0</v>
      </c>
      <c r="AD490" s="1209"/>
      <c r="AE490" s="526">
        <v>58950</v>
      </c>
      <c r="AF490" s="527">
        <f>AD490*AE490</f>
        <v>0</v>
      </c>
      <c r="AG490" s="526">
        <v>0</v>
      </c>
      <c r="AH490" s="527">
        <f>AD490*AG490</f>
        <v>0</v>
      </c>
      <c r="AI490" s="915">
        <f>AE490*AD490+AG490*AD490</f>
        <v>0</v>
      </c>
      <c r="AJ490" s="1209"/>
      <c r="AK490" s="526">
        <v>58950</v>
      </c>
      <c r="AL490" s="527">
        <f>AJ490*AK490</f>
        <v>0</v>
      </c>
      <c r="AM490" s="526">
        <v>0</v>
      </c>
      <c r="AN490" s="527">
        <f>AJ490*AM490</f>
        <v>0</v>
      </c>
      <c r="AO490" s="915">
        <f>AK490*AJ490+AM490*AJ490</f>
        <v>0</v>
      </c>
      <c r="AP490" s="990"/>
      <c r="AQ490" s="653">
        <f t="shared" si="418"/>
        <v>0</v>
      </c>
      <c r="AR490" s="1004">
        <v>58950</v>
      </c>
      <c r="AS490" s="527">
        <f>AQ490*AR490</f>
        <v>0</v>
      </c>
      <c r="AT490" s="526">
        <v>0</v>
      </c>
      <c r="AU490" s="989">
        <f>AQ490*AT490</f>
        <v>0</v>
      </c>
      <c r="AV490" s="1090">
        <f>AR490*AQ490+AT490*AQ490</f>
        <v>0</v>
      </c>
      <c r="AW490" s="633"/>
    </row>
    <row r="491" spans="1:49" s="632" customFormat="1" x14ac:dyDescent="0.25">
      <c r="A491" s="1069" t="s">
        <v>877</v>
      </c>
      <c r="B491" s="1055" t="s">
        <v>878</v>
      </c>
      <c r="C491" s="1041" t="s">
        <v>170</v>
      </c>
      <c r="D491" s="653">
        <v>2</v>
      </c>
      <c r="E491" s="1004">
        <v>52400</v>
      </c>
      <c r="F491" s="527">
        <f>D491*E491</f>
        <v>104800</v>
      </c>
      <c r="G491" s="526">
        <v>32500</v>
      </c>
      <c r="H491" s="989">
        <f>D491*G491</f>
        <v>65000</v>
      </c>
      <c r="I491" s="1090">
        <f>E491*D491+G491*D491</f>
        <v>169800</v>
      </c>
      <c r="J491" s="1132"/>
      <c r="K491" s="653"/>
      <c r="L491" s="1004">
        <v>52400</v>
      </c>
      <c r="M491" s="527">
        <f>K491*L491</f>
        <v>0</v>
      </c>
      <c r="N491" s="526">
        <v>32500</v>
      </c>
      <c r="O491" s="989">
        <f>K491*N491</f>
        <v>0</v>
      </c>
      <c r="P491" s="1090">
        <f>L491*K491+N491*K491</f>
        <v>0</v>
      </c>
      <c r="Q491" s="1005"/>
      <c r="R491" s="653">
        <v>2</v>
      </c>
      <c r="S491" s="1096">
        <v>52400</v>
      </c>
      <c r="T491" s="1090">
        <f>R491*S491</f>
        <v>104800</v>
      </c>
      <c r="U491" s="1096">
        <v>32500</v>
      </c>
      <c r="V491" s="1090">
        <f>R491*U491</f>
        <v>65000</v>
      </c>
      <c r="W491" s="1090">
        <f>S491*R491+U491*R491</f>
        <v>169800</v>
      </c>
      <c r="X491" s="1208"/>
      <c r="Y491" s="526">
        <v>52400</v>
      </c>
      <c r="Z491" s="527">
        <f>X491*Y491</f>
        <v>0</v>
      </c>
      <c r="AA491" s="526">
        <v>32500</v>
      </c>
      <c r="AB491" s="527">
        <f>X491*AA491</f>
        <v>0</v>
      </c>
      <c r="AC491" s="915">
        <f>Y491*X491+AA491*X491</f>
        <v>0</v>
      </c>
      <c r="AD491" s="1209"/>
      <c r="AE491" s="526">
        <v>52400</v>
      </c>
      <c r="AF491" s="527">
        <f>AD491*AE491</f>
        <v>0</v>
      </c>
      <c r="AG491" s="526">
        <v>32500</v>
      </c>
      <c r="AH491" s="527">
        <f>AD491*AG491</f>
        <v>0</v>
      </c>
      <c r="AI491" s="915">
        <f>AE491*AD491+AG491*AD491</f>
        <v>0</v>
      </c>
      <c r="AJ491" s="1209"/>
      <c r="AK491" s="526">
        <v>52400</v>
      </c>
      <c r="AL491" s="527">
        <f>AJ491*AK491</f>
        <v>0</v>
      </c>
      <c r="AM491" s="526">
        <v>32500</v>
      </c>
      <c r="AN491" s="527">
        <f>AJ491*AM491</f>
        <v>0</v>
      </c>
      <c r="AO491" s="915">
        <f>AK491*AJ491+AM491*AJ491</f>
        <v>0</v>
      </c>
      <c r="AP491" s="990"/>
      <c r="AQ491" s="653">
        <f t="shared" si="418"/>
        <v>0</v>
      </c>
      <c r="AR491" s="1004">
        <v>52400</v>
      </c>
      <c r="AS491" s="527">
        <f>AQ491*AR491</f>
        <v>0</v>
      </c>
      <c r="AT491" s="526">
        <v>32500</v>
      </c>
      <c r="AU491" s="989">
        <f>AQ491*AT491</f>
        <v>0</v>
      </c>
      <c r="AV491" s="1090">
        <f>AR491*AQ491+AT491*AQ491</f>
        <v>0</v>
      </c>
      <c r="AW491" s="633"/>
    </row>
    <row r="492" spans="1:49" s="632" customFormat="1" x14ac:dyDescent="0.25">
      <c r="A492" s="1069" t="s">
        <v>879</v>
      </c>
      <c r="B492" s="1055" t="s">
        <v>880</v>
      </c>
      <c r="C492" s="1041" t="s">
        <v>170</v>
      </c>
      <c r="D492" s="653">
        <v>2</v>
      </c>
      <c r="E492" s="1004">
        <v>58950</v>
      </c>
      <c r="F492" s="527">
        <f>D492*E492</f>
        <v>117900</v>
      </c>
      <c r="G492" s="526">
        <v>191100</v>
      </c>
      <c r="H492" s="989">
        <f>D492*G492</f>
        <v>382200</v>
      </c>
      <c r="I492" s="1090">
        <f>E492*D492+G492*D492</f>
        <v>500100</v>
      </c>
      <c r="J492" s="1132"/>
      <c r="K492" s="653"/>
      <c r="L492" s="1004">
        <v>58950</v>
      </c>
      <c r="M492" s="527">
        <f>K492*L492</f>
        <v>0</v>
      </c>
      <c r="N492" s="526">
        <v>191100</v>
      </c>
      <c r="O492" s="989">
        <f>K492*N492</f>
        <v>0</v>
      </c>
      <c r="P492" s="1090">
        <f>L492*K492+N492*K492</f>
        <v>0</v>
      </c>
      <c r="Q492" s="1005"/>
      <c r="R492" s="653">
        <v>2</v>
      </c>
      <c r="S492" s="1096">
        <v>58950</v>
      </c>
      <c r="T492" s="1090">
        <f>R492*S492</f>
        <v>117900</v>
      </c>
      <c r="U492" s="1096">
        <v>191100</v>
      </c>
      <c r="V492" s="1090">
        <f>R492*U492</f>
        <v>382200</v>
      </c>
      <c r="W492" s="1090">
        <f>S492*R492+U492*R492</f>
        <v>500100</v>
      </c>
      <c r="X492" s="1208"/>
      <c r="Y492" s="526">
        <v>58950</v>
      </c>
      <c r="Z492" s="527">
        <f>X492*Y492</f>
        <v>0</v>
      </c>
      <c r="AA492" s="526">
        <v>191100</v>
      </c>
      <c r="AB492" s="527">
        <f>X492*AA492</f>
        <v>0</v>
      </c>
      <c r="AC492" s="915">
        <f>Y492*X492+AA492*X492</f>
        <v>0</v>
      </c>
      <c r="AD492" s="1209"/>
      <c r="AE492" s="526">
        <v>58950</v>
      </c>
      <c r="AF492" s="527">
        <f>AD492*AE492</f>
        <v>0</v>
      </c>
      <c r="AG492" s="526">
        <v>191100</v>
      </c>
      <c r="AH492" s="527">
        <f>AD492*AG492</f>
        <v>0</v>
      </c>
      <c r="AI492" s="915">
        <f>AE492*AD492+AG492*AD492</f>
        <v>0</v>
      </c>
      <c r="AJ492" s="1209"/>
      <c r="AK492" s="526">
        <v>58950</v>
      </c>
      <c r="AL492" s="527">
        <f>AJ492*AK492</f>
        <v>0</v>
      </c>
      <c r="AM492" s="526">
        <v>191100</v>
      </c>
      <c r="AN492" s="527">
        <f>AJ492*AM492</f>
        <v>0</v>
      </c>
      <c r="AO492" s="915">
        <f>AK492*AJ492+AM492*AJ492</f>
        <v>0</v>
      </c>
      <c r="AP492" s="990"/>
      <c r="AQ492" s="653">
        <f t="shared" si="418"/>
        <v>0</v>
      </c>
      <c r="AR492" s="1004">
        <v>58950</v>
      </c>
      <c r="AS492" s="527">
        <f>AQ492*AR492</f>
        <v>0</v>
      </c>
      <c r="AT492" s="526">
        <v>191100</v>
      </c>
      <c r="AU492" s="989">
        <f>AQ492*AT492</f>
        <v>0</v>
      </c>
      <c r="AV492" s="1090">
        <f>AR492*AQ492+AT492*AQ492</f>
        <v>0</v>
      </c>
      <c r="AW492" s="633"/>
    </row>
    <row r="493" spans="1:49" s="632" customFormat="1" x14ac:dyDescent="0.25">
      <c r="A493" s="1070" t="s">
        <v>881</v>
      </c>
      <c r="B493" s="1038" t="s">
        <v>882</v>
      </c>
      <c r="C493" s="1038"/>
      <c r="D493" s="1071"/>
      <c r="E493" s="1004"/>
      <c r="F493" s="948">
        <f>F494+F495+F496+F497+F498+F499+F500+F501</f>
        <v>1722110.5720000002</v>
      </c>
      <c r="G493" s="526"/>
      <c r="H493" s="1156">
        <f>H494+H495+H496+H497+H498+H499+H500+H501</f>
        <v>0</v>
      </c>
      <c r="I493" s="1097">
        <f>I494+I495+I496+I497+I498+I499+I500+I501</f>
        <v>1722110.5720000002</v>
      </c>
      <c r="J493" s="1144"/>
      <c r="K493" s="1071"/>
      <c r="L493" s="1004"/>
      <c r="M493" s="948">
        <f>M494+M495+M496+M497+M498+M499+M500+M501</f>
        <v>0</v>
      </c>
      <c r="N493" s="526"/>
      <c r="O493" s="1156">
        <f>O494+O495+O496+O497+O498+O499+O500+O501</f>
        <v>0</v>
      </c>
      <c r="P493" s="1097">
        <f>P494+P495+P496+P497+P498+P499+P500+P501</f>
        <v>0</v>
      </c>
      <c r="Q493" s="1007"/>
      <c r="R493" s="1071"/>
      <c r="S493" s="1096"/>
      <c r="T493" s="1097">
        <f>T494+T495+T496+T497+T498+T499+T500+T501</f>
        <v>0</v>
      </c>
      <c r="U493" s="1096"/>
      <c r="V493" s="1097">
        <f>V494+V495+V496+V497+V498+V499+V500+V501</f>
        <v>0</v>
      </c>
      <c r="W493" s="1097">
        <f>W494+W495+W496+W497+W498+W499+W500+W501</f>
        <v>0</v>
      </c>
      <c r="X493" s="1228"/>
      <c r="Y493" s="526"/>
      <c r="Z493" s="948">
        <f>Z494+Z495+Z496+Z497+Z498+Z499+Z500+Z501</f>
        <v>0</v>
      </c>
      <c r="AA493" s="526"/>
      <c r="AB493" s="948">
        <f>AB494+AB495+AB496+AB497+AB498+AB499+AB500+AB501</f>
        <v>0</v>
      </c>
      <c r="AC493" s="949">
        <f>AC494+AC495+AC496+AC497+AC498+AC499+AC500+AC501</f>
        <v>0</v>
      </c>
      <c r="AD493" s="1229"/>
      <c r="AE493" s="526"/>
      <c r="AF493" s="948">
        <f>AF494+AF495+AF496+AF497+AF498+AF499+AF500+AF501</f>
        <v>0</v>
      </c>
      <c r="AG493" s="526"/>
      <c r="AH493" s="948">
        <f>AH494+AH495+AH496+AH497+AH498+AH499+AH500+AH501</f>
        <v>0</v>
      </c>
      <c r="AI493" s="949">
        <f>AI494+AI495+AI496+AI497+AI498+AI499+AI500+AI501</f>
        <v>0</v>
      </c>
      <c r="AJ493" s="1229"/>
      <c r="AK493" s="526"/>
      <c r="AL493" s="948">
        <f>AL494+AL495+AL496+AL497+AL498+AL499+AL500+AL501</f>
        <v>0</v>
      </c>
      <c r="AM493" s="526"/>
      <c r="AN493" s="948">
        <f>AN494+AN495+AN496+AN497+AN498+AN499+AN500+AN501</f>
        <v>0</v>
      </c>
      <c r="AO493" s="949">
        <f>AO494+AO495+AO496+AO497+AO498+AO499+AO500+AO501</f>
        <v>0</v>
      </c>
      <c r="AP493" s="992"/>
      <c r="AQ493" s="653">
        <f t="shared" si="418"/>
        <v>0</v>
      </c>
      <c r="AR493" s="1004"/>
      <c r="AS493" s="948">
        <f>AS494+AS495+AS496+AS497+AS498+AS499+AS500+AS501</f>
        <v>1722110.5720000002</v>
      </c>
      <c r="AT493" s="526"/>
      <c r="AU493" s="1156">
        <f>AU494+AU495+AU496+AU497+AU498+AU499+AU500+AU501</f>
        <v>0</v>
      </c>
      <c r="AV493" s="1097">
        <f>AV494+AV495+AV496+AV497+AV498+AV499+AV500+AV501</f>
        <v>1722110.5720000002</v>
      </c>
      <c r="AW493" s="633"/>
    </row>
    <row r="494" spans="1:49" s="632" customFormat="1" ht="28.5" x14ac:dyDescent="0.25">
      <c r="A494" s="1069" t="s">
        <v>883</v>
      </c>
      <c r="B494" s="656" t="s">
        <v>884</v>
      </c>
      <c r="C494" s="654" t="s">
        <v>19</v>
      </c>
      <c r="D494" s="1062">
        <v>150</v>
      </c>
      <c r="E494" s="1004">
        <v>1944.56</v>
      </c>
      <c r="F494" s="527">
        <f t="shared" ref="F494:F504" si="419">D494*E494</f>
        <v>291684</v>
      </c>
      <c r="G494" s="526">
        <v>0</v>
      </c>
      <c r="H494" s="989">
        <f t="shared" ref="H494:H503" si="420">D494*G494</f>
        <v>0</v>
      </c>
      <c r="I494" s="1090">
        <f t="shared" ref="I494:I504" si="421">E494*D494+G494*D494</f>
        <v>291684</v>
      </c>
      <c r="J494" s="1132"/>
      <c r="K494" s="1062"/>
      <c r="L494" s="1004">
        <v>1944.56</v>
      </c>
      <c r="M494" s="527">
        <f t="shared" ref="M494:M504" si="422">K494*L494</f>
        <v>0</v>
      </c>
      <c r="N494" s="526">
        <v>0</v>
      </c>
      <c r="O494" s="989">
        <f t="shared" ref="O494:O503" si="423">K494*N494</f>
        <v>0</v>
      </c>
      <c r="P494" s="1090">
        <f t="shared" ref="P494:P504" si="424">L494*K494+N494*K494</f>
        <v>0</v>
      </c>
      <c r="Q494" s="1005"/>
      <c r="R494" s="1062"/>
      <c r="S494" s="1096">
        <v>1944.56</v>
      </c>
      <c r="T494" s="1090">
        <f t="shared" ref="T494:T504" si="425">R494*S494</f>
        <v>0</v>
      </c>
      <c r="U494" s="1096">
        <v>0</v>
      </c>
      <c r="V494" s="1090">
        <f t="shared" ref="V494:V503" si="426">R494*U494</f>
        <v>0</v>
      </c>
      <c r="W494" s="1090">
        <f t="shared" ref="W494:W504" si="427">S494*R494+U494*R494</f>
        <v>0</v>
      </c>
      <c r="X494" s="1221"/>
      <c r="Y494" s="526">
        <v>1944.56</v>
      </c>
      <c r="Z494" s="527">
        <f t="shared" ref="Z494:Z504" si="428">X494*Y494</f>
        <v>0</v>
      </c>
      <c r="AA494" s="526">
        <v>0</v>
      </c>
      <c r="AB494" s="527">
        <f t="shared" ref="AB494:AB503" si="429">X494*AA494</f>
        <v>0</v>
      </c>
      <c r="AC494" s="915">
        <f t="shared" ref="AC494:AC504" si="430">Y494*X494+AA494*X494</f>
        <v>0</v>
      </c>
      <c r="AD494" s="1222"/>
      <c r="AE494" s="526">
        <v>1944.56</v>
      </c>
      <c r="AF494" s="527">
        <f t="shared" ref="AF494:AF504" si="431">AD494*AE494</f>
        <v>0</v>
      </c>
      <c r="AG494" s="526">
        <v>0</v>
      </c>
      <c r="AH494" s="527">
        <f t="shared" ref="AH494:AH503" si="432">AD494*AG494</f>
        <v>0</v>
      </c>
      <c r="AI494" s="915">
        <f t="shared" ref="AI494:AI504" si="433">AE494*AD494+AG494*AD494</f>
        <v>0</v>
      </c>
      <c r="AJ494" s="1222"/>
      <c r="AK494" s="526">
        <v>1944.56</v>
      </c>
      <c r="AL494" s="527">
        <f t="shared" ref="AL494:AL504" si="434">AJ494*AK494</f>
        <v>0</v>
      </c>
      <c r="AM494" s="526">
        <v>0</v>
      </c>
      <c r="AN494" s="527">
        <f t="shared" ref="AN494:AN503" si="435">AJ494*AM494</f>
        <v>0</v>
      </c>
      <c r="AO494" s="915">
        <f t="shared" ref="AO494:AO504" si="436">AK494*AJ494+AM494*AJ494</f>
        <v>0</v>
      </c>
      <c r="AP494" s="990"/>
      <c r="AQ494" s="653">
        <f t="shared" si="418"/>
        <v>150</v>
      </c>
      <c r="AR494" s="1004">
        <v>1944.56</v>
      </c>
      <c r="AS494" s="527">
        <f t="shared" ref="AS494:AS504" si="437">AQ494*AR494</f>
        <v>291684</v>
      </c>
      <c r="AT494" s="526">
        <v>0</v>
      </c>
      <c r="AU494" s="989">
        <f t="shared" ref="AU494:AU503" si="438">AQ494*AT494</f>
        <v>0</v>
      </c>
      <c r="AV494" s="1090">
        <f t="shared" ref="AV494:AV504" si="439">AR494*AQ494+AT494*AQ494</f>
        <v>291684</v>
      </c>
      <c r="AW494" s="633"/>
    </row>
    <row r="495" spans="1:49" s="632" customFormat="1" x14ac:dyDescent="0.25">
      <c r="A495" s="1069" t="s">
        <v>885</v>
      </c>
      <c r="B495" s="1059" t="s">
        <v>886</v>
      </c>
      <c r="C495" s="654" t="s">
        <v>167</v>
      </c>
      <c r="D495" s="1062">
        <v>7.2</v>
      </c>
      <c r="E495" s="1004">
        <v>79410.95</v>
      </c>
      <c r="F495" s="527">
        <f t="shared" si="419"/>
        <v>571758.84</v>
      </c>
      <c r="G495" s="526">
        <v>0</v>
      </c>
      <c r="H495" s="989">
        <f t="shared" si="420"/>
        <v>0</v>
      </c>
      <c r="I495" s="1090">
        <f t="shared" si="421"/>
        <v>571758.84</v>
      </c>
      <c r="J495" s="1132"/>
      <c r="K495" s="1062"/>
      <c r="L495" s="1004">
        <v>79410.95</v>
      </c>
      <c r="M495" s="527">
        <f t="shared" si="422"/>
        <v>0</v>
      </c>
      <c r="N495" s="526">
        <v>0</v>
      </c>
      <c r="O495" s="989">
        <f t="shared" si="423"/>
        <v>0</v>
      </c>
      <c r="P495" s="1090">
        <f t="shared" si="424"/>
        <v>0</v>
      </c>
      <c r="Q495" s="1005"/>
      <c r="R495" s="1062"/>
      <c r="S495" s="1096">
        <v>79410.95</v>
      </c>
      <c r="T495" s="1090">
        <f t="shared" si="425"/>
        <v>0</v>
      </c>
      <c r="U495" s="1096">
        <v>0</v>
      </c>
      <c r="V495" s="1090">
        <f t="shared" si="426"/>
        <v>0</v>
      </c>
      <c r="W495" s="1090">
        <f t="shared" si="427"/>
        <v>0</v>
      </c>
      <c r="X495" s="1221"/>
      <c r="Y495" s="526">
        <v>79410.95</v>
      </c>
      <c r="Z495" s="527">
        <f t="shared" si="428"/>
        <v>0</v>
      </c>
      <c r="AA495" s="526">
        <v>0</v>
      </c>
      <c r="AB495" s="527">
        <f t="shared" si="429"/>
        <v>0</v>
      </c>
      <c r="AC495" s="915">
        <f t="shared" si="430"/>
        <v>0</v>
      </c>
      <c r="AD495" s="1222"/>
      <c r="AE495" s="526">
        <v>79410.95</v>
      </c>
      <c r="AF495" s="527">
        <f t="shared" si="431"/>
        <v>0</v>
      </c>
      <c r="AG495" s="526">
        <v>0</v>
      </c>
      <c r="AH495" s="527">
        <f t="shared" si="432"/>
        <v>0</v>
      </c>
      <c r="AI495" s="915">
        <f t="shared" si="433"/>
        <v>0</v>
      </c>
      <c r="AJ495" s="1222"/>
      <c r="AK495" s="526">
        <v>79410.95</v>
      </c>
      <c r="AL495" s="527">
        <f t="shared" si="434"/>
        <v>0</v>
      </c>
      <c r="AM495" s="526">
        <v>0</v>
      </c>
      <c r="AN495" s="527">
        <f t="shared" si="435"/>
        <v>0</v>
      </c>
      <c r="AO495" s="915">
        <f t="shared" si="436"/>
        <v>0</v>
      </c>
      <c r="AP495" s="990"/>
      <c r="AQ495" s="653">
        <f t="shared" si="418"/>
        <v>7.2</v>
      </c>
      <c r="AR495" s="1004">
        <v>79410.95</v>
      </c>
      <c r="AS495" s="527">
        <f t="shared" si="437"/>
        <v>571758.84</v>
      </c>
      <c r="AT495" s="526">
        <v>0</v>
      </c>
      <c r="AU495" s="989">
        <f t="shared" si="438"/>
        <v>0</v>
      </c>
      <c r="AV495" s="1090">
        <f t="shared" si="439"/>
        <v>571758.84</v>
      </c>
      <c r="AW495" s="633"/>
    </row>
    <row r="496" spans="1:49" s="632" customFormat="1" ht="28.5" x14ac:dyDescent="0.25">
      <c r="A496" s="1069" t="s">
        <v>887</v>
      </c>
      <c r="B496" s="656" t="s">
        <v>888</v>
      </c>
      <c r="C496" s="654" t="s">
        <v>296</v>
      </c>
      <c r="D496" s="1062">
        <v>84</v>
      </c>
      <c r="E496" s="1004">
        <v>2661.4</v>
      </c>
      <c r="F496" s="527">
        <f t="shared" si="419"/>
        <v>223557.6</v>
      </c>
      <c r="G496" s="526">
        <v>0</v>
      </c>
      <c r="H496" s="989">
        <f t="shared" si="420"/>
        <v>0</v>
      </c>
      <c r="I496" s="1090">
        <f t="shared" si="421"/>
        <v>223557.6</v>
      </c>
      <c r="J496" s="1132"/>
      <c r="K496" s="1062"/>
      <c r="L496" s="1004">
        <v>2661.4</v>
      </c>
      <c r="M496" s="527">
        <f t="shared" si="422"/>
        <v>0</v>
      </c>
      <c r="N496" s="526">
        <v>0</v>
      </c>
      <c r="O496" s="989">
        <f t="shared" si="423"/>
        <v>0</v>
      </c>
      <c r="P496" s="1090">
        <f t="shared" si="424"/>
        <v>0</v>
      </c>
      <c r="Q496" s="1005"/>
      <c r="R496" s="1062"/>
      <c r="S496" s="1096">
        <v>2661.4</v>
      </c>
      <c r="T496" s="1090">
        <f t="shared" si="425"/>
        <v>0</v>
      </c>
      <c r="U496" s="1096">
        <v>0</v>
      </c>
      <c r="V496" s="1090">
        <f t="shared" si="426"/>
        <v>0</v>
      </c>
      <c r="W496" s="1090">
        <f t="shared" si="427"/>
        <v>0</v>
      </c>
      <c r="X496" s="1221"/>
      <c r="Y496" s="526">
        <v>2661.4</v>
      </c>
      <c r="Z496" s="527">
        <f t="shared" si="428"/>
        <v>0</v>
      </c>
      <c r="AA496" s="526">
        <v>0</v>
      </c>
      <c r="AB496" s="527">
        <f t="shared" si="429"/>
        <v>0</v>
      </c>
      <c r="AC496" s="915">
        <f t="shared" si="430"/>
        <v>0</v>
      </c>
      <c r="AD496" s="1222"/>
      <c r="AE496" s="526">
        <v>2661.4</v>
      </c>
      <c r="AF496" s="527">
        <f t="shared" si="431"/>
        <v>0</v>
      </c>
      <c r="AG496" s="526">
        <v>0</v>
      </c>
      <c r="AH496" s="527">
        <f t="shared" si="432"/>
        <v>0</v>
      </c>
      <c r="AI496" s="915">
        <f t="shared" si="433"/>
        <v>0</v>
      </c>
      <c r="AJ496" s="1222"/>
      <c r="AK496" s="526">
        <v>2661.4</v>
      </c>
      <c r="AL496" s="527">
        <f t="shared" si="434"/>
        <v>0</v>
      </c>
      <c r="AM496" s="526">
        <v>0</v>
      </c>
      <c r="AN496" s="527">
        <f t="shared" si="435"/>
        <v>0</v>
      </c>
      <c r="AO496" s="915">
        <f t="shared" si="436"/>
        <v>0</v>
      </c>
      <c r="AP496" s="990"/>
      <c r="AQ496" s="653">
        <f t="shared" si="418"/>
        <v>84</v>
      </c>
      <c r="AR496" s="1004">
        <v>2661.4</v>
      </c>
      <c r="AS496" s="527">
        <f t="shared" si="437"/>
        <v>223557.6</v>
      </c>
      <c r="AT496" s="526">
        <v>0</v>
      </c>
      <c r="AU496" s="989">
        <f t="shared" si="438"/>
        <v>0</v>
      </c>
      <c r="AV496" s="1090">
        <f t="shared" si="439"/>
        <v>223557.6</v>
      </c>
      <c r="AW496" s="633"/>
    </row>
    <row r="497" spans="1:49" s="632" customFormat="1" x14ac:dyDescent="0.25">
      <c r="A497" s="1069" t="s">
        <v>889</v>
      </c>
      <c r="B497" s="656" t="s">
        <v>890</v>
      </c>
      <c r="C497" s="654" t="s">
        <v>43</v>
      </c>
      <c r="D497" s="1062">
        <v>33</v>
      </c>
      <c r="E497" s="1004">
        <v>6385.96</v>
      </c>
      <c r="F497" s="527">
        <f t="shared" si="419"/>
        <v>210736.68</v>
      </c>
      <c r="G497" s="526">
        <v>0</v>
      </c>
      <c r="H497" s="989">
        <f t="shared" si="420"/>
        <v>0</v>
      </c>
      <c r="I497" s="1090">
        <f t="shared" si="421"/>
        <v>210736.68</v>
      </c>
      <c r="J497" s="1132"/>
      <c r="K497" s="1062"/>
      <c r="L497" s="1004">
        <v>6385.96</v>
      </c>
      <c r="M497" s="527">
        <f t="shared" si="422"/>
        <v>0</v>
      </c>
      <c r="N497" s="526">
        <v>0</v>
      </c>
      <c r="O497" s="989">
        <f t="shared" si="423"/>
        <v>0</v>
      </c>
      <c r="P497" s="1090">
        <f t="shared" si="424"/>
        <v>0</v>
      </c>
      <c r="Q497" s="1005"/>
      <c r="R497" s="1062"/>
      <c r="S497" s="1096">
        <v>6385.96</v>
      </c>
      <c r="T497" s="1090">
        <f t="shared" si="425"/>
        <v>0</v>
      </c>
      <c r="U497" s="1096">
        <v>0</v>
      </c>
      <c r="V497" s="1090">
        <f t="shared" si="426"/>
        <v>0</v>
      </c>
      <c r="W497" s="1090">
        <f t="shared" si="427"/>
        <v>0</v>
      </c>
      <c r="X497" s="1221"/>
      <c r="Y497" s="526">
        <v>6385.96</v>
      </c>
      <c r="Z497" s="527">
        <f t="shared" si="428"/>
        <v>0</v>
      </c>
      <c r="AA497" s="526">
        <v>0</v>
      </c>
      <c r="AB497" s="527">
        <f t="shared" si="429"/>
        <v>0</v>
      </c>
      <c r="AC497" s="915">
        <f t="shared" si="430"/>
        <v>0</v>
      </c>
      <c r="AD497" s="1222"/>
      <c r="AE497" s="526">
        <v>6385.96</v>
      </c>
      <c r="AF497" s="527">
        <f t="shared" si="431"/>
        <v>0</v>
      </c>
      <c r="AG497" s="526">
        <v>0</v>
      </c>
      <c r="AH497" s="527">
        <f t="shared" si="432"/>
        <v>0</v>
      </c>
      <c r="AI497" s="915">
        <f t="shared" si="433"/>
        <v>0</v>
      </c>
      <c r="AJ497" s="1222"/>
      <c r="AK497" s="526">
        <v>6385.96</v>
      </c>
      <c r="AL497" s="527">
        <f t="shared" si="434"/>
        <v>0</v>
      </c>
      <c r="AM497" s="526">
        <v>0</v>
      </c>
      <c r="AN497" s="527">
        <f t="shared" si="435"/>
        <v>0</v>
      </c>
      <c r="AO497" s="915">
        <f t="shared" si="436"/>
        <v>0</v>
      </c>
      <c r="AP497" s="990"/>
      <c r="AQ497" s="653">
        <f t="shared" si="418"/>
        <v>33</v>
      </c>
      <c r="AR497" s="1004">
        <v>6385.96</v>
      </c>
      <c r="AS497" s="527">
        <f t="shared" si="437"/>
        <v>210736.68</v>
      </c>
      <c r="AT497" s="526">
        <v>0</v>
      </c>
      <c r="AU497" s="989">
        <f t="shared" si="438"/>
        <v>0</v>
      </c>
      <c r="AV497" s="1090">
        <f t="shared" si="439"/>
        <v>210736.68</v>
      </c>
      <c r="AW497" s="633"/>
    </row>
    <row r="498" spans="1:49" s="632" customFormat="1" x14ac:dyDescent="0.25">
      <c r="A498" s="1069" t="s">
        <v>891</v>
      </c>
      <c r="B498" s="656" t="s">
        <v>892</v>
      </c>
      <c r="C498" s="654" t="s">
        <v>43</v>
      </c>
      <c r="D498" s="1062">
        <v>2.2999999999999998</v>
      </c>
      <c r="E498" s="1004">
        <v>7179.92</v>
      </c>
      <c r="F498" s="527">
        <f t="shared" si="419"/>
        <v>16513.815999999999</v>
      </c>
      <c r="G498" s="526">
        <v>0</v>
      </c>
      <c r="H498" s="989">
        <f t="shared" si="420"/>
        <v>0</v>
      </c>
      <c r="I498" s="1090">
        <f t="shared" si="421"/>
        <v>16513.815999999999</v>
      </c>
      <c r="J498" s="1132"/>
      <c r="K498" s="1062"/>
      <c r="L498" s="1004">
        <v>7179.92</v>
      </c>
      <c r="M498" s="527">
        <f t="shared" si="422"/>
        <v>0</v>
      </c>
      <c r="N498" s="526">
        <v>0</v>
      </c>
      <c r="O498" s="989">
        <f t="shared" si="423"/>
        <v>0</v>
      </c>
      <c r="P498" s="1090">
        <f t="shared" si="424"/>
        <v>0</v>
      </c>
      <c r="Q498" s="1005"/>
      <c r="R498" s="1062"/>
      <c r="S498" s="1096">
        <v>7179.92</v>
      </c>
      <c r="T498" s="1090">
        <f t="shared" si="425"/>
        <v>0</v>
      </c>
      <c r="U498" s="1096">
        <v>0</v>
      </c>
      <c r="V498" s="1090">
        <f t="shared" si="426"/>
        <v>0</v>
      </c>
      <c r="W498" s="1090">
        <f t="shared" si="427"/>
        <v>0</v>
      </c>
      <c r="X498" s="1221"/>
      <c r="Y498" s="526">
        <v>7179.92</v>
      </c>
      <c r="Z498" s="527">
        <f t="shared" si="428"/>
        <v>0</v>
      </c>
      <c r="AA498" s="526">
        <v>0</v>
      </c>
      <c r="AB498" s="527">
        <f t="shared" si="429"/>
        <v>0</v>
      </c>
      <c r="AC498" s="915">
        <f t="shared" si="430"/>
        <v>0</v>
      </c>
      <c r="AD498" s="1222"/>
      <c r="AE498" s="526">
        <v>7179.92</v>
      </c>
      <c r="AF498" s="527">
        <f t="shared" si="431"/>
        <v>0</v>
      </c>
      <c r="AG498" s="526">
        <v>0</v>
      </c>
      <c r="AH498" s="527">
        <f t="shared" si="432"/>
        <v>0</v>
      </c>
      <c r="AI498" s="915">
        <f t="shared" si="433"/>
        <v>0</v>
      </c>
      <c r="AJ498" s="1222"/>
      <c r="AK498" s="526">
        <v>7179.92</v>
      </c>
      <c r="AL498" s="527">
        <f t="shared" si="434"/>
        <v>0</v>
      </c>
      <c r="AM498" s="526">
        <v>0</v>
      </c>
      <c r="AN498" s="527">
        <f t="shared" si="435"/>
        <v>0</v>
      </c>
      <c r="AO498" s="915">
        <f t="shared" si="436"/>
        <v>0</v>
      </c>
      <c r="AP498" s="990"/>
      <c r="AQ498" s="653">
        <f t="shared" si="418"/>
        <v>2.2999999999999998</v>
      </c>
      <c r="AR498" s="1004">
        <v>7179.92</v>
      </c>
      <c r="AS498" s="527">
        <f t="shared" si="437"/>
        <v>16513.815999999999</v>
      </c>
      <c r="AT498" s="526">
        <v>0</v>
      </c>
      <c r="AU498" s="989">
        <f t="shared" si="438"/>
        <v>0</v>
      </c>
      <c r="AV498" s="1090">
        <f t="shared" si="439"/>
        <v>16513.815999999999</v>
      </c>
      <c r="AW498" s="633"/>
    </row>
    <row r="499" spans="1:49" s="632" customFormat="1" x14ac:dyDescent="0.25">
      <c r="A499" s="1069" t="s">
        <v>893</v>
      </c>
      <c r="B499" s="656" t="s">
        <v>894</v>
      </c>
      <c r="C499" s="654" t="s">
        <v>19</v>
      </c>
      <c r="D499" s="1062">
        <v>75.599999999999994</v>
      </c>
      <c r="E499" s="1004">
        <v>1444.56</v>
      </c>
      <c r="F499" s="527">
        <f t="shared" si="419"/>
        <v>109208.73599999999</v>
      </c>
      <c r="G499" s="526">
        <v>0</v>
      </c>
      <c r="H499" s="989">
        <f t="shared" si="420"/>
        <v>0</v>
      </c>
      <c r="I499" s="1090">
        <f t="shared" si="421"/>
        <v>109208.73599999999</v>
      </c>
      <c r="J499" s="1132"/>
      <c r="K499" s="1062"/>
      <c r="L499" s="1004">
        <v>1444.56</v>
      </c>
      <c r="M499" s="527">
        <f t="shared" si="422"/>
        <v>0</v>
      </c>
      <c r="N499" s="526">
        <v>0</v>
      </c>
      <c r="O499" s="989">
        <f t="shared" si="423"/>
        <v>0</v>
      </c>
      <c r="P499" s="1090">
        <f t="shared" si="424"/>
        <v>0</v>
      </c>
      <c r="Q499" s="1005"/>
      <c r="R499" s="1062"/>
      <c r="S499" s="1096">
        <v>1444.56</v>
      </c>
      <c r="T499" s="1090">
        <f t="shared" si="425"/>
        <v>0</v>
      </c>
      <c r="U499" s="1096">
        <v>0</v>
      </c>
      <c r="V499" s="1090">
        <f t="shared" si="426"/>
        <v>0</v>
      </c>
      <c r="W499" s="1090">
        <f t="shared" si="427"/>
        <v>0</v>
      </c>
      <c r="X499" s="1221"/>
      <c r="Y499" s="526">
        <v>1444.56</v>
      </c>
      <c r="Z499" s="527">
        <f t="shared" si="428"/>
        <v>0</v>
      </c>
      <c r="AA499" s="526">
        <v>0</v>
      </c>
      <c r="AB499" s="527">
        <f t="shared" si="429"/>
        <v>0</v>
      </c>
      <c r="AC499" s="915">
        <f t="shared" si="430"/>
        <v>0</v>
      </c>
      <c r="AD499" s="1222"/>
      <c r="AE499" s="526">
        <v>1444.56</v>
      </c>
      <c r="AF499" s="527">
        <f t="shared" si="431"/>
        <v>0</v>
      </c>
      <c r="AG499" s="526">
        <v>0</v>
      </c>
      <c r="AH499" s="527">
        <f t="shared" si="432"/>
        <v>0</v>
      </c>
      <c r="AI499" s="915">
        <f t="shared" si="433"/>
        <v>0</v>
      </c>
      <c r="AJ499" s="1222"/>
      <c r="AK499" s="526">
        <v>1444.56</v>
      </c>
      <c r="AL499" s="527">
        <f t="shared" si="434"/>
        <v>0</v>
      </c>
      <c r="AM499" s="526">
        <v>0</v>
      </c>
      <c r="AN499" s="527">
        <f t="shared" si="435"/>
        <v>0</v>
      </c>
      <c r="AO499" s="915">
        <f t="shared" si="436"/>
        <v>0</v>
      </c>
      <c r="AP499" s="990"/>
      <c r="AQ499" s="653">
        <f t="shared" si="418"/>
        <v>75.599999999999994</v>
      </c>
      <c r="AR499" s="1004">
        <v>1444.56</v>
      </c>
      <c r="AS499" s="527">
        <f t="shared" si="437"/>
        <v>109208.73599999999</v>
      </c>
      <c r="AT499" s="526">
        <v>0</v>
      </c>
      <c r="AU499" s="989">
        <f t="shared" si="438"/>
        <v>0</v>
      </c>
      <c r="AV499" s="1090">
        <f t="shared" si="439"/>
        <v>109208.73599999999</v>
      </c>
      <c r="AW499" s="633"/>
    </row>
    <row r="500" spans="1:49" s="632" customFormat="1" ht="28.5" x14ac:dyDescent="0.25">
      <c r="A500" s="1069" t="s">
        <v>895</v>
      </c>
      <c r="B500" s="656" t="s">
        <v>896</v>
      </c>
      <c r="C500" s="654" t="s">
        <v>167</v>
      </c>
      <c r="D500" s="1062">
        <v>65</v>
      </c>
      <c r="E500" s="1004">
        <v>3325.32</v>
      </c>
      <c r="F500" s="527">
        <f t="shared" si="419"/>
        <v>216145.80000000002</v>
      </c>
      <c r="G500" s="526">
        <v>0</v>
      </c>
      <c r="H500" s="989">
        <f t="shared" si="420"/>
        <v>0</v>
      </c>
      <c r="I500" s="1090">
        <f t="shared" si="421"/>
        <v>216145.80000000002</v>
      </c>
      <c r="J500" s="1132"/>
      <c r="K500" s="1062"/>
      <c r="L500" s="1004">
        <v>3325.32</v>
      </c>
      <c r="M500" s="527">
        <f t="shared" si="422"/>
        <v>0</v>
      </c>
      <c r="N500" s="526">
        <v>0</v>
      </c>
      <c r="O500" s="989">
        <f t="shared" si="423"/>
        <v>0</v>
      </c>
      <c r="P500" s="1090">
        <f t="shared" si="424"/>
        <v>0</v>
      </c>
      <c r="Q500" s="1005"/>
      <c r="R500" s="1062"/>
      <c r="S500" s="1096">
        <v>3325.32</v>
      </c>
      <c r="T500" s="1090">
        <f t="shared" si="425"/>
        <v>0</v>
      </c>
      <c r="U500" s="1096">
        <v>0</v>
      </c>
      <c r="V500" s="1090">
        <f t="shared" si="426"/>
        <v>0</v>
      </c>
      <c r="W500" s="1090">
        <f t="shared" si="427"/>
        <v>0</v>
      </c>
      <c r="X500" s="1221"/>
      <c r="Y500" s="526">
        <v>3325.32</v>
      </c>
      <c r="Z500" s="527">
        <f t="shared" si="428"/>
        <v>0</v>
      </c>
      <c r="AA500" s="526">
        <v>0</v>
      </c>
      <c r="AB500" s="527">
        <f t="shared" si="429"/>
        <v>0</v>
      </c>
      <c r="AC500" s="915">
        <f t="shared" si="430"/>
        <v>0</v>
      </c>
      <c r="AD500" s="1222"/>
      <c r="AE500" s="526">
        <v>3325.32</v>
      </c>
      <c r="AF500" s="527">
        <f t="shared" si="431"/>
        <v>0</v>
      </c>
      <c r="AG500" s="526">
        <v>0</v>
      </c>
      <c r="AH500" s="527">
        <f t="shared" si="432"/>
        <v>0</v>
      </c>
      <c r="AI500" s="915">
        <f t="shared" si="433"/>
        <v>0</v>
      </c>
      <c r="AJ500" s="1222"/>
      <c r="AK500" s="526">
        <v>3325.32</v>
      </c>
      <c r="AL500" s="527">
        <f t="shared" si="434"/>
        <v>0</v>
      </c>
      <c r="AM500" s="526">
        <v>0</v>
      </c>
      <c r="AN500" s="527">
        <f t="shared" si="435"/>
        <v>0</v>
      </c>
      <c r="AO500" s="915">
        <f t="shared" si="436"/>
        <v>0</v>
      </c>
      <c r="AP500" s="990"/>
      <c r="AQ500" s="653">
        <f t="shared" si="418"/>
        <v>65</v>
      </c>
      <c r="AR500" s="1004">
        <v>3325.32</v>
      </c>
      <c r="AS500" s="527">
        <f t="shared" si="437"/>
        <v>216145.80000000002</v>
      </c>
      <c r="AT500" s="526">
        <v>0</v>
      </c>
      <c r="AU500" s="989">
        <f t="shared" si="438"/>
        <v>0</v>
      </c>
      <c r="AV500" s="1090">
        <f t="shared" si="439"/>
        <v>216145.80000000002</v>
      </c>
      <c r="AW500" s="633"/>
    </row>
    <row r="501" spans="1:49" s="632" customFormat="1" x14ac:dyDescent="0.25">
      <c r="A501" s="1069" t="s">
        <v>897</v>
      </c>
      <c r="B501" s="657" t="s">
        <v>805</v>
      </c>
      <c r="C501" s="635" t="s">
        <v>43</v>
      </c>
      <c r="D501" s="621">
        <v>51.89</v>
      </c>
      <c r="E501" s="1004">
        <v>1590</v>
      </c>
      <c r="F501" s="527">
        <f t="shared" si="419"/>
        <v>82505.100000000006</v>
      </c>
      <c r="G501" s="526">
        <v>0</v>
      </c>
      <c r="H501" s="989">
        <f t="shared" si="420"/>
        <v>0</v>
      </c>
      <c r="I501" s="1090">
        <f t="shared" si="421"/>
        <v>82505.100000000006</v>
      </c>
      <c r="J501" s="1132"/>
      <c r="K501" s="621"/>
      <c r="L501" s="1004">
        <v>1590</v>
      </c>
      <c r="M501" s="527">
        <f t="shared" si="422"/>
        <v>0</v>
      </c>
      <c r="N501" s="526">
        <v>0</v>
      </c>
      <c r="O501" s="989">
        <f t="shared" si="423"/>
        <v>0</v>
      </c>
      <c r="P501" s="1090">
        <f t="shared" si="424"/>
        <v>0</v>
      </c>
      <c r="Q501" s="1005"/>
      <c r="R501" s="621"/>
      <c r="S501" s="1096">
        <v>1590</v>
      </c>
      <c r="T501" s="1090">
        <f t="shared" si="425"/>
        <v>0</v>
      </c>
      <c r="U501" s="1096">
        <v>0</v>
      </c>
      <c r="V501" s="1090">
        <f t="shared" si="426"/>
        <v>0</v>
      </c>
      <c r="W501" s="1090">
        <f t="shared" si="427"/>
        <v>0</v>
      </c>
      <c r="X501" s="1230"/>
      <c r="Y501" s="526">
        <v>1590</v>
      </c>
      <c r="Z501" s="527">
        <f t="shared" si="428"/>
        <v>0</v>
      </c>
      <c r="AA501" s="526">
        <v>0</v>
      </c>
      <c r="AB501" s="527">
        <f t="shared" si="429"/>
        <v>0</v>
      </c>
      <c r="AC501" s="915">
        <f t="shared" si="430"/>
        <v>0</v>
      </c>
      <c r="AD501" s="597"/>
      <c r="AE501" s="526">
        <v>1590</v>
      </c>
      <c r="AF501" s="527">
        <f t="shared" si="431"/>
        <v>0</v>
      </c>
      <c r="AG501" s="526">
        <v>0</v>
      </c>
      <c r="AH501" s="527">
        <f t="shared" si="432"/>
        <v>0</v>
      </c>
      <c r="AI501" s="915">
        <f t="shared" si="433"/>
        <v>0</v>
      </c>
      <c r="AJ501" s="597"/>
      <c r="AK501" s="526">
        <v>1590</v>
      </c>
      <c r="AL501" s="527">
        <f t="shared" si="434"/>
        <v>0</v>
      </c>
      <c r="AM501" s="526">
        <v>0</v>
      </c>
      <c r="AN501" s="527">
        <f t="shared" si="435"/>
        <v>0</v>
      </c>
      <c r="AO501" s="915">
        <f t="shared" si="436"/>
        <v>0</v>
      </c>
      <c r="AP501" s="990"/>
      <c r="AQ501" s="653">
        <f t="shared" si="418"/>
        <v>51.89</v>
      </c>
      <c r="AR501" s="1004">
        <v>1590</v>
      </c>
      <c r="AS501" s="527">
        <f t="shared" si="437"/>
        <v>82505.100000000006</v>
      </c>
      <c r="AT501" s="526">
        <v>0</v>
      </c>
      <c r="AU501" s="989">
        <f t="shared" si="438"/>
        <v>0</v>
      </c>
      <c r="AV501" s="1090">
        <f t="shared" si="439"/>
        <v>82505.100000000006</v>
      </c>
      <c r="AW501" s="633"/>
    </row>
    <row r="502" spans="1:49" s="632" customFormat="1" ht="30" x14ac:dyDescent="0.25">
      <c r="A502" s="1070" t="s">
        <v>898</v>
      </c>
      <c r="B502" s="1042" t="s">
        <v>899</v>
      </c>
      <c r="C502" s="1039" t="s">
        <v>28</v>
      </c>
      <c r="D502" s="1029">
        <v>2</v>
      </c>
      <c r="E502" s="1133">
        <v>143000</v>
      </c>
      <c r="F502" s="900">
        <f t="shared" si="419"/>
        <v>286000</v>
      </c>
      <c r="G502" s="916">
        <v>547170</v>
      </c>
      <c r="H502" s="1134">
        <f t="shared" si="420"/>
        <v>1094340</v>
      </c>
      <c r="I502" s="1091">
        <f t="shared" si="421"/>
        <v>1380340</v>
      </c>
      <c r="J502" s="1135"/>
      <c r="K502" s="1029"/>
      <c r="L502" s="1133">
        <v>143000</v>
      </c>
      <c r="M502" s="900">
        <f t="shared" si="422"/>
        <v>0</v>
      </c>
      <c r="N502" s="916">
        <v>547170</v>
      </c>
      <c r="O502" s="1134">
        <f t="shared" si="423"/>
        <v>0</v>
      </c>
      <c r="P502" s="1091">
        <f t="shared" si="424"/>
        <v>0</v>
      </c>
      <c r="Q502" s="450"/>
      <c r="R502" s="1029">
        <v>2</v>
      </c>
      <c r="S502" s="1107">
        <v>143000</v>
      </c>
      <c r="T502" s="1091">
        <f t="shared" si="425"/>
        <v>286000</v>
      </c>
      <c r="U502" s="1107">
        <v>547170</v>
      </c>
      <c r="V502" s="1091">
        <f t="shared" si="426"/>
        <v>1094340</v>
      </c>
      <c r="W502" s="1091">
        <f t="shared" si="427"/>
        <v>1380340</v>
      </c>
      <c r="X502" s="1206"/>
      <c r="Y502" s="916">
        <v>143000</v>
      </c>
      <c r="Z502" s="900">
        <f t="shared" si="428"/>
        <v>0</v>
      </c>
      <c r="AA502" s="916">
        <v>547170</v>
      </c>
      <c r="AB502" s="900">
        <f t="shared" si="429"/>
        <v>0</v>
      </c>
      <c r="AC502" s="917">
        <f t="shared" si="430"/>
        <v>0</v>
      </c>
      <c r="AD502" s="1207"/>
      <c r="AE502" s="916">
        <v>143000</v>
      </c>
      <c r="AF502" s="900">
        <f t="shared" si="431"/>
        <v>0</v>
      </c>
      <c r="AG502" s="916">
        <v>547170</v>
      </c>
      <c r="AH502" s="900">
        <f t="shared" si="432"/>
        <v>0</v>
      </c>
      <c r="AI502" s="917">
        <f t="shared" si="433"/>
        <v>0</v>
      </c>
      <c r="AJ502" s="1207"/>
      <c r="AK502" s="916">
        <v>143000</v>
      </c>
      <c r="AL502" s="900">
        <f t="shared" si="434"/>
        <v>0</v>
      </c>
      <c r="AM502" s="916">
        <v>547170</v>
      </c>
      <c r="AN502" s="900">
        <f t="shared" si="435"/>
        <v>0</v>
      </c>
      <c r="AO502" s="917">
        <f t="shared" si="436"/>
        <v>0</v>
      </c>
      <c r="AP502" s="946"/>
      <c r="AQ502" s="653">
        <f t="shared" si="418"/>
        <v>0</v>
      </c>
      <c r="AR502" s="1133">
        <v>143000</v>
      </c>
      <c r="AS502" s="900">
        <f t="shared" si="437"/>
        <v>0</v>
      </c>
      <c r="AT502" s="916">
        <v>547170</v>
      </c>
      <c r="AU502" s="1134">
        <f t="shared" si="438"/>
        <v>0</v>
      </c>
      <c r="AV502" s="1091">
        <f t="shared" si="439"/>
        <v>0</v>
      </c>
      <c r="AW502" s="633"/>
    </row>
    <row r="503" spans="1:49" s="632" customFormat="1" x14ac:dyDescent="0.25">
      <c r="A503" s="1070" t="s">
        <v>900</v>
      </c>
      <c r="B503" s="1072" t="s">
        <v>901</v>
      </c>
      <c r="C503" s="1073" t="s">
        <v>296</v>
      </c>
      <c r="D503" s="1074">
        <v>163.22</v>
      </c>
      <c r="E503" s="1133">
        <v>1821.19</v>
      </c>
      <c r="F503" s="900">
        <f t="shared" si="419"/>
        <v>297254.63180000003</v>
      </c>
      <c r="G503" s="916">
        <v>79.5</v>
      </c>
      <c r="H503" s="1134">
        <f t="shared" si="420"/>
        <v>12975.99</v>
      </c>
      <c r="I503" s="1091">
        <f t="shared" si="421"/>
        <v>310230.62180000002</v>
      </c>
      <c r="J503" s="1135"/>
      <c r="K503" s="1074">
        <v>155.69999999999999</v>
      </c>
      <c r="L503" s="1133">
        <v>1821.19</v>
      </c>
      <c r="M503" s="900">
        <f t="shared" si="422"/>
        <v>283559.283</v>
      </c>
      <c r="N503" s="916">
        <v>79.5</v>
      </c>
      <c r="O503" s="1134">
        <f t="shared" si="423"/>
        <v>12378.15</v>
      </c>
      <c r="P503" s="1091">
        <f t="shared" si="424"/>
        <v>295937.43300000002</v>
      </c>
      <c r="Q503" s="450"/>
      <c r="R503" s="1074">
        <v>7.52</v>
      </c>
      <c r="S503" s="1107">
        <v>1821.19</v>
      </c>
      <c r="T503" s="1091">
        <f t="shared" si="425"/>
        <v>13695.3488</v>
      </c>
      <c r="U503" s="1107">
        <v>79.5</v>
      </c>
      <c r="V503" s="1091">
        <f t="shared" si="426"/>
        <v>597.83999999999992</v>
      </c>
      <c r="W503" s="1091">
        <f t="shared" si="427"/>
        <v>14293.1888</v>
      </c>
      <c r="X503" s="1231"/>
      <c r="Y503" s="916">
        <v>1821.19</v>
      </c>
      <c r="Z503" s="900">
        <f t="shared" si="428"/>
        <v>0</v>
      </c>
      <c r="AA503" s="916">
        <v>79.5</v>
      </c>
      <c r="AB503" s="900">
        <f t="shared" si="429"/>
        <v>0</v>
      </c>
      <c r="AC503" s="917">
        <f t="shared" si="430"/>
        <v>0</v>
      </c>
      <c r="AD503" s="1232"/>
      <c r="AE503" s="916">
        <v>1821.19</v>
      </c>
      <c r="AF503" s="900">
        <f t="shared" si="431"/>
        <v>0</v>
      </c>
      <c r="AG503" s="916">
        <v>79.5</v>
      </c>
      <c r="AH503" s="900">
        <f t="shared" si="432"/>
        <v>0</v>
      </c>
      <c r="AI503" s="917">
        <f t="shared" si="433"/>
        <v>0</v>
      </c>
      <c r="AJ503" s="1232"/>
      <c r="AK503" s="916">
        <v>1821.19</v>
      </c>
      <c r="AL503" s="900">
        <f t="shared" si="434"/>
        <v>0</v>
      </c>
      <c r="AM503" s="916">
        <v>79.5</v>
      </c>
      <c r="AN503" s="900">
        <f t="shared" si="435"/>
        <v>0</v>
      </c>
      <c r="AO503" s="917">
        <f t="shared" si="436"/>
        <v>0</v>
      </c>
      <c r="AP503" s="946"/>
      <c r="AQ503" s="653">
        <f t="shared" si="418"/>
        <v>1.0658141036401503E-14</v>
      </c>
      <c r="AR503" s="1133">
        <v>1821.19</v>
      </c>
      <c r="AS503" s="900">
        <f t="shared" si="437"/>
        <v>1.9410499874084052E-11</v>
      </c>
      <c r="AT503" s="916">
        <v>79.5</v>
      </c>
      <c r="AU503" s="1134">
        <f t="shared" si="438"/>
        <v>8.4732221239391947E-13</v>
      </c>
      <c r="AV503" s="1091">
        <f t="shared" si="439"/>
        <v>2.0257822086477971E-11</v>
      </c>
      <c r="AW503" s="633"/>
    </row>
    <row r="504" spans="1:49" s="632" customFormat="1" x14ac:dyDescent="0.25">
      <c r="A504" s="1070" t="s">
        <v>902</v>
      </c>
      <c r="B504" s="1072" t="s">
        <v>903</v>
      </c>
      <c r="C504" s="1073" t="s">
        <v>296</v>
      </c>
      <c r="D504" s="1074">
        <v>168.34</v>
      </c>
      <c r="E504" s="1133">
        <v>1649.42</v>
      </c>
      <c r="F504" s="900">
        <f t="shared" si="419"/>
        <v>277663.3628</v>
      </c>
      <c r="G504" s="916"/>
      <c r="H504" s="1134"/>
      <c r="I504" s="1091">
        <f t="shared" si="421"/>
        <v>277663.3628</v>
      </c>
      <c r="J504" s="1135"/>
      <c r="K504" s="1074">
        <v>166.2</v>
      </c>
      <c r="L504" s="1133">
        <v>1649.42</v>
      </c>
      <c r="M504" s="900">
        <f t="shared" si="422"/>
        <v>274133.60399999999</v>
      </c>
      <c r="N504" s="916"/>
      <c r="O504" s="1134"/>
      <c r="P504" s="1091">
        <f t="shared" si="424"/>
        <v>274133.60399999999</v>
      </c>
      <c r="Q504" s="450"/>
      <c r="R504" s="1074">
        <v>2.14</v>
      </c>
      <c r="S504" s="1107">
        <v>1649.42</v>
      </c>
      <c r="T504" s="1091">
        <f t="shared" si="425"/>
        <v>3529.7588000000005</v>
      </c>
      <c r="U504" s="1107"/>
      <c r="V504" s="1091"/>
      <c r="W504" s="1091">
        <f t="shared" si="427"/>
        <v>3529.7588000000005</v>
      </c>
      <c r="X504" s="1231"/>
      <c r="Y504" s="916">
        <v>1649.42</v>
      </c>
      <c r="Z504" s="900">
        <f t="shared" si="428"/>
        <v>0</v>
      </c>
      <c r="AA504" s="916"/>
      <c r="AB504" s="900"/>
      <c r="AC504" s="917">
        <f t="shared" si="430"/>
        <v>0</v>
      </c>
      <c r="AD504" s="1232"/>
      <c r="AE504" s="916">
        <v>1649.42</v>
      </c>
      <c r="AF504" s="900">
        <f t="shared" si="431"/>
        <v>0</v>
      </c>
      <c r="AG504" s="916"/>
      <c r="AH504" s="900"/>
      <c r="AI504" s="917">
        <f t="shared" si="433"/>
        <v>0</v>
      </c>
      <c r="AJ504" s="1232"/>
      <c r="AK504" s="916">
        <v>1649.42</v>
      </c>
      <c r="AL504" s="900">
        <f t="shared" si="434"/>
        <v>0</v>
      </c>
      <c r="AM504" s="916"/>
      <c r="AN504" s="900"/>
      <c r="AO504" s="917">
        <f t="shared" si="436"/>
        <v>0</v>
      </c>
      <c r="AP504" s="946"/>
      <c r="AQ504" s="653">
        <f t="shared" si="418"/>
        <v>1.4654943925052066E-14</v>
      </c>
      <c r="AR504" s="1133">
        <v>1649.42</v>
      </c>
      <c r="AS504" s="900">
        <f t="shared" si="437"/>
        <v>2.417215760885938E-11</v>
      </c>
      <c r="AT504" s="916"/>
      <c r="AU504" s="1134"/>
      <c r="AV504" s="1091">
        <f t="shared" si="439"/>
        <v>2.417215760885938E-11</v>
      </c>
      <c r="AW504" s="633"/>
    </row>
    <row r="505" spans="1:49" s="632" customFormat="1" ht="30" x14ac:dyDescent="0.25">
      <c r="A505" s="1070" t="s">
        <v>904</v>
      </c>
      <c r="B505" s="1038" t="s">
        <v>905</v>
      </c>
      <c r="C505" s="1039"/>
      <c r="D505" s="1029"/>
      <c r="E505" s="1155"/>
      <c r="F505" s="900"/>
      <c r="G505" s="948"/>
      <c r="H505" s="1134"/>
      <c r="I505" s="1097"/>
      <c r="J505" s="1144"/>
      <c r="K505" s="1029"/>
      <c r="L505" s="1155"/>
      <c r="M505" s="900"/>
      <c r="N505" s="948"/>
      <c r="O505" s="1134"/>
      <c r="P505" s="1097"/>
      <c r="Q505" s="1007"/>
      <c r="R505" s="1029"/>
      <c r="S505" s="1097"/>
      <c r="T505" s="1091"/>
      <c r="U505" s="1097"/>
      <c r="V505" s="1091"/>
      <c r="W505" s="1097"/>
      <c r="X505" s="1206"/>
      <c r="Y505" s="948"/>
      <c r="Z505" s="900"/>
      <c r="AA505" s="948"/>
      <c r="AB505" s="900"/>
      <c r="AC505" s="949"/>
      <c r="AD505" s="1207"/>
      <c r="AE505" s="948"/>
      <c r="AF505" s="900"/>
      <c r="AG505" s="948"/>
      <c r="AH505" s="900"/>
      <c r="AI505" s="949"/>
      <c r="AJ505" s="1207"/>
      <c r="AK505" s="948"/>
      <c r="AL505" s="900"/>
      <c r="AM505" s="948"/>
      <c r="AN505" s="900"/>
      <c r="AO505" s="949"/>
      <c r="AP505" s="992"/>
      <c r="AQ505" s="653">
        <f t="shared" si="418"/>
        <v>0</v>
      </c>
      <c r="AR505" s="1155"/>
      <c r="AS505" s="900"/>
      <c r="AT505" s="948"/>
      <c r="AU505" s="1134"/>
      <c r="AV505" s="1097"/>
      <c r="AW505" s="633"/>
    </row>
    <row r="506" spans="1:49" s="632" customFormat="1" x14ac:dyDescent="0.25">
      <c r="A506" s="1070" t="s">
        <v>906</v>
      </c>
      <c r="B506" s="1075" t="s">
        <v>907</v>
      </c>
      <c r="C506" s="1039"/>
      <c r="D506" s="1029"/>
      <c r="E506" s="1155"/>
      <c r="F506" s="948">
        <f>F507+F508+F509+F510</f>
        <v>1595505.192</v>
      </c>
      <c r="G506" s="948"/>
      <c r="H506" s="1156">
        <f>H507+H508+H509+H510</f>
        <v>1148578</v>
      </c>
      <c r="I506" s="1097">
        <f>I507+I508+I509+I510</f>
        <v>2744083.1919999998</v>
      </c>
      <c r="J506" s="1144"/>
      <c r="K506" s="1029"/>
      <c r="L506" s="1155"/>
      <c r="M506" s="948">
        <f>M507+M508+M509+M510</f>
        <v>1041436.5</v>
      </c>
      <c r="N506" s="948"/>
      <c r="O506" s="1156">
        <f>O507+O508+O509+O510</f>
        <v>848052</v>
      </c>
      <c r="P506" s="1097">
        <f>P507+P508+P509+P510</f>
        <v>1889488.5</v>
      </c>
      <c r="Q506" s="1007"/>
      <c r="R506" s="1029"/>
      <c r="S506" s="1097"/>
      <c r="T506" s="1097">
        <f>T507+T508+T509+T510</f>
        <v>0</v>
      </c>
      <c r="U506" s="1097"/>
      <c r="V506" s="1097">
        <f>V507+V508+V509+V510</f>
        <v>0</v>
      </c>
      <c r="W506" s="1097">
        <f>W507+W508+W509+W510</f>
        <v>0</v>
      </c>
      <c r="X506" s="1233"/>
      <c r="Y506" s="948"/>
      <c r="Z506" s="948">
        <f>Z507+Z508+Z509+Z510</f>
        <v>0</v>
      </c>
      <c r="AA506" s="948"/>
      <c r="AB506" s="948">
        <f>AB507+AB508+AB509+AB510</f>
        <v>0</v>
      </c>
      <c r="AC506" s="949">
        <f>AC507+AC508+AC509+AC510</f>
        <v>0</v>
      </c>
      <c r="AD506" s="594"/>
      <c r="AE506" s="948"/>
      <c r="AF506" s="948">
        <f>AF507+AF508+AF509+AF510</f>
        <v>0</v>
      </c>
      <c r="AG506" s="948"/>
      <c r="AH506" s="948">
        <f>AH507+AH508+AH509+AH510</f>
        <v>0</v>
      </c>
      <c r="AI506" s="949">
        <f>AI507+AI508+AI509+AI510</f>
        <v>0</v>
      </c>
      <c r="AJ506" s="594"/>
      <c r="AK506" s="948"/>
      <c r="AL506" s="948">
        <f>AL507+AL508+AL509+AL510</f>
        <v>0</v>
      </c>
      <c r="AM506" s="948"/>
      <c r="AN506" s="948">
        <f>AN507+AN508+AN509+AN510</f>
        <v>0</v>
      </c>
      <c r="AO506" s="949">
        <f>AO507+AO508+AO509+AO510</f>
        <v>0</v>
      </c>
      <c r="AP506" s="992"/>
      <c r="AQ506" s="653">
        <f t="shared" si="418"/>
        <v>0</v>
      </c>
      <c r="AR506" s="1155"/>
      <c r="AS506" s="948">
        <f>AS507+AS508+AS509+AS510</f>
        <v>554068.69199999992</v>
      </c>
      <c r="AT506" s="948"/>
      <c r="AU506" s="1156">
        <f>AU507+AU508+AU509+AU510</f>
        <v>300526</v>
      </c>
      <c r="AV506" s="1097">
        <f>AV507+AV508+AV509+AV510</f>
        <v>854594.69199999992</v>
      </c>
      <c r="AW506" s="633"/>
    </row>
    <row r="507" spans="1:49" s="632" customFormat="1" x14ac:dyDescent="0.25">
      <c r="A507" s="1069" t="s">
        <v>908</v>
      </c>
      <c r="B507" s="1040" t="s">
        <v>909</v>
      </c>
      <c r="C507" s="1041" t="s">
        <v>19</v>
      </c>
      <c r="D507" s="653">
        <v>1091.3</v>
      </c>
      <c r="E507" s="1157">
        <v>96</v>
      </c>
      <c r="F507" s="527">
        <f>D507*E507</f>
        <v>104764.79999999999</v>
      </c>
      <c r="G507" s="950">
        <v>0</v>
      </c>
      <c r="H507" s="989">
        <f>D507*G507</f>
        <v>0</v>
      </c>
      <c r="I507" s="1098">
        <f>E507*D507+D507*G507</f>
        <v>104764.79999999999</v>
      </c>
      <c r="J507" s="1149"/>
      <c r="K507" s="653"/>
      <c r="L507" s="1157">
        <v>96</v>
      </c>
      <c r="M507" s="527">
        <f>K507*L507</f>
        <v>0</v>
      </c>
      <c r="N507" s="950">
        <v>0</v>
      </c>
      <c r="O507" s="989">
        <f>K507*N507</f>
        <v>0</v>
      </c>
      <c r="P507" s="1098">
        <f>L507*K507+K507*N507</f>
        <v>0</v>
      </c>
      <c r="Q507" s="1008"/>
      <c r="R507" s="653"/>
      <c r="S507" s="1098">
        <v>96</v>
      </c>
      <c r="T507" s="1090">
        <f>R507*S507</f>
        <v>0</v>
      </c>
      <c r="U507" s="1098">
        <v>0</v>
      </c>
      <c r="V507" s="1090">
        <f>R507*U507</f>
        <v>0</v>
      </c>
      <c r="W507" s="1098">
        <f>S507*R507+R507*U507</f>
        <v>0</v>
      </c>
      <c r="X507" s="1223"/>
      <c r="Y507" s="950">
        <v>96</v>
      </c>
      <c r="Z507" s="527">
        <f>X507*Y507</f>
        <v>0</v>
      </c>
      <c r="AA507" s="950">
        <v>0</v>
      </c>
      <c r="AB507" s="527">
        <f>X507*AA507</f>
        <v>0</v>
      </c>
      <c r="AC507" s="952">
        <f>Y507*X507+X507*AA507</f>
        <v>0</v>
      </c>
      <c r="AD507" s="592"/>
      <c r="AE507" s="950">
        <v>96</v>
      </c>
      <c r="AF507" s="527">
        <f>AD507*AE507</f>
        <v>0</v>
      </c>
      <c r="AG507" s="950">
        <v>0</v>
      </c>
      <c r="AH507" s="527">
        <f>AD507*AG507</f>
        <v>0</v>
      </c>
      <c r="AI507" s="952">
        <f>AE507*AD507+AD507*AG507</f>
        <v>0</v>
      </c>
      <c r="AJ507" s="592"/>
      <c r="AK507" s="950">
        <v>96</v>
      </c>
      <c r="AL507" s="527">
        <f>AJ507*AK507</f>
        <v>0</v>
      </c>
      <c r="AM507" s="950">
        <v>0</v>
      </c>
      <c r="AN507" s="527">
        <f>AJ507*AM507</f>
        <v>0</v>
      </c>
      <c r="AO507" s="952">
        <f>AK507*AJ507+AJ507*AM507</f>
        <v>0</v>
      </c>
      <c r="AP507" s="993"/>
      <c r="AQ507" s="653">
        <f t="shared" si="418"/>
        <v>1091.3</v>
      </c>
      <c r="AR507" s="1157">
        <v>96</v>
      </c>
      <c r="AS507" s="527">
        <f>AQ507*AR507</f>
        <v>104764.79999999999</v>
      </c>
      <c r="AT507" s="950">
        <v>0</v>
      </c>
      <c r="AU507" s="989">
        <f>AQ507*AT507</f>
        <v>0</v>
      </c>
      <c r="AV507" s="1098">
        <f>AR507*AQ507+AQ507*AT507</f>
        <v>104764.79999999999</v>
      </c>
      <c r="AW507" s="633"/>
    </row>
    <row r="508" spans="1:49" s="632" customFormat="1" x14ac:dyDescent="0.25">
      <c r="A508" s="1069" t="s">
        <v>910</v>
      </c>
      <c r="B508" s="1040" t="s">
        <v>911</v>
      </c>
      <c r="C508" s="1041" t="s">
        <v>19</v>
      </c>
      <c r="D508" s="653">
        <v>1091.3</v>
      </c>
      <c r="E508" s="1157">
        <v>130.56</v>
      </c>
      <c r="F508" s="527">
        <f>D508*E508</f>
        <v>142480.128</v>
      </c>
      <c r="G508" s="950">
        <v>60</v>
      </c>
      <c r="H508" s="989">
        <f>D508*G508</f>
        <v>65478</v>
      </c>
      <c r="I508" s="1098">
        <f>E508*D508+D508*G508</f>
        <v>207958.128</v>
      </c>
      <c r="J508" s="1149"/>
      <c r="K508" s="653">
        <v>825</v>
      </c>
      <c r="L508" s="1157">
        <v>130.56</v>
      </c>
      <c r="M508" s="527">
        <f>K508*L508</f>
        <v>107712</v>
      </c>
      <c r="N508" s="950">
        <v>60</v>
      </c>
      <c r="O508" s="989">
        <f>K508*N508</f>
        <v>49500</v>
      </c>
      <c r="P508" s="1098">
        <f>L508*K508+K508*N508</f>
        <v>157212</v>
      </c>
      <c r="Q508" s="1008"/>
      <c r="R508" s="653"/>
      <c r="S508" s="1098">
        <v>130.56</v>
      </c>
      <c r="T508" s="1090">
        <f>R508*S508</f>
        <v>0</v>
      </c>
      <c r="U508" s="1098">
        <v>60</v>
      </c>
      <c r="V508" s="1090">
        <f>R508*U508</f>
        <v>0</v>
      </c>
      <c r="W508" s="1098">
        <f>S508*R508+R508*U508</f>
        <v>0</v>
      </c>
      <c r="X508" s="1223"/>
      <c r="Y508" s="950">
        <v>130.56</v>
      </c>
      <c r="Z508" s="527">
        <f>X508*Y508</f>
        <v>0</v>
      </c>
      <c r="AA508" s="950">
        <v>60</v>
      </c>
      <c r="AB508" s="527">
        <f>X508*AA508</f>
        <v>0</v>
      </c>
      <c r="AC508" s="952">
        <f>Y508*X508+X508*AA508</f>
        <v>0</v>
      </c>
      <c r="AD508" s="592"/>
      <c r="AE508" s="950">
        <v>130.56</v>
      </c>
      <c r="AF508" s="527">
        <f>AD508*AE508</f>
        <v>0</v>
      </c>
      <c r="AG508" s="950">
        <v>60</v>
      </c>
      <c r="AH508" s="527">
        <f>AD508*AG508</f>
        <v>0</v>
      </c>
      <c r="AI508" s="952">
        <f>AE508*AD508+AD508*AG508</f>
        <v>0</v>
      </c>
      <c r="AJ508" s="592"/>
      <c r="AK508" s="950">
        <v>130.56</v>
      </c>
      <c r="AL508" s="527">
        <f>AJ508*AK508</f>
        <v>0</v>
      </c>
      <c r="AM508" s="950">
        <v>60</v>
      </c>
      <c r="AN508" s="527">
        <f>AJ508*AM508</f>
        <v>0</v>
      </c>
      <c r="AO508" s="952">
        <f>AK508*AJ508+AJ508*AM508</f>
        <v>0</v>
      </c>
      <c r="AP508" s="993"/>
      <c r="AQ508" s="653">
        <f t="shared" si="418"/>
        <v>266.29999999999995</v>
      </c>
      <c r="AR508" s="1157">
        <v>130.56</v>
      </c>
      <c r="AS508" s="527">
        <f>AQ508*AR508</f>
        <v>34768.127999999997</v>
      </c>
      <c r="AT508" s="950">
        <v>60</v>
      </c>
      <c r="AU508" s="989">
        <f>AQ508*AT508</f>
        <v>15977.999999999996</v>
      </c>
      <c r="AV508" s="1098">
        <f>AR508*AQ508+AQ508*AT508</f>
        <v>50746.127999999997</v>
      </c>
      <c r="AW508" s="633"/>
    </row>
    <row r="509" spans="1:49" s="632" customFormat="1" x14ac:dyDescent="0.25">
      <c r="A509" s="1069" t="s">
        <v>912</v>
      </c>
      <c r="B509" s="1040" t="s">
        <v>913</v>
      </c>
      <c r="C509" s="1041" t="s">
        <v>19</v>
      </c>
      <c r="D509" s="653">
        <v>1091.3</v>
      </c>
      <c r="E509" s="1157">
        <v>929.28</v>
      </c>
      <c r="F509" s="527">
        <f>D509*E509</f>
        <v>1014123.264</v>
      </c>
      <c r="G509" s="950">
        <v>920</v>
      </c>
      <c r="H509" s="989">
        <f>D509*G509</f>
        <v>1003996</v>
      </c>
      <c r="I509" s="1098">
        <f>E509*D509+D509*G509</f>
        <v>2018119.264</v>
      </c>
      <c r="J509" s="1149"/>
      <c r="K509" s="653">
        <v>825</v>
      </c>
      <c r="L509" s="1157">
        <v>929.28</v>
      </c>
      <c r="M509" s="527">
        <f>K509*L509</f>
        <v>766656</v>
      </c>
      <c r="N509" s="950">
        <v>920</v>
      </c>
      <c r="O509" s="989">
        <f>K509*N509</f>
        <v>759000</v>
      </c>
      <c r="P509" s="1098">
        <f>L509*K509+K509*N509</f>
        <v>1525656</v>
      </c>
      <c r="Q509" s="1008"/>
      <c r="R509" s="653"/>
      <c r="S509" s="1098">
        <v>929.28</v>
      </c>
      <c r="T509" s="1090">
        <f>R509*S509</f>
        <v>0</v>
      </c>
      <c r="U509" s="1098">
        <v>920</v>
      </c>
      <c r="V509" s="1090">
        <f>R509*U509</f>
        <v>0</v>
      </c>
      <c r="W509" s="1098">
        <f>S509*R509+R509*U509</f>
        <v>0</v>
      </c>
      <c r="X509" s="1223"/>
      <c r="Y509" s="950">
        <v>929.28</v>
      </c>
      <c r="Z509" s="527">
        <f>X509*Y509</f>
        <v>0</v>
      </c>
      <c r="AA509" s="950">
        <v>920</v>
      </c>
      <c r="AB509" s="527">
        <f>X509*AA509</f>
        <v>0</v>
      </c>
      <c r="AC509" s="952">
        <f>Y509*X509+X509*AA509</f>
        <v>0</v>
      </c>
      <c r="AD509" s="592"/>
      <c r="AE509" s="950">
        <v>929.28</v>
      </c>
      <c r="AF509" s="527">
        <f>AD509*AE509</f>
        <v>0</v>
      </c>
      <c r="AG509" s="950">
        <v>920</v>
      </c>
      <c r="AH509" s="527">
        <f>AD509*AG509</f>
        <v>0</v>
      </c>
      <c r="AI509" s="952">
        <f>AE509*AD509+AD509*AG509</f>
        <v>0</v>
      </c>
      <c r="AJ509" s="592"/>
      <c r="AK509" s="950">
        <v>929.28</v>
      </c>
      <c r="AL509" s="527">
        <f>AJ509*AK509</f>
        <v>0</v>
      </c>
      <c r="AM509" s="950">
        <v>920</v>
      </c>
      <c r="AN509" s="527">
        <f>AJ509*AM509</f>
        <v>0</v>
      </c>
      <c r="AO509" s="952">
        <f>AK509*AJ509+AJ509*AM509</f>
        <v>0</v>
      </c>
      <c r="AP509" s="993"/>
      <c r="AQ509" s="653">
        <f t="shared" si="418"/>
        <v>266.29999999999995</v>
      </c>
      <c r="AR509" s="1157">
        <v>929.28</v>
      </c>
      <c r="AS509" s="527">
        <f>AQ509*AR509</f>
        <v>247467.26399999994</v>
      </c>
      <c r="AT509" s="950">
        <v>920</v>
      </c>
      <c r="AU509" s="989">
        <f>AQ509*AT509</f>
        <v>244995.99999999997</v>
      </c>
      <c r="AV509" s="1098">
        <f>AR509*AQ509+AQ509*AT509</f>
        <v>492463.26399999991</v>
      </c>
      <c r="AW509" s="633"/>
    </row>
    <row r="510" spans="1:49" s="632" customFormat="1" x14ac:dyDescent="0.25">
      <c r="A510" s="1069" t="s">
        <v>914</v>
      </c>
      <c r="B510" s="1040" t="s">
        <v>915</v>
      </c>
      <c r="C510" s="1041" t="s">
        <v>916</v>
      </c>
      <c r="D510" s="653">
        <v>1</v>
      </c>
      <c r="E510" s="1157">
        <v>334137</v>
      </c>
      <c r="F510" s="527">
        <f>D510*E510</f>
        <v>334137</v>
      </c>
      <c r="G510" s="950">
        <v>79104</v>
      </c>
      <c r="H510" s="989">
        <f>D510*G510</f>
        <v>79104</v>
      </c>
      <c r="I510" s="1098">
        <f>E510*D510+D510*G510</f>
        <v>413241</v>
      </c>
      <c r="J510" s="1149"/>
      <c r="K510" s="653">
        <v>0.5</v>
      </c>
      <c r="L510" s="1157">
        <v>334137</v>
      </c>
      <c r="M510" s="527">
        <f>K510*L510</f>
        <v>167068.5</v>
      </c>
      <c r="N510" s="950">
        <v>79104</v>
      </c>
      <c r="O510" s="989">
        <f>K510*N510</f>
        <v>39552</v>
      </c>
      <c r="P510" s="1098">
        <f>L510*K510+K510*N510</f>
        <v>206620.5</v>
      </c>
      <c r="Q510" s="1008"/>
      <c r="R510" s="653"/>
      <c r="S510" s="1098">
        <v>334137</v>
      </c>
      <c r="T510" s="1090">
        <f>R510*S510</f>
        <v>0</v>
      </c>
      <c r="U510" s="1098">
        <v>79104</v>
      </c>
      <c r="V510" s="1090">
        <f>R510*U510</f>
        <v>0</v>
      </c>
      <c r="W510" s="1098">
        <f>S510*R510+R510*U510</f>
        <v>0</v>
      </c>
      <c r="X510" s="1208"/>
      <c r="Y510" s="950">
        <v>334137</v>
      </c>
      <c r="Z510" s="527">
        <f>X510*Y510</f>
        <v>0</v>
      </c>
      <c r="AA510" s="950">
        <v>79104</v>
      </c>
      <c r="AB510" s="527">
        <f>X510*AA510</f>
        <v>0</v>
      </c>
      <c r="AC510" s="952">
        <f>Y510*X510+X510*AA510</f>
        <v>0</v>
      </c>
      <c r="AD510" s="1209"/>
      <c r="AE510" s="950">
        <v>334137</v>
      </c>
      <c r="AF510" s="527">
        <f>AD510*AE510</f>
        <v>0</v>
      </c>
      <c r="AG510" s="950">
        <v>79104</v>
      </c>
      <c r="AH510" s="527">
        <f>AD510*AG510</f>
        <v>0</v>
      </c>
      <c r="AI510" s="952">
        <f>AE510*AD510+AD510*AG510</f>
        <v>0</v>
      </c>
      <c r="AJ510" s="1209"/>
      <c r="AK510" s="950">
        <v>334137</v>
      </c>
      <c r="AL510" s="527">
        <f>AJ510*AK510</f>
        <v>0</v>
      </c>
      <c r="AM510" s="950">
        <v>79104</v>
      </c>
      <c r="AN510" s="527">
        <f>AJ510*AM510</f>
        <v>0</v>
      </c>
      <c r="AO510" s="952">
        <f>AK510*AJ510+AJ510*AM510</f>
        <v>0</v>
      </c>
      <c r="AP510" s="993"/>
      <c r="AQ510" s="653">
        <f t="shared" si="418"/>
        <v>0.5</v>
      </c>
      <c r="AR510" s="1157">
        <v>334137</v>
      </c>
      <c r="AS510" s="527">
        <f>AQ510*AR510</f>
        <v>167068.5</v>
      </c>
      <c r="AT510" s="950">
        <v>79104</v>
      </c>
      <c r="AU510" s="989">
        <f>AQ510*AT510</f>
        <v>39552</v>
      </c>
      <c r="AV510" s="1098">
        <f>AR510*AQ510+AQ510*AT510</f>
        <v>206620.5</v>
      </c>
      <c r="AW510" s="633"/>
    </row>
    <row r="511" spans="1:49" s="632" customFormat="1" x14ac:dyDescent="0.25">
      <c r="A511" s="1070" t="s">
        <v>917</v>
      </c>
      <c r="B511" s="1075" t="s">
        <v>918</v>
      </c>
      <c r="C511" s="1039"/>
      <c r="D511" s="1029"/>
      <c r="E511" s="1155"/>
      <c r="F511" s="948">
        <f>SUM(F512:F513)</f>
        <v>394092</v>
      </c>
      <c r="G511" s="948"/>
      <c r="H511" s="1156">
        <f>SUM(H512:H513)</f>
        <v>364900</v>
      </c>
      <c r="I511" s="1097">
        <f>SUM(I512:I513)</f>
        <v>758992</v>
      </c>
      <c r="J511" s="1144"/>
      <c r="K511" s="1029"/>
      <c r="L511" s="1155"/>
      <c r="M511" s="948">
        <f>SUM(M512:M513)</f>
        <v>394092</v>
      </c>
      <c r="N511" s="948"/>
      <c r="O511" s="1156">
        <f>SUM(O512:O513)</f>
        <v>364900</v>
      </c>
      <c r="P511" s="1097">
        <f>SUM(P512:P513)</f>
        <v>758992</v>
      </c>
      <c r="Q511" s="1007"/>
      <c r="R511" s="1029"/>
      <c r="S511" s="1097"/>
      <c r="T511" s="1097">
        <f>SUM(T512:T513)</f>
        <v>0</v>
      </c>
      <c r="U511" s="1097"/>
      <c r="V511" s="1097">
        <f>SUM(V512:V513)</f>
        <v>0</v>
      </c>
      <c r="W511" s="1097">
        <f>SUM(W512:W513)</f>
        <v>0</v>
      </c>
      <c r="X511" s="1233"/>
      <c r="Y511" s="948"/>
      <c r="Z511" s="948">
        <f>SUM(Z512:Z513)</f>
        <v>0</v>
      </c>
      <c r="AA511" s="948"/>
      <c r="AB511" s="948">
        <f>SUM(AB512:AB513)</f>
        <v>0</v>
      </c>
      <c r="AC511" s="949">
        <f>SUM(AC512:AC513)</f>
        <v>0</v>
      </c>
      <c r="AD511" s="594"/>
      <c r="AE511" s="948"/>
      <c r="AF511" s="948">
        <f>SUM(AF512:AF513)</f>
        <v>0</v>
      </c>
      <c r="AG511" s="948"/>
      <c r="AH511" s="948">
        <f>SUM(AH512:AH513)</f>
        <v>0</v>
      </c>
      <c r="AI511" s="949">
        <f>SUM(AI512:AI513)</f>
        <v>0</v>
      </c>
      <c r="AJ511" s="594"/>
      <c r="AK511" s="948"/>
      <c r="AL511" s="948">
        <f>SUM(AL512:AL513)</f>
        <v>0</v>
      </c>
      <c r="AM511" s="948"/>
      <c r="AN511" s="948">
        <f>SUM(AN512:AN513)</f>
        <v>0</v>
      </c>
      <c r="AO511" s="949">
        <f>SUM(AO512:AO513)</f>
        <v>0</v>
      </c>
      <c r="AP511" s="992"/>
      <c r="AQ511" s="653">
        <f t="shared" si="418"/>
        <v>0</v>
      </c>
      <c r="AR511" s="1155"/>
      <c r="AS511" s="948">
        <f>SUM(AS512:AS513)</f>
        <v>0</v>
      </c>
      <c r="AT511" s="948"/>
      <c r="AU511" s="1156">
        <f>SUM(AU512:AU513)</f>
        <v>0</v>
      </c>
      <c r="AV511" s="1097">
        <f>SUM(AV512:AV513)</f>
        <v>0</v>
      </c>
      <c r="AW511" s="633"/>
    </row>
    <row r="512" spans="1:49" s="632" customFormat="1" x14ac:dyDescent="0.25">
      <c r="A512" s="1069" t="s">
        <v>919</v>
      </c>
      <c r="B512" s="1040" t="s">
        <v>909</v>
      </c>
      <c r="C512" s="1041" t="s">
        <v>19</v>
      </c>
      <c r="D512" s="653">
        <v>410</v>
      </c>
      <c r="E512" s="1157">
        <v>90</v>
      </c>
      <c r="F512" s="527">
        <f>D512*E512</f>
        <v>36900</v>
      </c>
      <c r="G512" s="950">
        <v>0</v>
      </c>
      <c r="H512" s="989">
        <f>G512*D512</f>
        <v>0</v>
      </c>
      <c r="I512" s="1098">
        <f>E512*D512+D512*G512</f>
        <v>36900</v>
      </c>
      <c r="J512" s="1149"/>
      <c r="K512" s="653">
        <v>410</v>
      </c>
      <c r="L512" s="1157">
        <v>90</v>
      </c>
      <c r="M512" s="527">
        <f>K512*L512</f>
        <v>36900</v>
      </c>
      <c r="N512" s="950">
        <v>0</v>
      </c>
      <c r="O512" s="989">
        <f>N512*K512</f>
        <v>0</v>
      </c>
      <c r="P512" s="1098">
        <f>L512*K512+K512*N512</f>
        <v>36900</v>
      </c>
      <c r="Q512" s="1008"/>
      <c r="R512" s="653"/>
      <c r="S512" s="1098">
        <v>90</v>
      </c>
      <c r="T512" s="1090">
        <f>R512*S512</f>
        <v>0</v>
      </c>
      <c r="U512" s="1098">
        <v>0</v>
      </c>
      <c r="V512" s="1090">
        <f>U512*R512</f>
        <v>0</v>
      </c>
      <c r="W512" s="1098">
        <f>S512*R512+R512*U512</f>
        <v>0</v>
      </c>
      <c r="X512" s="1223"/>
      <c r="Y512" s="950">
        <v>90</v>
      </c>
      <c r="Z512" s="527">
        <f>X512*Y512</f>
        <v>0</v>
      </c>
      <c r="AA512" s="950">
        <v>0</v>
      </c>
      <c r="AB512" s="527">
        <f>AA512*X512</f>
        <v>0</v>
      </c>
      <c r="AC512" s="952">
        <f>Y512*X512+X512*AA512</f>
        <v>0</v>
      </c>
      <c r="AD512" s="592"/>
      <c r="AE512" s="950">
        <v>90</v>
      </c>
      <c r="AF512" s="527">
        <f>AD512*AE512</f>
        <v>0</v>
      </c>
      <c r="AG512" s="950">
        <v>0</v>
      </c>
      <c r="AH512" s="527">
        <f>AG512*AD512</f>
        <v>0</v>
      </c>
      <c r="AI512" s="952">
        <f>AE512*AD512+AD512*AG512</f>
        <v>0</v>
      </c>
      <c r="AJ512" s="592"/>
      <c r="AK512" s="950">
        <v>90</v>
      </c>
      <c r="AL512" s="527">
        <f>AJ512*AK512</f>
        <v>0</v>
      </c>
      <c r="AM512" s="950">
        <v>0</v>
      </c>
      <c r="AN512" s="527">
        <f>AM512*AJ512</f>
        <v>0</v>
      </c>
      <c r="AO512" s="952">
        <f>AK512*AJ512+AJ512*AM512</f>
        <v>0</v>
      </c>
      <c r="AP512" s="993"/>
      <c r="AQ512" s="653">
        <f t="shared" si="418"/>
        <v>0</v>
      </c>
      <c r="AR512" s="1157">
        <v>90</v>
      </c>
      <c r="AS512" s="527">
        <f>AQ512*AR512</f>
        <v>0</v>
      </c>
      <c r="AT512" s="950">
        <v>0</v>
      </c>
      <c r="AU512" s="989">
        <f>AT512*AQ512</f>
        <v>0</v>
      </c>
      <c r="AV512" s="1098">
        <f>AR512*AQ512+AQ512*AT512</f>
        <v>0</v>
      </c>
      <c r="AW512" s="633"/>
    </row>
    <row r="513" spans="1:49" s="632" customFormat="1" x14ac:dyDescent="0.25">
      <c r="A513" s="1069" t="s">
        <v>920</v>
      </c>
      <c r="B513" s="1040" t="s">
        <v>921</v>
      </c>
      <c r="C513" s="1041" t="s">
        <v>19</v>
      </c>
      <c r="D513" s="653">
        <v>410</v>
      </c>
      <c r="E513" s="1157">
        <v>871.2</v>
      </c>
      <c r="F513" s="527">
        <f>D513*E513</f>
        <v>357192</v>
      </c>
      <c r="G513" s="950">
        <v>890</v>
      </c>
      <c r="H513" s="989">
        <f>D513*G513</f>
        <v>364900</v>
      </c>
      <c r="I513" s="1098">
        <f>E513*D513+D513*G513</f>
        <v>722092</v>
      </c>
      <c r="J513" s="1149"/>
      <c r="K513" s="653">
        <v>410</v>
      </c>
      <c r="L513" s="1157">
        <v>871.2</v>
      </c>
      <c r="M513" s="527">
        <f>K513*L513</f>
        <v>357192</v>
      </c>
      <c r="N513" s="950">
        <v>890</v>
      </c>
      <c r="O513" s="989">
        <f>K513*N513</f>
        <v>364900</v>
      </c>
      <c r="P513" s="1098">
        <f>L513*K513+K513*N513</f>
        <v>722092</v>
      </c>
      <c r="Q513" s="1008"/>
      <c r="R513" s="653"/>
      <c r="S513" s="1098">
        <v>871.2</v>
      </c>
      <c r="T513" s="1090">
        <f>R513*S513</f>
        <v>0</v>
      </c>
      <c r="U513" s="1098">
        <v>890</v>
      </c>
      <c r="V513" s="1090">
        <f>R513*U513</f>
        <v>0</v>
      </c>
      <c r="W513" s="1098">
        <f>S513*R513+R513*U513</f>
        <v>0</v>
      </c>
      <c r="X513" s="1223"/>
      <c r="Y513" s="950">
        <v>871.2</v>
      </c>
      <c r="Z513" s="527">
        <f>X513*Y513</f>
        <v>0</v>
      </c>
      <c r="AA513" s="950">
        <v>890</v>
      </c>
      <c r="AB513" s="527">
        <f>X513*AA513</f>
        <v>0</v>
      </c>
      <c r="AC513" s="952">
        <f>Y513*X513+X513*AA513</f>
        <v>0</v>
      </c>
      <c r="AD513" s="592"/>
      <c r="AE513" s="950">
        <v>871.2</v>
      </c>
      <c r="AF513" s="527">
        <f>AD513*AE513</f>
        <v>0</v>
      </c>
      <c r="AG513" s="950">
        <v>890</v>
      </c>
      <c r="AH513" s="527">
        <f>AD513*AG513</f>
        <v>0</v>
      </c>
      <c r="AI513" s="952">
        <f>AE513*AD513+AD513*AG513</f>
        <v>0</v>
      </c>
      <c r="AJ513" s="592"/>
      <c r="AK513" s="950">
        <v>871.2</v>
      </c>
      <c r="AL513" s="527">
        <f>AJ513*AK513</f>
        <v>0</v>
      </c>
      <c r="AM513" s="950">
        <v>890</v>
      </c>
      <c r="AN513" s="527">
        <f>AJ513*AM513</f>
        <v>0</v>
      </c>
      <c r="AO513" s="952">
        <f>AK513*AJ513+AJ513*AM513</f>
        <v>0</v>
      </c>
      <c r="AP513" s="993"/>
      <c r="AQ513" s="653">
        <f t="shared" si="418"/>
        <v>0</v>
      </c>
      <c r="AR513" s="1157">
        <v>871.2</v>
      </c>
      <c r="AS513" s="527">
        <f>AQ513*AR513</f>
        <v>0</v>
      </c>
      <c r="AT513" s="950">
        <v>890</v>
      </c>
      <c r="AU513" s="989">
        <f>AQ513*AT513</f>
        <v>0</v>
      </c>
      <c r="AV513" s="1098">
        <f>AR513*AQ513+AQ513*AT513</f>
        <v>0</v>
      </c>
      <c r="AW513" s="633"/>
    </row>
    <row r="514" spans="1:49" s="632" customFormat="1" x14ac:dyDescent="0.25">
      <c r="A514" s="1070" t="s">
        <v>922</v>
      </c>
      <c r="B514" s="1038" t="s">
        <v>923</v>
      </c>
      <c r="C514" s="1039"/>
      <c r="D514" s="1029"/>
      <c r="E514" s="1155"/>
      <c r="F514" s="948">
        <f>F515+F516+F517+F518+F519+F520</f>
        <v>874103.95970000001</v>
      </c>
      <c r="G514" s="948"/>
      <c r="H514" s="1156">
        <f>H515+H516+H517+H518+H519+H520</f>
        <v>222570.32</v>
      </c>
      <c r="I514" s="1097">
        <f>I515+I516+I517+I518+I519+I520</f>
        <v>1096674.2797000001</v>
      </c>
      <c r="J514" s="1144"/>
      <c r="K514" s="1029"/>
      <c r="L514" s="1155"/>
      <c r="M514" s="948">
        <f>M515+M516+M517+M518+M519+M520</f>
        <v>577636.34210000001</v>
      </c>
      <c r="N514" s="948"/>
      <c r="O514" s="1156">
        <f>O515+O516+O517+O518+O519+O520</f>
        <v>209972</v>
      </c>
      <c r="P514" s="1097">
        <f>P515+P516+P517+P518+P519+P520</f>
        <v>787608.34210000001</v>
      </c>
      <c r="Q514" s="1007"/>
      <c r="R514" s="1029"/>
      <c r="S514" s="1097"/>
      <c r="T514" s="1097">
        <f>T515+T516+T517+T518+T519+T520</f>
        <v>296471.28000000003</v>
      </c>
      <c r="U514" s="1097"/>
      <c r="V514" s="1097">
        <f>V515+V516+V517+V518+V519+V520</f>
        <v>12598.32</v>
      </c>
      <c r="W514" s="1097">
        <f>W515+W516+W517+W518+W519+W520</f>
        <v>309069.59999999998</v>
      </c>
      <c r="X514" s="1206"/>
      <c r="Y514" s="948"/>
      <c r="Z514" s="948">
        <f>Z515+Z516+Z517+Z518+Z519+Z520</f>
        <v>0</v>
      </c>
      <c r="AA514" s="948"/>
      <c r="AB514" s="948">
        <f>AB515+AB516+AB517+AB518+AB519+AB520</f>
        <v>0</v>
      </c>
      <c r="AC514" s="949">
        <f>AC515+AC516+AC517+AC518+AC519+AC520</f>
        <v>0</v>
      </c>
      <c r="AD514" s="1207"/>
      <c r="AE514" s="948"/>
      <c r="AF514" s="948">
        <f>AF515+AF516+AF517+AF518+AF519+AF520</f>
        <v>0</v>
      </c>
      <c r="AG514" s="948"/>
      <c r="AH514" s="948">
        <f>AH515+AH516+AH517+AH518+AH519+AH520</f>
        <v>0</v>
      </c>
      <c r="AI514" s="949">
        <f>AI515+AI516+AI517+AI518+AI519+AI520</f>
        <v>0</v>
      </c>
      <c r="AJ514" s="1207"/>
      <c r="AK514" s="948"/>
      <c r="AL514" s="948">
        <f>AL515+AL516+AL517+AL518+AL519+AL520</f>
        <v>0</v>
      </c>
      <c r="AM514" s="948"/>
      <c r="AN514" s="948">
        <f>AN515+AN516+AN517+AN518+AN519+AN520</f>
        <v>0</v>
      </c>
      <c r="AO514" s="949">
        <f>AO515+AO516+AO517+AO518+AO519+AO520</f>
        <v>0</v>
      </c>
      <c r="AP514" s="992"/>
      <c r="AQ514" s="653">
        <f t="shared" si="418"/>
        <v>0</v>
      </c>
      <c r="AR514" s="1155"/>
      <c r="AS514" s="948">
        <f>AS515+AS516+AS517+AS518+AS519+AS520</f>
        <v>-3.6623999999928198</v>
      </c>
      <c r="AT514" s="948"/>
      <c r="AU514" s="1156">
        <f>AU515+AU516+AU517+AU518+AU519+AU520</f>
        <v>-1.6651124923328098E-12</v>
      </c>
      <c r="AV514" s="1097">
        <f>AV515+AV516+AV517+AV518+AV519+AV520</f>
        <v>-3.6623999999944852</v>
      </c>
      <c r="AW514" s="633"/>
    </row>
    <row r="515" spans="1:49" s="632" customFormat="1" x14ac:dyDescent="0.25">
      <c r="A515" s="1069" t="s">
        <v>924</v>
      </c>
      <c r="B515" s="1040" t="s">
        <v>925</v>
      </c>
      <c r="C515" s="1041" t="s">
        <v>205</v>
      </c>
      <c r="D515" s="653">
        <v>42.06</v>
      </c>
      <c r="E515" s="1157">
        <v>6500</v>
      </c>
      <c r="F515" s="527">
        <f t="shared" ref="F515:F520" si="440">D515*E515</f>
        <v>273390</v>
      </c>
      <c r="G515" s="950">
        <v>0</v>
      </c>
      <c r="H515" s="989">
        <f>G515*D515</f>
        <v>0</v>
      </c>
      <c r="I515" s="1098">
        <f t="shared" ref="I515:I520" si="441">E515*D515+D515*G515</f>
        <v>273390</v>
      </c>
      <c r="J515" s="1149"/>
      <c r="K515" s="653">
        <v>42.06</v>
      </c>
      <c r="L515" s="1157">
        <v>6500</v>
      </c>
      <c r="M515" s="527">
        <f t="shared" ref="M515:M520" si="442">K515*L515</f>
        <v>273390</v>
      </c>
      <c r="N515" s="950">
        <v>0</v>
      </c>
      <c r="O515" s="989">
        <f>N515*K515</f>
        <v>0</v>
      </c>
      <c r="P515" s="1098">
        <f t="shared" ref="P515:P520" si="443">L515*K515+K515*N515</f>
        <v>273390</v>
      </c>
      <c r="Q515" s="1008"/>
      <c r="R515" s="653"/>
      <c r="S515" s="1098">
        <v>6500</v>
      </c>
      <c r="T515" s="1090">
        <f t="shared" ref="T515:T520" si="444">R515*S515</f>
        <v>0</v>
      </c>
      <c r="U515" s="1098">
        <v>0</v>
      </c>
      <c r="V515" s="1090">
        <f>U515*R515</f>
        <v>0</v>
      </c>
      <c r="W515" s="1098">
        <f t="shared" ref="W515:W520" si="445">S515*R515+R515*U515</f>
        <v>0</v>
      </c>
      <c r="X515" s="1208"/>
      <c r="Y515" s="950">
        <v>6500</v>
      </c>
      <c r="Z515" s="527">
        <f t="shared" ref="Z515:Z520" si="446">X515*Y515</f>
        <v>0</v>
      </c>
      <c r="AA515" s="950">
        <v>0</v>
      </c>
      <c r="AB515" s="527">
        <f>AA515*X515</f>
        <v>0</v>
      </c>
      <c r="AC515" s="952">
        <f t="shared" ref="AC515:AC520" si="447">Y515*X515+X515*AA515</f>
        <v>0</v>
      </c>
      <c r="AD515" s="1209"/>
      <c r="AE515" s="950">
        <v>6500</v>
      </c>
      <c r="AF515" s="527">
        <f t="shared" ref="AF515:AF520" si="448">AD515*AE515</f>
        <v>0</v>
      </c>
      <c r="AG515" s="950">
        <v>0</v>
      </c>
      <c r="AH515" s="527">
        <f>AG515*AD515</f>
        <v>0</v>
      </c>
      <c r="AI515" s="952">
        <f t="shared" ref="AI515:AI520" si="449">AE515*AD515+AD515*AG515</f>
        <v>0</v>
      </c>
      <c r="AJ515" s="1209"/>
      <c r="AK515" s="950">
        <v>6500</v>
      </c>
      <c r="AL515" s="527">
        <f t="shared" ref="AL515:AL520" si="450">AJ515*AK515</f>
        <v>0</v>
      </c>
      <c r="AM515" s="950">
        <v>0</v>
      </c>
      <c r="AN515" s="527">
        <f>AM515*AJ515</f>
        <v>0</v>
      </c>
      <c r="AO515" s="952">
        <f t="shared" ref="AO515:AO520" si="451">AK515*AJ515+AJ515*AM515</f>
        <v>0</v>
      </c>
      <c r="AP515" s="993"/>
      <c r="AQ515" s="653">
        <f t="shared" si="418"/>
        <v>0</v>
      </c>
      <c r="AR515" s="1157">
        <v>6500</v>
      </c>
      <c r="AS515" s="527">
        <f t="shared" ref="AS515:AS520" si="452">AQ515*AR515</f>
        <v>0</v>
      </c>
      <c r="AT515" s="950">
        <v>0</v>
      </c>
      <c r="AU515" s="989">
        <f>AT515*AQ515</f>
        <v>0</v>
      </c>
      <c r="AV515" s="1098">
        <f t="shared" ref="AV515:AV520" si="453">AR515*AQ515+AQ515*AT515</f>
        <v>0</v>
      </c>
      <c r="AW515" s="633"/>
    </row>
    <row r="516" spans="1:49" s="632" customFormat="1" x14ac:dyDescent="0.25">
      <c r="A516" s="1069" t="s">
        <v>926</v>
      </c>
      <c r="B516" s="1040" t="s">
        <v>803</v>
      </c>
      <c r="C516" s="1041" t="s">
        <v>43</v>
      </c>
      <c r="D516" s="653">
        <v>6.61</v>
      </c>
      <c r="E516" s="1004">
        <v>20171.61</v>
      </c>
      <c r="F516" s="527">
        <f t="shared" si="440"/>
        <v>133334.34210000001</v>
      </c>
      <c r="G516" s="950">
        <v>0</v>
      </c>
      <c r="H516" s="989">
        <f>G516*D516</f>
        <v>0</v>
      </c>
      <c r="I516" s="1098">
        <f t="shared" si="441"/>
        <v>133334.34210000001</v>
      </c>
      <c r="J516" s="1149"/>
      <c r="K516" s="653">
        <v>6.61</v>
      </c>
      <c r="L516" s="1004">
        <v>20171.61</v>
      </c>
      <c r="M516" s="527">
        <f t="shared" si="442"/>
        <v>133334.34210000001</v>
      </c>
      <c r="N516" s="950">
        <v>0</v>
      </c>
      <c r="O516" s="989">
        <f>N516*K516</f>
        <v>0</v>
      </c>
      <c r="P516" s="1098">
        <f t="shared" si="443"/>
        <v>133334.34210000001</v>
      </c>
      <c r="Q516" s="1008"/>
      <c r="R516" s="653"/>
      <c r="S516" s="1096">
        <v>20171.61</v>
      </c>
      <c r="T516" s="1090">
        <f t="shared" si="444"/>
        <v>0</v>
      </c>
      <c r="U516" s="1098">
        <v>0</v>
      </c>
      <c r="V516" s="1090">
        <f>U516*R516</f>
        <v>0</v>
      </c>
      <c r="W516" s="1098">
        <f t="shared" si="445"/>
        <v>0</v>
      </c>
      <c r="X516" s="1208"/>
      <c r="Y516" s="526">
        <v>20171.61</v>
      </c>
      <c r="Z516" s="527">
        <f t="shared" si="446"/>
        <v>0</v>
      </c>
      <c r="AA516" s="950">
        <v>0</v>
      </c>
      <c r="AB516" s="527">
        <f>AA516*X516</f>
        <v>0</v>
      </c>
      <c r="AC516" s="952">
        <f t="shared" si="447"/>
        <v>0</v>
      </c>
      <c r="AD516" s="1209"/>
      <c r="AE516" s="526">
        <v>20171.61</v>
      </c>
      <c r="AF516" s="527">
        <f t="shared" si="448"/>
        <v>0</v>
      </c>
      <c r="AG516" s="950">
        <v>0</v>
      </c>
      <c r="AH516" s="527">
        <f>AG516*AD516</f>
        <v>0</v>
      </c>
      <c r="AI516" s="952">
        <f t="shared" si="449"/>
        <v>0</v>
      </c>
      <c r="AJ516" s="1209"/>
      <c r="AK516" s="526">
        <v>20171.61</v>
      </c>
      <c r="AL516" s="527">
        <f t="shared" si="450"/>
        <v>0</v>
      </c>
      <c r="AM516" s="950">
        <v>0</v>
      </c>
      <c r="AN516" s="527">
        <f>AM516*AJ516</f>
        <v>0</v>
      </c>
      <c r="AO516" s="952">
        <f t="shared" si="451"/>
        <v>0</v>
      </c>
      <c r="AP516" s="993"/>
      <c r="AQ516" s="653">
        <f t="shared" si="418"/>
        <v>0</v>
      </c>
      <c r="AR516" s="1004">
        <v>20171.61</v>
      </c>
      <c r="AS516" s="527">
        <f t="shared" si="452"/>
        <v>0</v>
      </c>
      <c r="AT516" s="950">
        <v>0</v>
      </c>
      <c r="AU516" s="989">
        <f>AT516*AQ516</f>
        <v>0</v>
      </c>
      <c r="AV516" s="1098">
        <f t="shared" si="453"/>
        <v>0</v>
      </c>
      <c r="AW516" s="633"/>
    </row>
    <row r="517" spans="1:49" s="632" customFormat="1" ht="28.5" x14ac:dyDescent="0.25">
      <c r="A517" s="1069" t="s">
        <v>927</v>
      </c>
      <c r="B517" s="1040" t="s">
        <v>752</v>
      </c>
      <c r="C517" s="1041" t="s">
        <v>43</v>
      </c>
      <c r="D517" s="653">
        <v>14.84</v>
      </c>
      <c r="E517" s="1004">
        <v>12208</v>
      </c>
      <c r="F517" s="527">
        <f t="shared" si="440"/>
        <v>181166.72</v>
      </c>
      <c r="G517" s="526">
        <v>14998</v>
      </c>
      <c r="H517" s="989">
        <f>D517*G517</f>
        <v>222570.32</v>
      </c>
      <c r="I517" s="1098">
        <f t="shared" si="441"/>
        <v>403737.04000000004</v>
      </c>
      <c r="J517" s="1149"/>
      <c r="K517" s="653">
        <v>14</v>
      </c>
      <c r="L517" s="1004">
        <v>12208</v>
      </c>
      <c r="M517" s="527">
        <f t="shared" si="442"/>
        <v>170912</v>
      </c>
      <c r="N517" s="526">
        <v>14998</v>
      </c>
      <c r="O517" s="989">
        <f>K517*N517</f>
        <v>209972</v>
      </c>
      <c r="P517" s="1098">
        <f t="shared" si="443"/>
        <v>380884</v>
      </c>
      <c r="Q517" s="1008"/>
      <c r="R517" s="653">
        <v>0.84</v>
      </c>
      <c r="S517" s="1096">
        <v>12208</v>
      </c>
      <c r="T517" s="1090">
        <f t="shared" si="444"/>
        <v>10254.719999999999</v>
      </c>
      <c r="U517" s="1096">
        <v>14998</v>
      </c>
      <c r="V517" s="1090">
        <f>R517*U517</f>
        <v>12598.32</v>
      </c>
      <c r="W517" s="1098">
        <f t="shared" si="445"/>
        <v>22853.040000000001</v>
      </c>
      <c r="X517" s="1208"/>
      <c r="Y517" s="526">
        <v>12208</v>
      </c>
      <c r="Z517" s="527">
        <f t="shared" si="446"/>
        <v>0</v>
      </c>
      <c r="AA517" s="526">
        <v>14998</v>
      </c>
      <c r="AB517" s="527">
        <f>X517*AA517</f>
        <v>0</v>
      </c>
      <c r="AC517" s="952">
        <f t="shared" si="447"/>
        <v>0</v>
      </c>
      <c r="AD517" s="1209"/>
      <c r="AE517" s="526">
        <v>12208</v>
      </c>
      <c r="AF517" s="527">
        <f t="shared" si="448"/>
        <v>0</v>
      </c>
      <c r="AG517" s="526">
        <v>14998</v>
      </c>
      <c r="AH517" s="527">
        <f>AD517*AG517</f>
        <v>0</v>
      </c>
      <c r="AI517" s="952">
        <f t="shared" si="449"/>
        <v>0</v>
      </c>
      <c r="AJ517" s="1209"/>
      <c r="AK517" s="526">
        <v>12208</v>
      </c>
      <c r="AL517" s="527">
        <f t="shared" si="450"/>
        <v>0</v>
      </c>
      <c r="AM517" s="526">
        <v>14998</v>
      </c>
      <c r="AN517" s="527">
        <f>AJ517*AM517</f>
        <v>0</v>
      </c>
      <c r="AO517" s="952">
        <f t="shared" si="451"/>
        <v>0</v>
      </c>
      <c r="AP517" s="993"/>
      <c r="AQ517" s="653">
        <f t="shared" si="418"/>
        <v>-1.1102230246251565E-16</v>
      </c>
      <c r="AR517" s="1004">
        <v>12208</v>
      </c>
      <c r="AS517" s="527">
        <f t="shared" si="452"/>
        <v>-1.3553602684623911E-12</v>
      </c>
      <c r="AT517" s="526">
        <v>14998</v>
      </c>
      <c r="AU517" s="989">
        <f>AQ517*AT517</f>
        <v>-1.6651124923328098E-12</v>
      </c>
      <c r="AV517" s="1098">
        <f t="shared" si="453"/>
        <v>-3.0204727607952009E-12</v>
      </c>
      <c r="AW517" s="633"/>
    </row>
    <row r="518" spans="1:49" s="632" customFormat="1" x14ac:dyDescent="0.25">
      <c r="A518" s="1069" t="s">
        <v>928</v>
      </c>
      <c r="B518" s="1040" t="s">
        <v>929</v>
      </c>
      <c r="C518" s="1041" t="s">
        <v>43</v>
      </c>
      <c r="D518" s="653">
        <v>8.58</v>
      </c>
      <c r="E518" s="1004">
        <v>12208</v>
      </c>
      <c r="F518" s="527">
        <f t="shared" si="440"/>
        <v>104744.64</v>
      </c>
      <c r="G518" s="526"/>
      <c r="H518" s="989">
        <f>D518*G518</f>
        <v>0</v>
      </c>
      <c r="I518" s="1098">
        <f t="shared" si="441"/>
        <v>104744.64</v>
      </c>
      <c r="J518" s="1149"/>
      <c r="K518" s="653"/>
      <c r="L518" s="1004">
        <v>12208</v>
      </c>
      <c r="M518" s="527">
        <f t="shared" si="442"/>
        <v>0</v>
      </c>
      <c r="N518" s="526"/>
      <c r="O518" s="989">
        <f>K518*N518</f>
        <v>0</v>
      </c>
      <c r="P518" s="1098">
        <f t="shared" si="443"/>
        <v>0</v>
      </c>
      <c r="Q518" s="1008"/>
      <c r="R518" s="653">
        <v>8.58</v>
      </c>
      <c r="S518" s="1096">
        <v>12208</v>
      </c>
      <c r="T518" s="1090">
        <f t="shared" si="444"/>
        <v>104744.64</v>
      </c>
      <c r="U518" s="1096"/>
      <c r="V518" s="1090">
        <f>R518*U518</f>
        <v>0</v>
      </c>
      <c r="W518" s="1098">
        <f t="shared" si="445"/>
        <v>104744.64</v>
      </c>
      <c r="X518" s="1188"/>
      <c r="Y518" s="526">
        <v>12208</v>
      </c>
      <c r="Z518" s="527">
        <f t="shared" si="446"/>
        <v>0</v>
      </c>
      <c r="AA518" s="526"/>
      <c r="AB518" s="527">
        <f>X518*AA518</f>
        <v>0</v>
      </c>
      <c r="AC518" s="952">
        <f t="shared" si="447"/>
        <v>0</v>
      </c>
      <c r="AD518" s="1189"/>
      <c r="AE518" s="526">
        <v>12208</v>
      </c>
      <c r="AF518" s="527">
        <f t="shared" si="448"/>
        <v>0</v>
      </c>
      <c r="AG518" s="526"/>
      <c r="AH518" s="527">
        <f>AD518*AG518</f>
        <v>0</v>
      </c>
      <c r="AI518" s="952">
        <f t="shared" si="449"/>
        <v>0</v>
      </c>
      <c r="AJ518" s="1189"/>
      <c r="AK518" s="526">
        <v>12208</v>
      </c>
      <c r="AL518" s="527">
        <f t="shared" si="450"/>
        <v>0</v>
      </c>
      <c r="AM518" s="526"/>
      <c r="AN518" s="527">
        <f>AJ518*AM518</f>
        <v>0</v>
      </c>
      <c r="AO518" s="952">
        <f t="shared" si="451"/>
        <v>0</v>
      </c>
      <c r="AP518" s="993"/>
      <c r="AQ518" s="653">
        <f t="shared" si="418"/>
        <v>0</v>
      </c>
      <c r="AR518" s="1004">
        <v>12208</v>
      </c>
      <c r="AS518" s="527">
        <f t="shared" si="452"/>
        <v>0</v>
      </c>
      <c r="AT518" s="526"/>
      <c r="AU518" s="989">
        <f>AQ518*AT518</f>
        <v>0</v>
      </c>
      <c r="AV518" s="1098">
        <f t="shared" si="453"/>
        <v>0</v>
      </c>
      <c r="AW518" s="633"/>
    </row>
    <row r="519" spans="1:49" s="632" customFormat="1" x14ac:dyDescent="0.25">
      <c r="A519" s="1069" t="s">
        <v>930</v>
      </c>
      <c r="B519" s="1040" t="s">
        <v>809</v>
      </c>
      <c r="C519" s="1041" t="s">
        <v>43</v>
      </c>
      <c r="D519" s="653">
        <f>D518*1.6-D518</f>
        <v>5.1480000000000015</v>
      </c>
      <c r="E519" s="1004">
        <v>12208</v>
      </c>
      <c r="F519" s="527">
        <f t="shared" si="440"/>
        <v>62846.784000000021</v>
      </c>
      <c r="G519" s="526"/>
      <c r="H519" s="989">
        <f>D519*G519</f>
        <v>0</v>
      </c>
      <c r="I519" s="1098">
        <f t="shared" si="441"/>
        <v>62846.784000000021</v>
      </c>
      <c r="J519" s="1149"/>
      <c r="K519" s="653"/>
      <c r="L519" s="1004">
        <v>12208</v>
      </c>
      <c r="M519" s="527">
        <f t="shared" si="442"/>
        <v>0</v>
      </c>
      <c r="N519" s="526"/>
      <c r="O519" s="989">
        <f>K519*N519</f>
        <v>0</v>
      </c>
      <c r="P519" s="1098">
        <f t="shared" si="443"/>
        <v>0</v>
      </c>
      <c r="Q519" s="1008"/>
      <c r="R519" s="653">
        <v>5.1479999999999997</v>
      </c>
      <c r="S519" s="1096">
        <v>12208</v>
      </c>
      <c r="T519" s="1090">
        <f t="shared" si="444"/>
        <v>62846.784</v>
      </c>
      <c r="U519" s="1096"/>
      <c r="V519" s="1090">
        <f>R519*U519</f>
        <v>0</v>
      </c>
      <c r="W519" s="1098">
        <f t="shared" si="445"/>
        <v>62846.784</v>
      </c>
      <c r="X519" s="1188"/>
      <c r="Y519" s="526">
        <v>12208</v>
      </c>
      <c r="Z519" s="527">
        <f t="shared" si="446"/>
        <v>0</v>
      </c>
      <c r="AA519" s="526"/>
      <c r="AB519" s="527">
        <f>X519*AA519</f>
        <v>0</v>
      </c>
      <c r="AC519" s="952">
        <f t="shared" si="447"/>
        <v>0</v>
      </c>
      <c r="AD519" s="1189"/>
      <c r="AE519" s="526">
        <v>12208</v>
      </c>
      <c r="AF519" s="527">
        <f t="shared" si="448"/>
        <v>0</v>
      </c>
      <c r="AG519" s="526"/>
      <c r="AH519" s="527">
        <f>AD519*AG519</f>
        <v>0</v>
      </c>
      <c r="AI519" s="952">
        <f t="shared" si="449"/>
        <v>0</v>
      </c>
      <c r="AJ519" s="1189"/>
      <c r="AK519" s="526">
        <v>12208</v>
      </c>
      <c r="AL519" s="527">
        <f t="shared" si="450"/>
        <v>0</v>
      </c>
      <c r="AM519" s="526"/>
      <c r="AN519" s="527">
        <f>AJ519*AM519</f>
        <v>0</v>
      </c>
      <c r="AO519" s="952">
        <f t="shared" si="451"/>
        <v>0</v>
      </c>
      <c r="AP519" s="993"/>
      <c r="AQ519" s="653">
        <f t="shared" si="418"/>
        <v>1.7763568394002505E-15</v>
      </c>
      <c r="AR519" s="1004">
        <v>12208</v>
      </c>
      <c r="AS519" s="527">
        <f t="shared" si="452"/>
        <v>2.1685764295398258E-11</v>
      </c>
      <c r="AT519" s="526"/>
      <c r="AU519" s="989">
        <f>AQ519*AT519</f>
        <v>0</v>
      </c>
      <c r="AV519" s="1098">
        <f t="shared" si="453"/>
        <v>2.1685764295398258E-11</v>
      </c>
      <c r="AW519" s="633"/>
    </row>
    <row r="520" spans="1:49" s="632" customFormat="1" x14ac:dyDescent="0.25">
      <c r="A520" s="1069" t="s">
        <v>931</v>
      </c>
      <c r="B520" s="1040" t="s">
        <v>805</v>
      </c>
      <c r="C520" s="1041" t="s">
        <v>43</v>
      </c>
      <c r="D520" s="653">
        <f>D516*1.47</f>
        <v>9.7166999999999994</v>
      </c>
      <c r="E520" s="1004">
        <v>12208</v>
      </c>
      <c r="F520" s="527">
        <f t="shared" si="440"/>
        <v>118621.4736</v>
      </c>
      <c r="G520" s="526"/>
      <c r="H520" s="989">
        <f>D520*G520</f>
        <v>0</v>
      </c>
      <c r="I520" s="1098">
        <f t="shared" si="441"/>
        <v>118621.4736</v>
      </c>
      <c r="J520" s="1149"/>
      <c r="K520" s="653"/>
      <c r="L520" s="1004">
        <v>12208</v>
      </c>
      <c r="M520" s="527">
        <f t="shared" si="442"/>
        <v>0</v>
      </c>
      <c r="N520" s="526"/>
      <c r="O520" s="989">
        <f>K520*N520</f>
        <v>0</v>
      </c>
      <c r="P520" s="1098">
        <f t="shared" si="443"/>
        <v>0</v>
      </c>
      <c r="Q520" s="1008"/>
      <c r="R520" s="653">
        <v>9.7170000000000005</v>
      </c>
      <c r="S520" s="1096">
        <v>12208</v>
      </c>
      <c r="T520" s="1090">
        <f t="shared" si="444"/>
        <v>118625.13600000001</v>
      </c>
      <c r="U520" s="1096"/>
      <c r="V520" s="1090">
        <f>R520*U520</f>
        <v>0</v>
      </c>
      <c r="W520" s="1098">
        <f t="shared" si="445"/>
        <v>118625.13600000001</v>
      </c>
      <c r="X520" s="1188"/>
      <c r="Y520" s="526">
        <v>12208</v>
      </c>
      <c r="Z520" s="527">
        <f t="shared" si="446"/>
        <v>0</v>
      </c>
      <c r="AA520" s="526"/>
      <c r="AB520" s="527">
        <f>X520*AA520</f>
        <v>0</v>
      </c>
      <c r="AC520" s="952">
        <f t="shared" si="447"/>
        <v>0</v>
      </c>
      <c r="AD520" s="1189"/>
      <c r="AE520" s="526">
        <v>12208</v>
      </c>
      <c r="AF520" s="527">
        <f t="shared" si="448"/>
        <v>0</v>
      </c>
      <c r="AG520" s="526"/>
      <c r="AH520" s="527">
        <f>AD520*AG520</f>
        <v>0</v>
      </c>
      <c r="AI520" s="952">
        <f t="shared" si="449"/>
        <v>0</v>
      </c>
      <c r="AJ520" s="1189"/>
      <c r="AK520" s="526">
        <v>12208</v>
      </c>
      <c r="AL520" s="527">
        <f t="shared" si="450"/>
        <v>0</v>
      </c>
      <c r="AM520" s="526"/>
      <c r="AN520" s="527">
        <f>AJ520*AM520</f>
        <v>0</v>
      </c>
      <c r="AO520" s="952">
        <f t="shared" si="451"/>
        <v>0</v>
      </c>
      <c r="AP520" s="993"/>
      <c r="AQ520" s="653">
        <f t="shared" si="418"/>
        <v>-3.0000000000107718E-4</v>
      </c>
      <c r="AR520" s="1004">
        <v>12208</v>
      </c>
      <c r="AS520" s="527">
        <f t="shared" si="452"/>
        <v>-3.6624000000131502</v>
      </c>
      <c r="AT520" s="526"/>
      <c r="AU520" s="989">
        <f>AQ520*AT520</f>
        <v>0</v>
      </c>
      <c r="AV520" s="1098">
        <f t="shared" si="453"/>
        <v>-3.6624000000131502</v>
      </c>
      <c r="AW520" s="633"/>
    </row>
    <row r="521" spans="1:49" s="632" customFormat="1" x14ac:dyDescent="0.25">
      <c r="A521" s="1070" t="s">
        <v>932</v>
      </c>
      <c r="B521" s="1038" t="s">
        <v>933</v>
      </c>
      <c r="C521" s="1039"/>
      <c r="D521" s="1029"/>
      <c r="E521" s="1133"/>
      <c r="F521" s="948">
        <f>F522+F523+F524+F525</f>
        <v>474403.4</v>
      </c>
      <c r="G521" s="948"/>
      <c r="H521" s="1156">
        <f>H522+H523+H524+H525</f>
        <v>410962.5</v>
      </c>
      <c r="I521" s="1097">
        <f>I522+I523+I524+I525</f>
        <v>885365.9</v>
      </c>
      <c r="J521" s="1144"/>
      <c r="K521" s="1029"/>
      <c r="L521" s="1133"/>
      <c r="M521" s="948">
        <f>M522+M523+M524+M525</f>
        <v>0</v>
      </c>
      <c r="N521" s="948"/>
      <c r="O521" s="1156">
        <f>O522+O523+O524+O525</f>
        <v>0</v>
      </c>
      <c r="P521" s="1097">
        <f>P522+P523+P524+P525</f>
        <v>0</v>
      </c>
      <c r="Q521" s="1007"/>
      <c r="R521" s="1029"/>
      <c r="S521" s="1107"/>
      <c r="T521" s="1097">
        <f>T522+T523+T524+T525</f>
        <v>0</v>
      </c>
      <c r="U521" s="1097"/>
      <c r="V521" s="1097">
        <f>V522+V523+V524+V525</f>
        <v>0</v>
      </c>
      <c r="W521" s="1097">
        <f>W522+W523+W524+W525</f>
        <v>0</v>
      </c>
      <c r="X521" s="1206"/>
      <c r="Y521" s="916"/>
      <c r="Z521" s="948">
        <f>Z522+Z523+Z524+Z525</f>
        <v>0</v>
      </c>
      <c r="AA521" s="948"/>
      <c r="AB521" s="948">
        <f>AB522+AB523+AB524+AB525</f>
        <v>0</v>
      </c>
      <c r="AC521" s="949">
        <f>AC522+AC523+AC524+AC525</f>
        <v>0</v>
      </c>
      <c r="AD521" s="1207"/>
      <c r="AE521" s="916"/>
      <c r="AF521" s="948">
        <f>AF522+AF523+AF524+AF525</f>
        <v>0</v>
      </c>
      <c r="AG521" s="948"/>
      <c r="AH521" s="948">
        <f>AH522+AH523+AH524+AH525</f>
        <v>0</v>
      </c>
      <c r="AI521" s="949">
        <f>AI522+AI523+AI524+AI525</f>
        <v>0</v>
      </c>
      <c r="AJ521" s="1207"/>
      <c r="AK521" s="916"/>
      <c r="AL521" s="948">
        <f>AL522+AL523+AL524+AL525</f>
        <v>0</v>
      </c>
      <c r="AM521" s="948"/>
      <c r="AN521" s="948">
        <f>AN522+AN523+AN524+AN525</f>
        <v>0</v>
      </c>
      <c r="AO521" s="949">
        <f>AO522+AO523+AO524+AO525</f>
        <v>0</v>
      </c>
      <c r="AP521" s="992"/>
      <c r="AQ521" s="653">
        <f t="shared" si="418"/>
        <v>0</v>
      </c>
      <c r="AR521" s="1133"/>
      <c r="AS521" s="948">
        <f>AS522+AS523+AS524+AS525</f>
        <v>474403.4</v>
      </c>
      <c r="AT521" s="948"/>
      <c r="AU521" s="1156">
        <f>AU522+AU523+AU524+AU525</f>
        <v>410962.5</v>
      </c>
      <c r="AV521" s="1097">
        <f>AV522+AV523+AV524+AV525</f>
        <v>885365.9</v>
      </c>
      <c r="AW521" s="633"/>
    </row>
    <row r="522" spans="1:49" s="632" customFormat="1" ht="28.5" x14ac:dyDescent="0.25">
      <c r="A522" s="1069" t="s">
        <v>934</v>
      </c>
      <c r="B522" s="1052" t="s">
        <v>935</v>
      </c>
      <c r="C522" s="1041" t="s">
        <v>19</v>
      </c>
      <c r="D522" s="653">
        <v>140</v>
      </c>
      <c r="E522" s="1004">
        <v>589.5</v>
      </c>
      <c r="F522" s="527">
        <f>D522*E522</f>
        <v>82530</v>
      </c>
      <c r="G522" s="526">
        <v>364</v>
      </c>
      <c r="H522" s="989">
        <f>D522*G522</f>
        <v>50960</v>
      </c>
      <c r="I522" s="1090">
        <f>E522*D522+G522*D522</f>
        <v>133490</v>
      </c>
      <c r="J522" s="1132"/>
      <c r="K522" s="653"/>
      <c r="L522" s="1004">
        <v>589.5</v>
      </c>
      <c r="M522" s="527">
        <f>K522*L522</f>
        <v>0</v>
      </c>
      <c r="N522" s="526">
        <v>364</v>
      </c>
      <c r="O522" s="989">
        <f>K522*N522</f>
        <v>0</v>
      </c>
      <c r="P522" s="1090">
        <f>L522*K522+N522*K522</f>
        <v>0</v>
      </c>
      <c r="Q522" s="1005"/>
      <c r="R522" s="653"/>
      <c r="S522" s="1096">
        <v>589.5</v>
      </c>
      <c r="T522" s="1090">
        <f>R522*S522</f>
        <v>0</v>
      </c>
      <c r="U522" s="1096">
        <v>364</v>
      </c>
      <c r="V522" s="1090">
        <f>R522*U522</f>
        <v>0</v>
      </c>
      <c r="W522" s="1090">
        <f>S522*R522+U522*R522</f>
        <v>0</v>
      </c>
      <c r="X522" s="1208"/>
      <c r="Y522" s="526">
        <v>589.5</v>
      </c>
      <c r="Z522" s="527">
        <f>X522*Y522</f>
        <v>0</v>
      </c>
      <c r="AA522" s="526">
        <v>364</v>
      </c>
      <c r="AB522" s="527">
        <f>X522*AA522</f>
        <v>0</v>
      </c>
      <c r="AC522" s="915">
        <f>Y522*X522+AA522*X522</f>
        <v>0</v>
      </c>
      <c r="AD522" s="1209"/>
      <c r="AE522" s="526">
        <v>589.5</v>
      </c>
      <c r="AF522" s="527">
        <f>AD522*AE522</f>
        <v>0</v>
      </c>
      <c r="AG522" s="526">
        <v>364</v>
      </c>
      <c r="AH522" s="527">
        <f>AD522*AG522</f>
        <v>0</v>
      </c>
      <c r="AI522" s="915">
        <f>AE522*AD522+AG522*AD522</f>
        <v>0</v>
      </c>
      <c r="AJ522" s="1209"/>
      <c r="AK522" s="526">
        <v>589.5</v>
      </c>
      <c r="AL522" s="527">
        <f>AJ522*AK522</f>
        <v>0</v>
      </c>
      <c r="AM522" s="526">
        <v>364</v>
      </c>
      <c r="AN522" s="527">
        <f>AJ522*AM522</f>
        <v>0</v>
      </c>
      <c r="AO522" s="915">
        <f>AK522*AJ522+AM522*AJ522</f>
        <v>0</v>
      </c>
      <c r="AP522" s="990"/>
      <c r="AQ522" s="653">
        <f t="shared" si="418"/>
        <v>140</v>
      </c>
      <c r="AR522" s="1004">
        <v>589.5</v>
      </c>
      <c r="AS522" s="527">
        <f>AQ522*AR522</f>
        <v>82530</v>
      </c>
      <c r="AT522" s="526">
        <v>364</v>
      </c>
      <c r="AU522" s="989">
        <f>AQ522*AT522</f>
        <v>50960</v>
      </c>
      <c r="AV522" s="1090">
        <f>AR522*AQ522+AT522*AQ522</f>
        <v>133490</v>
      </c>
      <c r="AW522" s="633"/>
    </row>
    <row r="523" spans="1:49" s="632" customFormat="1" x14ac:dyDescent="0.25">
      <c r="A523" s="1069" t="s">
        <v>936</v>
      </c>
      <c r="B523" s="1052" t="s">
        <v>937</v>
      </c>
      <c r="C523" s="1041" t="s">
        <v>19</v>
      </c>
      <c r="D523" s="653">
        <v>125</v>
      </c>
      <c r="E523" s="1004">
        <v>1506.5</v>
      </c>
      <c r="F523" s="527">
        <f>D523*E523</f>
        <v>188312.5</v>
      </c>
      <c r="G523" s="526">
        <v>1049.0999999999999</v>
      </c>
      <c r="H523" s="989">
        <f>D523*G523</f>
        <v>131137.5</v>
      </c>
      <c r="I523" s="1090">
        <f>E523*D523+G523*D523</f>
        <v>319450</v>
      </c>
      <c r="J523" s="1132"/>
      <c r="K523" s="653"/>
      <c r="L523" s="1004">
        <v>1506.5</v>
      </c>
      <c r="M523" s="527">
        <f>K523*L523</f>
        <v>0</v>
      </c>
      <c r="N523" s="526">
        <v>1049.0999999999999</v>
      </c>
      <c r="O523" s="989">
        <f>K523*N523</f>
        <v>0</v>
      </c>
      <c r="P523" s="1090">
        <f>L523*K523+N523*K523</f>
        <v>0</v>
      </c>
      <c r="Q523" s="1005"/>
      <c r="R523" s="653"/>
      <c r="S523" s="1096">
        <v>1506.5</v>
      </c>
      <c r="T523" s="1090">
        <f>R523*S523</f>
        <v>0</v>
      </c>
      <c r="U523" s="1096">
        <v>1049.0999999999999</v>
      </c>
      <c r="V523" s="1090">
        <f>R523*U523</f>
        <v>0</v>
      </c>
      <c r="W523" s="1090">
        <f>S523*R523+U523*R523</f>
        <v>0</v>
      </c>
      <c r="X523" s="1208"/>
      <c r="Y523" s="526">
        <v>1506.5</v>
      </c>
      <c r="Z523" s="527">
        <f>X523*Y523</f>
        <v>0</v>
      </c>
      <c r="AA523" s="526">
        <v>1049.0999999999999</v>
      </c>
      <c r="AB523" s="527">
        <f>X523*AA523</f>
        <v>0</v>
      </c>
      <c r="AC523" s="915">
        <f>Y523*X523+AA523*X523</f>
        <v>0</v>
      </c>
      <c r="AD523" s="1209"/>
      <c r="AE523" s="526">
        <v>1506.5</v>
      </c>
      <c r="AF523" s="527">
        <f>AD523*AE523</f>
        <v>0</v>
      </c>
      <c r="AG523" s="526">
        <v>1049.0999999999999</v>
      </c>
      <c r="AH523" s="527">
        <f>AD523*AG523</f>
        <v>0</v>
      </c>
      <c r="AI523" s="915">
        <f>AE523*AD523+AG523*AD523</f>
        <v>0</v>
      </c>
      <c r="AJ523" s="1209"/>
      <c r="AK523" s="526">
        <v>1506.5</v>
      </c>
      <c r="AL523" s="527">
        <f>AJ523*AK523</f>
        <v>0</v>
      </c>
      <c r="AM523" s="526">
        <v>1049.0999999999999</v>
      </c>
      <c r="AN523" s="527">
        <f>AJ523*AM523</f>
        <v>0</v>
      </c>
      <c r="AO523" s="915">
        <f>AK523*AJ523+AM523*AJ523</f>
        <v>0</v>
      </c>
      <c r="AP523" s="990"/>
      <c r="AQ523" s="653">
        <f t="shared" si="418"/>
        <v>125</v>
      </c>
      <c r="AR523" s="1004">
        <v>1506.5</v>
      </c>
      <c r="AS523" s="527">
        <f>AQ523*AR523</f>
        <v>188312.5</v>
      </c>
      <c r="AT523" s="526">
        <v>1049.0999999999999</v>
      </c>
      <c r="AU523" s="989">
        <f>AQ523*AT523</f>
        <v>131137.5</v>
      </c>
      <c r="AV523" s="1090">
        <f>AR523*AQ523+AT523*AQ523</f>
        <v>319450</v>
      </c>
      <c r="AW523" s="633"/>
    </row>
    <row r="524" spans="1:49" s="632" customFormat="1" x14ac:dyDescent="0.25">
      <c r="A524" s="1069" t="s">
        <v>938</v>
      </c>
      <c r="B524" s="1052" t="s">
        <v>939</v>
      </c>
      <c r="C524" s="1041" t="s">
        <v>19</v>
      </c>
      <c r="D524" s="653">
        <v>125</v>
      </c>
      <c r="E524" s="1004">
        <v>1244.5</v>
      </c>
      <c r="F524" s="527">
        <f>D524*E524</f>
        <v>155562.5</v>
      </c>
      <c r="G524" s="526">
        <v>1281.8</v>
      </c>
      <c r="H524" s="989">
        <f>D524*G524</f>
        <v>160225</v>
      </c>
      <c r="I524" s="1090">
        <f>E524*D524+G524*D524</f>
        <v>315787.5</v>
      </c>
      <c r="J524" s="1132"/>
      <c r="K524" s="653"/>
      <c r="L524" s="1004">
        <v>1244.5</v>
      </c>
      <c r="M524" s="527">
        <f>K524*L524</f>
        <v>0</v>
      </c>
      <c r="N524" s="526">
        <v>1281.8</v>
      </c>
      <c r="O524" s="989">
        <f>K524*N524</f>
        <v>0</v>
      </c>
      <c r="P524" s="1090">
        <f>L524*K524+N524*K524</f>
        <v>0</v>
      </c>
      <c r="Q524" s="1005"/>
      <c r="R524" s="653"/>
      <c r="S524" s="1096">
        <v>1244.5</v>
      </c>
      <c r="T524" s="1090">
        <f>R524*S524</f>
        <v>0</v>
      </c>
      <c r="U524" s="1096">
        <v>1281.8</v>
      </c>
      <c r="V524" s="1090">
        <f>R524*U524</f>
        <v>0</v>
      </c>
      <c r="W524" s="1090">
        <f>S524*R524+U524*R524</f>
        <v>0</v>
      </c>
      <c r="X524" s="1208"/>
      <c r="Y524" s="526">
        <v>1244.5</v>
      </c>
      <c r="Z524" s="527">
        <f>X524*Y524</f>
        <v>0</v>
      </c>
      <c r="AA524" s="526">
        <v>1281.8</v>
      </c>
      <c r="AB524" s="527">
        <f>X524*AA524</f>
        <v>0</v>
      </c>
      <c r="AC524" s="915">
        <f>Y524*X524+AA524*X524</f>
        <v>0</v>
      </c>
      <c r="AD524" s="1209"/>
      <c r="AE524" s="526">
        <v>1244.5</v>
      </c>
      <c r="AF524" s="527">
        <f>AD524*AE524</f>
        <v>0</v>
      </c>
      <c r="AG524" s="526">
        <v>1281.8</v>
      </c>
      <c r="AH524" s="527">
        <f>AD524*AG524</f>
        <v>0</v>
      </c>
      <c r="AI524" s="915">
        <f>AE524*AD524+AG524*AD524</f>
        <v>0</v>
      </c>
      <c r="AJ524" s="1209"/>
      <c r="AK524" s="526">
        <v>1244.5</v>
      </c>
      <c r="AL524" s="527">
        <f>AJ524*AK524</f>
        <v>0</v>
      </c>
      <c r="AM524" s="526">
        <v>1281.8</v>
      </c>
      <c r="AN524" s="527">
        <f>AJ524*AM524</f>
        <v>0</v>
      </c>
      <c r="AO524" s="915">
        <f>AK524*AJ524+AM524*AJ524</f>
        <v>0</v>
      </c>
      <c r="AP524" s="990"/>
      <c r="AQ524" s="653">
        <f t="shared" si="418"/>
        <v>125</v>
      </c>
      <c r="AR524" s="1004">
        <v>1244.5</v>
      </c>
      <c r="AS524" s="527">
        <f>AQ524*AR524</f>
        <v>155562.5</v>
      </c>
      <c r="AT524" s="526">
        <v>1281.8</v>
      </c>
      <c r="AU524" s="989">
        <f>AQ524*AT524</f>
        <v>160225</v>
      </c>
      <c r="AV524" s="1090">
        <f>AR524*AQ524+AT524*AQ524</f>
        <v>315787.5</v>
      </c>
      <c r="AW524" s="633"/>
    </row>
    <row r="525" spans="1:49" s="632" customFormat="1" x14ac:dyDescent="0.25">
      <c r="A525" s="1069" t="s">
        <v>940</v>
      </c>
      <c r="B525" s="1052" t="s">
        <v>89</v>
      </c>
      <c r="C525" s="1041" t="s">
        <v>205</v>
      </c>
      <c r="D525" s="653">
        <v>80</v>
      </c>
      <c r="E525" s="1004">
        <v>599.98</v>
      </c>
      <c r="F525" s="527">
        <f>D525*E525</f>
        <v>47998.400000000001</v>
      </c>
      <c r="G525" s="526">
        <v>858</v>
      </c>
      <c r="H525" s="989">
        <f>D525*G525</f>
        <v>68640</v>
      </c>
      <c r="I525" s="1090">
        <f>E525*D525+G525*D525</f>
        <v>116638.39999999999</v>
      </c>
      <c r="J525" s="1132"/>
      <c r="K525" s="653"/>
      <c r="L525" s="1004">
        <v>599.98</v>
      </c>
      <c r="M525" s="527">
        <f>K525*L525</f>
        <v>0</v>
      </c>
      <c r="N525" s="526">
        <v>858</v>
      </c>
      <c r="O525" s="989">
        <f>K525*N525</f>
        <v>0</v>
      </c>
      <c r="P525" s="1090">
        <f>L525*K525+N525*K525</f>
        <v>0</v>
      </c>
      <c r="Q525" s="1005"/>
      <c r="R525" s="653"/>
      <c r="S525" s="1096">
        <v>599.98</v>
      </c>
      <c r="T525" s="1090">
        <f>R525*S525</f>
        <v>0</v>
      </c>
      <c r="U525" s="1096">
        <v>858</v>
      </c>
      <c r="V525" s="1090">
        <f>R525*U525</f>
        <v>0</v>
      </c>
      <c r="W525" s="1090">
        <f>S525*R525+U525*R525</f>
        <v>0</v>
      </c>
      <c r="X525" s="1208"/>
      <c r="Y525" s="526">
        <v>599.98</v>
      </c>
      <c r="Z525" s="527">
        <f>X525*Y525</f>
        <v>0</v>
      </c>
      <c r="AA525" s="526">
        <v>858</v>
      </c>
      <c r="AB525" s="527">
        <f>X525*AA525</f>
        <v>0</v>
      </c>
      <c r="AC525" s="915">
        <f>Y525*X525+AA525*X525</f>
        <v>0</v>
      </c>
      <c r="AD525" s="1209"/>
      <c r="AE525" s="526">
        <v>599.98</v>
      </c>
      <c r="AF525" s="527">
        <f>AD525*AE525</f>
        <v>0</v>
      </c>
      <c r="AG525" s="526">
        <v>858</v>
      </c>
      <c r="AH525" s="527">
        <f>AD525*AG525</f>
        <v>0</v>
      </c>
      <c r="AI525" s="915">
        <f>AE525*AD525+AG525*AD525</f>
        <v>0</v>
      </c>
      <c r="AJ525" s="1209"/>
      <c r="AK525" s="526">
        <v>599.98</v>
      </c>
      <c r="AL525" s="527">
        <f>AJ525*AK525</f>
        <v>0</v>
      </c>
      <c r="AM525" s="526">
        <v>858</v>
      </c>
      <c r="AN525" s="527">
        <f>AJ525*AM525</f>
        <v>0</v>
      </c>
      <c r="AO525" s="915">
        <f>AK525*AJ525+AM525*AJ525</f>
        <v>0</v>
      </c>
      <c r="AP525" s="990"/>
      <c r="AQ525" s="653">
        <f t="shared" si="418"/>
        <v>80</v>
      </c>
      <c r="AR525" s="1004">
        <v>599.98</v>
      </c>
      <c r="AS525" s="527">
        <f>AQ525*AR525</f>
        <v>47998.400000000001</v>
      </c>
      <c r="AT525" s="526">
        <v>858</v>
      </c>
      <c r="AU525" s="989">
        <f>AQ525*AT525</f>
        <v>68640</v>
      </c>
      <c r="AV525" s="1090">
        <f>AR525*AQ525+AT525*AQ525</f>
        <v>116638.39999999999</v>
      </c>
      <c r="AW525" s="633"/>
    </row>
    <row r="526" spans="1:49" s="632" customFormat="1" x14ac:dyDescent="0.25">
      <c r="A526" s="1070" t="s">
        <v>941</v>
      </c>
      <c r="B526" s="1042" t="s">
        <v>942</v>
      </c>
      <c r="C526" s="1041"/>
      <c r="D526" s="653"/>
      <c r="E526" s="1004">
        <v>0</v>
      </c>
      <c r="F526" s="948">
        <f>F527</f>
        <v>1769569.0803999999</v>
      </c>
      <c r="G526" s="526">
        <v>0</v>
      </c>
      <c r="H526" s="1156">
        <f>H527</f>
        <v>1784443.6433999999</v>
      </c>
      <c r="I526" s="1097">
        <f>I527</f>
        <v>3554012.7237999998</v>
      </c>
      <c r="J526" s="1144"/>
      <c r="K526" s="653"/>
      <c r="L526" s="1004">
        <v>0</v>
      </c>
      <c r="M526" s="948">
        <f>M527</f>
        <v>1281350.5543999998</v>
      </c>
      <c r="N526" s="526">
        <v>0</v>
      </c>
      <c r="O526" s="1156">
        <f>O527</f>
        <v>1292121.2724000001</v>
      </c>
      <c r="P526" s="1097">
        <f>P527</f>
        <v>2573471.8267999999</v>
      </c>
      <c r="Q526" s="1007"/>
      <c r="R526" s="653"/>
      <c r="S526" s="1096">
        <v>0</v>
      </c>
      <c r="T526" s="1097">
        <f>T527</f>
        <v>0</v>
      </c>
      <c r="U526" s="1096">
        <v>0</v>
      </c>
      <c r="V526" s="1097">
        <f>V527</f>
        <v>0</v>
      </c>
      <c r="W526" s="1097">
        <f>W527</f>
        <v>0</v>
      </c>
      <c r="X526" s="1208"/>
      <c r="Y526" s="526">
        <v>0</v>
      </c>
      <c r="Z526" s="948">
        <f>Z527</f>
        <v>0</v>
      </c>
      <c r="AA526" s="526">
        <v>0</v>
      </c>
      <c r="AB526" s="948">
        <f>AB527</f>
        <v>0</v>
      </c>
      <c r="AC526" s="949">
        <f>AC527</f>
        <v>0</v>
      </c>
      <c r="AD526" s="1209"/>
      <c r="AE526" s="526">
        <v>0</v>
      </c>
      <c r="AF526" s="948">
        <f>AF527</f>
        <v>0</v>
      </c>
      <c r="AG526" s="526">
        <v>0</v>
      </c>
      <c r="AH526" s="948">
        <f>AH527</f>
        <v>0</v>
      </c>
      <c r="AI526" s="949">
        <f>AI527</f>
        <v>0</v>
      </c>
      <c r="AJ526" s="1209"/>
      <c r="AK526" s="526">
        <v>0</v>
      </c>
      <c r="AL526" s="948">
        <f>AL527</f>
        <v>0</v>
      </c>
      <c r="AM526" s="526">
        <v>0</v>
      </c>
      <c r="AN526" s="948">
        <f>AN527</f>
        <v>0</v>
      </c>
      <c r="AO526" s="949">
        <f>AO527</f>
        <v>0</v>
      </c>
      <c r="AP526" s="992"/>
      <c r="AQ526" s="653">
        <f t="shared" si="418"/>
        <v>0</v>
      </c>
      <c r="AR526" s="1004">
        <v>0</v>
      </c>
      <c r="AS526" s="948">
        <f>AS527</f>
        <v>488218.52599999995</v>
      </c>
      <c r="AT526" s="526">
        <v>0</v>
      </c>
      <c r="AU526" s="1156">
        <f>AU527</f>
        <v>492322.37099999998</v>
      </c>
      <c r="AV526" s="1097">
        <f>AV527</f>
        <v>980540.89699999988</v>
      </c>
      <c r="AW526" s="633"/>
    </row>
    <row r="527" spans="1:49" s="632" customFormat="1" x14ac:dyDescent="0.25">
      <c r="A527" s="1069" t="s">
        <v>943</v>
      </c>
      <c r="B527" s="1059" t="s">
        <v>944</v>
      </c>
      <c r="C527" s="1041" t="s">
        <v>43</v>
      </c>
      <c r="D527" s="653">
        <v>69.41</v>
      </c>
      <c r="E527" s="1004">
        <v>25494.44</v>
      </c>
      <c r="F527" s="527">
        <f>D527*E527</f>
        <v>1769569.0803999999</v>
      </c>
      <c r="G527" s="526">
        <v>25708.74</v>
      </c>
      <c r="H527" s="989">
        <f>D527*G527</f>
        <v>1784443.6433999999</v>
      </c>
      <c r="I527" s="1090">
        <f>E527*D527+G527*D527</f>
        <v>3554012.7237999998</v>
      </c>
      <c r="J527" s="1132"/>
      <c r="K527" s="653">
        <v>50.26</v>
      </c>
      <c r="L527" s="1004">
        <v>25494.44</v>
      </c>
      <c r="M527" s="527">
        <f>K527*L527</f>
        <v>1281350.5543999998</v>
      </c>
      <c r="N527" s="526">
        <v>25708.74</v>
      </c>
      <c r="O527" s="989">
        <f>K527*N527</f>
        <v>1292121.2724000001</v>
      </c>
      <c r="P527" s="1090">
        <f>L527*K527+N527*K527</f>
        <v>2573471.8267999999</v>
      </c>
      <c r="Q527" s="1005"/>
      <c r="R527" s="653"/>
      <c r="S527" s="1096">
        <v>25494.44</v>
      </c>
      <c r="T527" s="1090">
        <f>R527*S527</f>
        <v>0</v>
      </c>
      <c r="U527" s="1096">
        <v>25708.74</v>
      </c>
      <c r="V527" s="1090">
        <f>R527*U527</f>
        <v>0</v>
      </c>
      <c r="W527" s="1090">
        <f>S527*R527+U527*R527</f>
        <v>0</v>
      </c>
      <c r="X527" s="1208"/>
      <c r="Y527" s="526">
        <v>25494.44</v>
      </c>
      <c r="Z527" s="527">
        <f>X527*Y527</f>
        <v>0</v>
      </c>
      <c r="AA527" s="526">
        <v>25708.74</v>
      </c>
      <c r="AB527" s="527">
        <f>X527*AA527</f>
        <v>0</v>
      </c>
      <c r="AC527" s="915">
        <f>Y527*X527+AA527*X527</f>
        <v>0</v>
      </c>
      <c r="AD527" s="1209"/>
      <c r="AE527" s="526">
        <v>25494.44</v>
      </c>
      <c r="AF527" s="527">
        <f>AD527*AE527</f>
        <v>0</v>
      </c>
      <c r="AG527" s="526">
        <v>25708.74</v>
      </c>
      <c r="AH527" s="527">
        <f>AD527*AG527</f>
        <v>0</v>
      </c>
      <c r="AI527" s="915">
        <f>AE527*AD527+AG527*AD527</f>
        <v>0</v>
      </c>
      <c r="AJ527" s="1209"/>
      <c r="AK527" s="526">
        <v>25494.44</v>
      </c>
      <c r="AL527" s="527">
        <f>AJ527*AK527</f>
        <v>0</v>
      </c>
      <c r="AM527" s="526">
        <v>25708.74</v>
      </c>
      <c r="AN527" s="527">
        <f>AJ527*AM527</f>
        <v>0</v>
      </c>
      <c r="AO527" s="915">
        <f>AK527*AJ527+AM527*AJ527</f>
        <v>0</v>
      </c>
      <c r="AP527" s="990"/>
      <c r="AQ527" s="653">
        <f t="shared" si="418"/>
        <v>19.149999999999999</v>
      </c>
      <c r="AR527" s="1004">
        <v>25494.44</v>
      </c>
      <c r="AS527" s="527">
        <f>AQ527*AR527</f>
        <v>488218.52599999995</v>
      </c>
      <c r="AT527" s="526">
        <v>25708.74</v>
      </c>
      <c r="AU527" s="989">
        <f>AQ527*AT527</f>
        <v>492322.37099999998</v>
      </c>
      <c r="AV527" s="1090">
        <f>AR527*AQ527+AT527*AQ527</f>
        <v>980540.89699999988</v>
      </c>
      <c r="AW527" s="633"/>
    </row>
    <row r="528" spans="1:49" s="632" customFormat="1" ht="30" x14ac:dyDescent="0.25">
      <c r="A528" s="1070" t="s">
        <v>945</v>
      </c>
      <c r="B528" s="1042" t="s">
        <v>946</v>
      </c>
      <c r="C528" s="1039"/>
      <c r="D528" s="1029"/>
      <c r="E528" s="1133"/>
      <c r="F528" s="948">
        <f>F529+F530+F531+F532+F533</f>
        <v>2862852.2787000001</v>
      </c>
      <c r="G528" s="948"/>
      <c r="H528" s="1156">
        <f>H529+H530+H531+H532+H533</f>
        <v>1102378.2757999999</v>
      </c>
      <c r="I528" s="1097">
        <f>I529+I530+I531+I532+I533</f>
        <v>3965230.5545000001</v>
      </c>
      <c r="J528" s="1144"/>
      <c r="K528" s="1029"/>
      <c r="L528" s="1133"/>
      <c r="M528" s="948">
        <f>M529+M530+M531+M532+M533</f>
        <v>2770507.2483999995</v>
      </c>
      <c r="N528" s="948"/>
      <c r="O528" s="1156">
        <f>O529+O530+O531+O532+O533</f>
        <v>979030.16799999995</v>
      </c>
      <c r="P528" s="1097">
        <f>P529+P530+P531+P532+P533</f>
        <v>3749537.4163999995</v>
      </c>
      <c r="Q528" s="1007"/>
      <c r="R528" s="1029"/>
      <c r="S528" s="1107"/>
      <c r="T528" s="1097">
        <f>T529+T530+T531+T532+T533</f>
        <v>92345.030299999999</v>
      </c>
      <c r="U528" s="1097"/>
      <c r="V528" s="1097">
        <f>V529+V530+V531+V532+V533</f>
        <v>123348.10779999998</v>
      </c>
      <c r="W528" s="1097">
        <f>W529+W530+W531+W532+W533</f>
        <v>215693.13809999998</v>
      </c>
      <c r="X528" s="1206"/>
      <c r="Y528" s="916"/>
      <c r="Z528" s="948">
        <f>Z529+Z530+Z531+Z532+Z533</f>
        <v>0</v>
      </c>
      <c r="AA528" s="948"/>
      <c r="AB528" s="948">
        <f>AB529+AB530+AB531+AB532+AB533</f>
        <v>0</v>
      </c>
      <c r="AC528" s="949">
        <f>AC529+AC530+AC531+AC532+AC533</f>
        <v>0</v>
      </c>
      <c r="AD528" s="1207"/>
      <c r="AE528" s="916"/>
      <c r="AF528" s="948">
        <f>AF529+AF530+AF531+AF532+AF533</f>
        <v>0</v>
      </c>
      <c r="AG528" s="948"/>
      <c r="AH528" s="948">
        <f>AH529+AH530+AH531+AH532+AH533</f>
        <v>0</v>
      </c>
      <c r="AI528" s="949">
        <f>AI529+AI530+AI531+AI532+AI533</f>
        <v>0</v>
      </c>
      <c r="AJ528" s="1207"/>
      <c r="AK528" s="916"/>
      <c r="AL528" s="948">
        <f>AL529+AL530+AL531+AL532+AL533</f>
        <v>0</v>
      </c>
      <c r="AM528" s="948"/>
      <c r="AN528" s="948">
        <f>AN529+AN530+AN531+AN532+AN533</f>
        <v>0</v>
      </c>
      <c r="AO528" s="949">
        <f>AO529+AO530+AO531+AO532+AO533</f>
        <v>0</v>
      </c>
      <c r="AP528" s="992"/>
      <c r="AQ528" s="653">
        <f t="shared" si="418"/>
        <v>0</v>
      </c>
      <c r="AR528" s="1133"/>
      <c r="AS528" s="948">
        <f>AS529+AS530+AS531+AS532+AS533</f>
        <v>1.4119395541634104E-10</v>
      </c>
      <c r="AT528" s="948"/>
      <c r="AU528" s="1156">
        <f>AU529+AU530+AU531+AU532+AU533</f>
        <v>8.6094402718117629E-11</v>
      </c>
      <c r="AV528" s="1097">
        <f>AV529+AV530+AV531+AV532+AV533</f>
        <v>2.2728835813445869E-10</v>
      </c>
      <c r="AW528" s="633"/>
    </row>
    <row r="529" spans="1:49" s="632" customFormat="1" x14ac:dyDescent="0.25">
      <c r="A529" s="1069" t="s">
        <v>947</v>
      </c>
      <c r="B529" s="657" t="s">
        <v>803</v>
      </c>
      <c r="C529" s="1041" t="s">
        <v>43</v>
      </c>
      <c r="D529" s="653">
        <v>26.4</v>
      </c>
      <c r="E529" s="1004">
        <v>20171.61</v>
      </c>
      <c r="F529" s="527">
        <f>D529*E529</f>
        <v>532530.50399999996</v>
      </c>
      <c r="G529" s="526">
        <v>0</v>
      </c>
      <c r="H529" s="989">
        <f>D529*G529</f>
        <v>0</v>
      </c>
      <c r="I529" s="1090">
        <f>E529*D529+G529*D529</f>
        <v>532530.50399999996</v>
      </c>
      <c r="J529" s="1132"/>
      <c r="K529" s="653">
        <v>26.4</v>
      </c>
      <c r="L529" s="1004">
        <v>20171.61</v>
      </c>
      <c r="M529" s="527">
        <f>K529*L529</f>
        <v>532530.50399999996</v>
      </c>
      <c r="N529" s="526">
        <v>0</v>
      </c>
      <c r="O529" s="989">
        <f>K529*N529</f>
        <v>0</v>
      </c>
      <c r="P529" s="1090">
        <f>L529*K529+N529*K529</f>
        <v>532530.50399999996</v>
      </c>
      <c r="Q529" s="1005"/>
      <c r="R529" s="653"/>
      <c r="S529" s="1096">
        <v>20171.61</v>
      </c>
      <c r="T529" s="1090">
        <f>R529*S529</f>
        <v>0</v>
      </c>
      <c r="U529" s="1096">
        <v>0</v>
      </c>
      <c r="V529" s="1090">
        <f>R529*U529</f>
        <v>0</v>
      </c>
      <c r="W529" s="1090">
        <f>S529*R529+U529*R529</f>
        <v>0</v>
      </c>
      <c r="X529" s="1208"/>
      <c r="Y529" s="526">
        <v>20171.61</v>
      </c>
      <c r="Z529" s="527">
        <f>X529*Y529</f>
        <v>0</v>
      </c>
      <c r="AA529" s="526">
        <v>0</v>
      </c>
      <c r="AB529" s="527">
        <f>X529*AA529</f>
        <v>0</v>
      </c>
      <c r="AC529" s="915">
        <f>Y529*X529+AA529*X529</f>
        <v>0</v>
      </c>
      <c r="AD529" s="1209"/>
      <c r="AE529" s="526">
        <v>20171.61</v>
      </c>
      <c r="AF529" s="527">
        <f>AD529*AE529</f>
        <v>0</v>
      </c>
      <c r="AG529" s="526">
        <v>0</v>
      </c>
      <c r="AH529" s="527">
        <f>AD529*AG529</f>
        <v>0</v>
      </c>
      <c r="AI529" s="915">
        <f>AE529*AD529+AG529*AD529</f>
        <v>0</v>
      </c>
      <c r="AJ529" s="1209"/>
      <c r="AK529" s="526">
        <v>20171.61</v>
      </c>
      <c r="AL529" s="527">
        <f>AJ529*AK529</f>
        <v>0</v>
      </c>
      <c r="AM529" s="526">
        <v>0</v>
      </c>
      <c r="AN529" s="527">
        <f>AJ529*AM529</f>
        <v>0</v>
      </c>
      <c r="AO529" s="915">
        <f>AK529*AJ529+AM529*AJ529</f>
        <v>0</v>
      </c>
      <c r="AP529" s="990"/>
      <c r="AQ529" s="653">
        <f t="shared" si="418"/>
        <v>0</v>
      </c>
      <c r="AR529" s="1004">
        <v>20171.61</v>
      </c>
      <c r="AS529" s="527">
        <f>AQ529*AR529</f>
        <v>0</v>
      </c>
      <c r="AT529" s="526">
        <v>0</v>
      </c>
      <c r="AU529" s="989">
        <f>AQ529*AT529</f>
        <v>0</v>
      </c>
      <c r="AV529" s="1090">
        <f>AR529*AQ529+AT529*AQ529</f>
        <v>0</v>
      </c>
      <c r="AW529" s="633"/>
    </row>
    <row r="530" spans="1:49" s="632" customFormat="1" x14ac:dyDescent="0.25">
      <c r="A530" s="1069" t="s">
        <v>948</v>
      </c>
      <c r="B530" s="657" t="s">
        <v>805</v>
      </c>
      <c r="C530" s="1041" t="s">
        <v>43</v>
      </c>
      <c r="D530" s="653">
        <v>38.81</v>
      </c>
      <c r="E530" s="1004">
        <v>1590</v>
      </c>
      <c r="F530" s="527">
        <f>D530*E530</f>
        <v>61707.9</v>
      </c>
      <c r="G530" s="526">
        <v>0</v>
      </c>
      <c r="H530" s="989">
        <f>D530*G530</f>
        <v>0</v>
      </c>
      <c r="I530" s="1090">
        <f>E530*D530+G530*D530</f>
        <v>61707.9</v>
      </c>
      <c r="J530" s="1132"/>
      <c r="K530" s="653">
        <v>38.81</v>
      </c>
      <c r="L530" s="1004">
        <v>1590</v>
      </c>
      <c r="M530" s="527">
        <f>K530*L530</f>
        <v>61707.9</v>
      </c>
      <c r="N530" s="526">
        <v>0</v>
      </c>
      <c r="O530" s="989">
        <f>K530*N530</f>
        <v>0</v>
      </c>
      <c r="P530" s="1090">
        <f>L530*K530+N530*K530</f>
        <v>61707.9</v>
      </c>
      <c r="Q530" s="1005"/>
      <c r="R530" s="653"/>
      <c r="S530" s="1096">
        <v>1590</v>
      </c>
      <c r="T530" s="1090">
        <f>R530*S530</f>
        <v>0</v>
      </c>
      <c r="U530" s="1096">
        <v>0</v>
      </c>
      <c r="V530" s="1090">
        <f>R530*U530</f>
        <v>0</v>
      </c>
      <c r="W530" s="1090">
        <f>S530*R530+U530*R530</f>
        <v>0</v>
      </c>
      <c r="X530" s="1223"/>
      <c r="Y530" s="526">
        <v>1590</v>
      </c>
      <c r="Z530" s="527">
        <f>X530*Y530</f>
        <v>0</v>
      </c>
      <c r="AA530" s="526">
        <v>0</v>
      </c>
      <c r="AB530" s="527">
        <f>X530*AA530</f>
        <v>0</v>
      </c>
      <c r="AC530" s="915">
        <f>Y530*X530+AA530*X530</f>
        <v>0</v>
      </c>
      <c r="AD530" s="592"/>
      <c r="AE530" s="526">
        <v>1590</v>
      </c>
      <c r="AF530" s="527">
        <f>AD530*AE530</f>
        <v>0</v>
      </c>
      <c r="AG530" s="526">
        <v>0</v>
      </c>
      <c r="AH530" s="527">
        <f>AD530*AG530</f>
        <v>0</v>
      </c>
      <c r="AI530" s="915">
        <f>AE530*AD530+AG530*AD530</f>
        <v>0</v>
      </c>
      <c r="AJ530" s="592"/>
      <c r="AK530" s="526">
        <v>1590</v>
      </c>
      <c r="AL530" s="527">
        <f>AJ530*AK530</f>
        <v>0</v>
      </c>
      <c r="AM530" s="526">
        <v>0</v>
      </c>
      <c r="AN530" s="527">
        <f>AJ530*AM530</f>
        <v>0</v>
      </c>
      <c r="AO530" s="915">
        <f>AK530*AJ530+AM530*AJ530</f>
        <v>0</v>
      </c>
      <c r="AP530" s="990"/>
      <c r="AQ530" s="653">
        <f t="shared" si="418"/>
        <v>0</v>
      </c>
      <c r="AR530" s="1004">
        <v>1590</v>
      </c>
      <c r="AS530" s="527">
        <f>AQ530*AR530</f>
        <v>0</v>
      </c>
      <c r="AT530" s="526">
        <v>0</v>
      </c>
      <c r="AU530" s="989">
        <f>AQ530*AT530</f>
        <v>0</v>
      </c>
      <c r="AV530" s="1090">
        <f>AR530*AQ530+AT530*AQ530</f>
        <v>0</v>
      </c>
      <c r="AW530" s="633"/>
    </row>
    <row r="531" spans="1:49" s="632" customFormat="1" x14ac:dyDescent="0.25">
      <c r="A531" s="1069" t="s">
        <v>949</v>
      </c>
      <c r="B531" s="657" t="s">
        <v>807</v>
      </c>
      <c r="C531" s="1041" t="s">
        <v>43</v>
      </c>
      <c r="D531" s="653">
        <v>317.68</v>
      </c>
      <c r="E531" s="1004">
        <v>2045.87</v>
      </c>
      <c r="F531" s="527">
        <f>D531*E531</f>
        <v>649931.98159999994</v>
      </c>
      <c r="G531" s="526">
        <v>0</v>
      </c>
      <c r="H531" s="989">
        <f>D531*G531</f>
        <v>0</v>
      </c>
      <c r="I531" s="1090">
        <f>E531*D531+G531*D531</f>
        <v>649931.98159999994</v>
      </c>
      <c r="J531" s="1132"/>
      <c r="K531" s="653">
        <v>317.32</v>
      </c>
      <c r="L531" s="1004">
        <v>2045.87</v>
      </c>
      <c r="M531" s="527">
        <f>K531*L531</f>
        <v>649195.4683999999</v>
      </c>
      <c r="N531" s="526">
        <v>0</v>
      </c>
      <c r="O531" s="989">
        <f>K531*N531</f>
        <v>0</v>
      </c>
      <c r="P531" s="1090">
        <f>L531*K531+N531*K531</f>
        <v>649195.4683999999</v>
      </c>
      <c r="Q531" s="1005"/>
      <c r="R531" s="653">
        <v>0.36</v>
      </c>
      <c r="S531" s="1096">
        <v>2045.87</v>
      </c>
      <c r="T531" s="1090">
        <f>R531*S531</f>
        <v>736.51319999999998</v>
      </c>
      <c r="U531" s="1096">
        <v>0</v>
      </c>
      <c r="V531" s="1090">
        <f>R531*U531</f>
        <v>0</v>
      </c>
      <c r="W531" s="1090">
        <f>S531*R531+U531*R531</f>
        <v>736.51319999999998</v>
      </c>
      <c r="X531" s="1208"/>
      <c r="Y531" s="526">
        <v>2045.87</v>
      </c>
      <c r="Z531" s="527">
        <f>X531*Y531</f>
        <v>0</v>
      </c>
      <c r="AA531" s="526">
        <v>0</v>
      </c>
      <c r="AB531" s="527">
        <f>X531*AA531</f>
        <v>0</v>
      </c>
      <c r="AC531" s="915">
        <f>Y531*X531+AA531*X531</f>
        <v>0</v>
      </c>
      <c r="AD531" s="1209"/>
      <c r="AE531" s="526">
        <v>2045.87</v>
      </c>
      <c r="AF531" s="527">
        <f>AD531*AE531</f>
        <v>0</v>
      </c>
      <c r="AG531" s="526">
        <v>0</v>
      </c>
      <c r="AH531" s="527">
        <f>AD531*AG531</f>
        <v>0</v>
      </c>
      <c r="AI531" s="915">
        <f>AE531*AD531+AG531*AD531</f>
        <v>0</v>
      </c>
      <c r="AJ531" s="1209"/>
      <c r="AK531" s="526">
        <v>2045.87</v>
      </c>
      <c r="AL531" s="527">
        <f>AJ531*AK531</f>
        <v>0</v>
      </c>
      <c r="AM531" s="526">
        <v>0</v>
      </c>
      <c r="AN531" s="527">
        <f>AJ531*AM531</f>
        <v>0</v>
      </c>
      <c r="AO531" s="915">
        <f>AK531*AJ531+AM531*AJ531</f>
        <v>0</v>
      </c>
      <c r="AP531" s="990"/>
      <c r="AQ531" s="653">
        <f t="shared" si="418"/>
        <v>1.3655743202889425E-14</v>
      </c>
      <c r="AR531" s="1004">
        <v>2045.87</v>
      </c>
      <c r="AS531" s="527">
        <f>AQ531*AR531</f>
        <v>2.7937875346495387E-11</v>
      </c>
      <c r="AT531" s="526">
        <v>0</v>
      </c>
      <c r="AU531" s="989">
        <f>AQ531*AT531</f>
        <v>0</v>
      </c>
      <c r="AV531" s="1090">
        <f>AR531*AQ531+AT531*AQ531</f>
        <v>2.7937875346495387E-11</v>
      </c>
      <c r="AW531" s="633"/>
    </row>
    <row r="532" spans="1:49" s="632" customFormat="1" x14ac:dyDescent="0.25">
      <c r="A532" s="1069" t="s">
        <v>950</v>
      </c>
      <c r="B532" s="657" t="s">
        <v>809</v>
      </c>
      <c r="C532" s="1041" t="s">
        <v>43</v>
      </c>
      <c r="D532" s="653">
        <f>D531*1.6</f>
        <v>508.28800000000001</v>
      </c>
      <c r="E532" s="1004">
        <v>1590</v>
      </c>
      <c r="F532" s="527">
        <f>D532*E532</f>
        <v>808177.92</v>
      </c>
      <c r="G532" s="526">
        <v>0</v>
      </c>
      <c r="H532" s="989">
        <f>D532*G532</f>
        <v>0</v>
      </c>
      <c r="I532" s="1090">
        <f>E532*D532+G532*D532</f>
        <v>808177.92</v>
      </c>
      <c r="J532" s="1132"/>
      <c r="K532" s="653">
        <v>507.71</v>
      </c>
      <c r="L532" s="1004">
        <v>1590</v>
      </c>
      <c r="M532" s="527">
        <f>K532*L532</f>
        <v>807258.9</v>
      </c>
      <c r="N532" s="526">
        <v>0</v>
      </c>
      <c r="O532" s="989">
        <f>K532*N532</f>
        <v>0</v>
      </c>
      <c r="P532" s="1090">
        <f>L532*K532+N532*K532</f>
        <v>807258.9</v>
      </c>
      <c r="Q532" s="1005"/>
      <c r="R532" s="653">
        <v>0.57799999999999996</v>
      </c>
      <c r="S532" s="1096">
        <v>1590</v>
      </c>
      <c r="T532" s="1090">
        <f>R532*S532</f>
        <v>919.02</v>
      </c>
      <c r="U532" s="1096">
        <v>0</v>
      </c>
      <c r="V532" s="1090">
        <f>R532*U532</f>
        <v>0</v>
      </c>
      <c r="W532" s="1090">
        <f>S532*R532+U532*R532</f>
        <v>919.02</v>
      </c>
      <c r="X532" s="1223"/>
      <c r="Y532" s="526">
        <v>1590</v>
      </c>
      <c r="Z532" s="527">
        <f>X532*Y532</f>
        <v>0</v>
      </c>
      <c r="AA532" s="526">
        <v>0</v>
      </c>
      <c r="AB532" s="527">
        <f>X532*AA532</f>
        <v>0</v>
      </c>
      <c r="AC532" s="915">
        <f>Y532*X532+AA532*X532</f>
        <v>0</v>
      </c>
      <c r="AD532" s="592"/>
      <c r="AE532" s="526">
        <v>1590</v>
      </c>
      <c r="AF532" s="527">
        <f>AD532*AE532</f>
        <v>0</v>
      </c>
      <c r="AG532" s="526">
        <v>0</v>
      </c>
      <c r="AH532" s="527">
        <f>AD532*AG532</f>
        <v>0</v>
      </c>
      <c r="AI532" s="915">
        <f>AE532*AD532+AG532*AD532</f>
        <v>0</v>
      </c>
      <c r="AJ532" s="592"/>
      <c r="AK532" s="526">
        <v>1590</v>
      </c>
      <c r="AL532" s="527">
        <f>AJ532*AK532</f>
        <v>0</v>
      </c>
      <c r="AM532" s="526">
        <v>0</v>
      </c>
      <c r="AN532" s="527">
        <f>AJ532*AM532</f>
        <v>0</v>
      </c>
      <c r="AO532" s="915">
        <f>AK532*AJ532+AM532*AJ532</f>
        <v>0</v>
      </c>
      <c r="AP532" s="990"/>
      <c r="AQ532" s="653">
        <f t="shared" si="418"/>
        <v>3.141931159689193E-14</v>
      </c>
      <c r="AR532" s="1004">
        <v>1590</v>
      </c>
      <c r="AS532" s="527">
        <f>AQ532*AR532</f>
        <v>4.9956705439058169E-11</v>
      </c>
      <c r="AT532" s="526">
        <v>0</v>
      </c>
      <c r="AU532" s="989">
        <f>AQ532*AT532</f>
        <v>0</v>
      </c>
      <c r="AV532" s="1090">
        <f>AR532*AQ532+AT532*AQ532</f>
        <v>4.9956705439058169E-11</v>
      </c>
      <c r="AW532" s="633"/>
    </row>
    <row r="533" spans="1:49" s="632" customFormat="1" x14ac:dyDescent="0.25">
      <c r="A533" s="1069" t="s">
        <v>951</v>
      </c>
      <c r="B533" s="1059" t="s">
        <v>952</v>
      </c>
      <c r="C533" s="1041" t="s">
        <v>43</v>
      </c>
      <c r="D533" s="653">
        <v>45.49</v>
      </c>
      <c r="E533" s="1004">
        <v>17817.189999999999</v>
      </c>
      <c r="F533" s="527">
        <f>D533*E533</f>
        <v>810503.97309999994</v>
      </c>
      <c r="G533" s="526">
        <v>24233.42</v>
      </c>
      <c r="H533" s="989">
        <f>D533*G533</f>
        <v>1102378.2757999999</v>
      </c>
      <c r="I533" s="1090">
        <f>E533*D533+G533*D533</f>
        <v>1912882.2489</v>
      </c>
      <c r="J533" s="1137"/>
      <c r="K533" s="653">
        <v>40.4</v>
      </c>
      <c r="L533" s="1004">
        <v>17817.189999999999</v>
      </c>
      <c r="M533" s="527">
        <f>K533*L533</f>
        <v>719814.47599999991</v>
      </c>
      <c r="N533" s="526">
        <v>24233.42</v>
      </c>
      <c r="O533" s="989">
        <f>K533*N533</f>
        <v>979030.16799999995</v>
      </c>
      <c r="P533" s="1090">
        <f>L533*K533+N533*K533</f>
        <v>1698844.6439999999</v>
      </c>
      <c r="Q533" s="444"/>
      <c r="R533" s="653">
        <v>5.09</v>
      </c>
      <c r="S533" s="1096">
        <v>17817.189999999999</v>
      </c>
      <c r="T533" s="1090">
        <f>R533*S533</f>
        <v>90689.497099999993</v>
      </c>
      <c r="U533" s="1096">
        <v>24233.42</v>
      </c>
      <c r="V533" s="1090">
        <f>R533*U533</f>
        <v>123348.10779999998</v>
      </c>
      <c r="W533" s="1090">
        <f>S533*R533+U533*R533</f>
        <v>214037.60489999998</v>
      </c>
      <c r="X533" s="1234"/>
      <c r="Y533" s="526">
        <v>17817.189999999999</v>
      </c>
      <c r="Z533" s="527">
        <f>X533*Y533</f>
        <v>0</v>
      </c>
      <c r="AA533" s="526">
        <v>24233.42</v>
      </c>
      <c r="AB533" s="527">
        <f>X533*AA533</f>
        <v>0</v>
      </c>
      <c r="AC533" s="915">
        <f>Y533*X533+AA533*X533</f>
        <v>0</v>
      </c>
      <c r="AD533" s="1235"/>
      <c r="AE533" s="526">
        <v>17817.189999999999</v>
      </c>
      <c r="AF533" s="527">
        <f>AD533*AE533</f>
        <v>0</v>
      </c>
      <c r="AG533" s="526">
        <v>24233.42</v>
      </c>
      <c r="AH533" s="527">
        <f>AD533*AG533</f>
        <v>0</v>
      </c>
      <c r="AI533" s="915">
        <f>AE533*AD533+AG533*AD533</f>
        <v>0</v>
      </c>
      <c r="AJ533" s="1235"/>
      <c r="AK533" s="526">
        <v>17817.189999999999</v>
      </c>
      <c r="AL533" s="527">
        <f>AJ533*AK533</f>
        <v>0</v>
      </c>
      <c r="AM533" s="526">
        <v>24233.42</v>
      </c>
      <c r="AN533" s="527">
        <f>AJ533*AM533</f>
        <v>0</v>
      </c>
      <c r="AO533" s="915">
        <f>AK533*AJ533+AM533*AJ533</f>
        <v>0</v>
      </c>
      <c r="AP533" s="944"/>
      <c r="AQ533" s="653">
        <f t="shared" si="418"/>
        <v>3.5527136788005009E-15</v>
      </c>
      <c r="AR533" s="1004">
        <v>17817.189999999999</v>
      </c>
      <c r="AS533" s="527">
        <f>AQ533*AR533</f>
        <v>6.3299374630787493E-11</v>
      </c>
      <c r="AT533" s="526">
        <v>24233.42</v>
      </c>
      <c r="AU533" s="989">
        <f>AQ533*AT533</f>
        <v>8.6094402718117629E-11</v>
      </c>
      <c r="AV533" s="1090">
        <f>AR533*AQ533+AT533*AQ533</f>
        <v>1.4939377734890513E-10</v>
      </c>
      <c r="AW533" s="633"/>
    </row>
    <row r="534" spans="1:49" s="632" customFormat="1" x14ac:dyDescent="0.25">
      <c r="A534" s="1070" t="s">
        <v>953</v>
      </c>
      <c r="B534" s="1030" t="s">
        <v>954</v>
      </c>
      <c r="C534" s="1039"/>
      <c r="D534" s="1029"/>
      <c r="E534" s="920"/>
      <c r="F534" s="948">
        <f>F535+F536+F537+F538+F539</f>
        <v>652021.97699999996</v>
      </c>
      <c r="G534" s="953"/>
      <c r="H534" s="1156">
        <f>H535+H536+H537+H538+H539</f>
        <v>296047.83</v>
      </c>
      <c r="I534" s="1097">
        <f>I535+I536+I537+I538+I539</f>
        <v>948069.80700000003</v>
      </c>
      <c r="J534" s="1158"/>
      <c r="K534" s="1029"/>
      <c r="L534" s="920"/>
      <c r="M534" s="948">
        <f>M535+M536+M537+M538+M539</f>
        <v>0</v>
      </c>
      <c r="N534" s="953"/>
      <c r="O534" s="1156">
        <f>O535+O536+O537+O538+O539</f>
        <v>0</v>
      </c>
      <c r="P534" s="1097">
        <f>P535+P536+P537+P538+P539</f>
        <v>0</v>
      </c>
      <c r="Q534" s="1011"/>
      <c r="R534" s="1029"/>
      <c r="S534" s="1107"/>
      <c r="T534" s="1097">
        <f>T535+T536+T537+T538+T539</f>
        <v>0</v>
      </c>
      <c r="U534" s="1097"/>
      <c r="V534" s="1097">
        <f>V535+V536+V537+V538+V539</f>
        <v>0</v>
      </c>
      <c r="W534" s="1097">
        <f>W535+W536+W537+W538+W539</f>
        <v>0</v>
      </c>
      <c r="X534" s="1236"/>
      <c r="Y534" s="920"/>
      <c r="Z534" s="948">
        <f>Z535+Z536+Z537+Z538+Z539</f>
        <v>0</v>
      </c>
      <c r="AA534" s="953"/>
      <c r="AB534" s="948">
        <f>AB535+AB536+AB537+AB538+AB539</f>
        <v>0</v>
      </c>
      <c r="AC534" s="949">
        <f>AC535+AC536+AC537+AC538+AC539</f>
        <v>0</v>
      </c>
      <c r="AD534" s="1237"/>
      <c r="AE534" s="920"/>
      <c r="AF534" s="948">
        <f>AF535+AF536+AF537+AF538+AF539</f>
        <v>0</v>
      </c>
      <c r="AG534" s="953"/>
      <c r="AH534" s="948">
        <f>AH535+AH536+AH537+AH538+AH539</f>
        <v>0</v>
      </c>
      <c r="AI534" s="949">
        <f>AI535+AI536+AI537+AI538+AI539</f>
        <v>0</v>
      </c>
      <c r="AJ534" s="1237"/>
      <c r="AK534" s="920"/>
      <c r="AL534" s="948">
        <f>AL535+AL536+AL537+AL538+AL539</f>
        <v>0</v>
      </c>
      <c r="AM534" s="953"/>
      <c r="AN534" s="948">
        <f>AN535+AN536+AN537+AN538+AN539</f>
        <v>0</v>
      </c>
      <c r="AO534" s="949">
        <f>AO535+AO536+AO537+AO538+AO539</f>
        <v>0</v>
      </c>
      <c r="AP534" s="997"/>
      <c r="AQ534" s="653">
        <f t="shared" si="418"/>
        <v>0</v>
      </c>
      <c r="AR534" s="920"/>
      <c r="AS534" s="948">
        <f>AS535+AS536+AS537+AS538+AS539</f>
        <v>652021.97699999996</v>
      </c>
      <c r="AT534" s="953"/>
      <c r="AU534" s="1156">
        <f>AU535+AU536+AU537+AU538+AU539</f>
        <v>296047.83</v>
      </c>
      <c r="AV534" s="1097">
        <f>AV535+AV536+AV537+AV538+AV539</f>
        <v>948069.80700000003</v>
      </c>
      <c r="AW534" s="633"/>
    </row>
    <row r="535" spans="1:49" s="632" customFormat="1" x14ac:dyDescent="0.25">
      <c r="A535" s="1069" t="s">
        <v>955</v>
      </c>
      <c r="B535" s="656" t="s">
        <v>860</v>
      </c>
      <c r="C535" s="1041" t="s">
        <v>19</v>
      </c>
      <c r="D535" s="653">
        <v>310</v>
      </c>
      <c r="E535" s="1004">
        <v>478.51679999999999</v>
      </c>
      <c r="F535" s="527">
        <f>D535*E535</f>
        <v>148340.20799999998</v>
      </c>
      <c r="G535" s="526">
        <v>39.078000000000003</v>
      </c>
      <c r="H535" s="989">
        <f>D535*G535</f>
        <v>12114.18</v>
      </c>
      <c r="I535" s="1090">
        <f>F535+H535</f>
        <v>160454.38799999998</v>
      </c>
      <c r="J535" s="1137"/>
      <c r="K535" s="653"/>
      <c r="L535" s="1004">
        <v>478.51679999999999</v>
      </c>
      <c r="M535" s="527">
        <f>K535*L535</f>
        <v>0</v>
      </c>
      <c r="N535" s="526">
        <v>39.078000000000003</v>
      </c>
      <c r="O535" s="989">
        <f>K535*N535</f>
        <v>0</v>
      </c>
      <c r="P535" s="1090">
        <f>M535+O535</f>
        <v>0</v>
      </c>
      <c r="Q535" s="444"/>
      <c r="R535" s="653"/>
      <c r="S535" s="1096">
        <v>478.51679999999999</v>
      </c>
      <c r="T535" s="1090">
        <f>R535*S535</f>
        <v>0</v>
      </c>
      <c r="U535" s="1096">
        <v>39.078000000000003</v>
      </c>
      <c r="V535" s="1090">
        <f>R535*U535</f>
        <v>0</v>
      </c>
      <c r="W535" s="1090">
        <f>T535+V535</f>
        <v>0</v>
      </c>
      <c r="X535" s="1219"/>
      <c r="Y535" s="526">
        <v>478.51679999999999</v>
      </c>
      <c r="Z535" s="527">
        <f>X535*Y535</f>
        <v>0</v>
      </c>
      <c r="AA535" s="526">
        <v>39.078000000000003</v>
      </c>
      <c r="AB535" s="527">
        <f>X535*AA535</f>
        <v>0</v>
      </c>
      <c r="AC535" s="915">
        <f>Z535+AB535</f>
        <v>0</v>
      </c>
      <c r="AD535" s="1220"/>
      <c r="AE535" s="526">
        <v>478.51679999999999</v>
      </c>
      <c r="AF535" s="527">
        <f>AD535*AE535</f>
        <v>0</v>
      </c>
      <c r="AG535" s="526">
        <v>39.078000000000003</v>
      </c>
      <c r="AH535" s="527">
        <f>AD535*AG535</f>
        <v>0</v>
      </c>
      <c r="AI535" s="915">
        <f>AF535+AH535</f>
        <v>0</v>
      </c>
      <c r="AJ535" s="1220"/>
      <c r="AK535" s="526">
        <v>478.51679999999999</v>
      </c>
      <c r="AL535" s="527">
        <f>AJ535*AK535</f>
        <v>0</v>
      </c>
      <c r="AM535" s="526">
        <v>39.078000000000003</v>
      </c>
      <c r="AN535" s="527">
        <f>AJ535*AM535</f>
        <v>0</v>
      </c>
      <c r="AO535" s="915">
        <f>AL535+AN535</f>
        <v>0</v>
      </c>
      <c r="AP535" s="944"/>
      <c r="AQ535" s="653">
        <f t="shared" si="418"/>
        <v>310</v>
      </c>
      <c r="AR535" s="1004">
        <v>478.51679999999999</v>
      </c>
      <c r="AS535" s="527">
        <f>AQ535*AR535</f>
        <v>148340.20799999998</v>
      </c>
      <c r="AT535" s="526">
        <v>39.078000000000003</v>
      </c>
      <c r="AU535" s="989">
        <f>AQ535*AT535</f>
        <v>12114.18</v>
      </c>
      <c r="AV535" s="1090">
        <f>AS535+AU535</f>
        <v>160454.38799999998</v>
      </c>
      <c r="AW535" s="633"/>
    </row>
    <row r="536" spans="1:49" s="632" customFormat="1" x14ac:dyDescent="0.25">
      <c r="A536" s="1069" t="s">
        <v>956</v>
      </c>
      <c r="B536" s="656" t="s">
        <v>862</v>
      </c>
      <c r="C536" s="1041" t="s">
        <v>19</v>
      </c>
      <c r="D536" s="653">
        <v>310</v>
      </c>
      <c r="E536" s="1004">
        <v>85.516800000000003</v>
      </c>
      <c r="F536" s="527">
        <f>D536*E536</f>
        <v>26510.208000000002</v>
      </c>
      <c r="G536" s="526">
        <v>46.448999999999998</v>
      </c>
      <c r="H536" s="989">
        <f>D536*G536</f>
        <v>14399.189999999999</v>
      </c>
      <c r="I536" s="1090">
        <f>F536+H536</f>
        <v>40909.398000000001</v>
      </c>
      <c r="J536" s="1137"/>
      <c r="K536" s="653"/>
      <c r="L536" s="1004">
        <v>85.516800000000003</v>
      </c>
      <c r="M536" s="527">
        <f>K536*L536</f>
        <v>0</v>
      </c>
      <c r="N536" s="526">
        <v>46.448999999999998</v>
      </c>
      <c r="O536" s="989">
        <f>K536*N536</f>
        <v>0</v>
      </c>
      <c r="P536" s="1090">
        <f>M536+O536</f>
        <v>0</v>
      </c>
      <c r="Q536" s="444"/>
      <c r="R536" s="653"/>
      <c r="S536" s="1096">
        <v>85.516800000000003</v>
      </c>
      <c r="T536" s="1090">
        <f>R536*S536</f>
        <v>0</v>
      </c>
      <c r="U536" s="1096">
        <v>46.448999999999998</v>
      </c>
      <c r="V536" s="1090">
        <f>R536*U536</f>
        <v>0</v>
      </c>
      <c r="W536" s="1090">
        <f>T536+V536</f>
        <v>0</v>
      </c>
      <c r="X536" s="1219"/>
      <c r="Y536" s="526">
        <v>85.516800000000003</v>
      </c>
      <c r="Z536" s="527">
        <f>X536*Y536</f>
        <v>0</v>
      </c>
      <c r="AA536" s="526">
        <v>46.448999999999998</v>
      </c>
      <c r="AB536" s="527">
        <f>X536*AA536</f>
        <v>0</v>
      </c>
      <c r="AC536" s="915">
        <f>Z536+AB536</f>
        <v>0</v>
      </c>
      <c r="AD536" s="1220"/>
      <c r="AE536" s="526">
        <v>85.516800000000003</v>
      </c>
      <c r="AF536" s="527">
        <f>AD536*AE536</f>
        <v>0</v>
      </c>
      <c r="AG536" s="526">
        <v>46.448999999999998</v>
      </c>
      <c r="AH536" s="527">
        <f>AD536*AG536</f>
        <v>0</v>
      </c>
      <c r="AI536" s="915">
        <f>AF536+AH536</f>
        <v>0</v>
      </c>
      <c r="AJ536" s="1220"/>
      <c r="AK536" s="526">
        <v>85.516800000000003</v>
      </c>
      <c r="AL536" s="527">
        <f>AJ536*AK536</f>
        <v>0</v>
      </c>
      <c r="AM536" s="526">
        <v>46.448999999999998</v>
      </c>
      <c r="AN536" s="527">
        <f>AJ536*AM536</f>
        <v>0</v>
      </c>
      <c r="AO536" s="915">
        <f>AL536+AN536</f>
        <v>0</v>
      </c>
      <c r="AP536" s="944"/>
      <c r="AQ536" s="653">
        <f t="shared" si="418"/>
        <v>310</v>
      </c>
      <c r="AR536" s="1004">
        <v>85.516800000000003</v>
      </c>
      <c r="AS536" s="527">
        <f>AQ536*AR536</f>
        <v>26510.208000000002</v>
      </c>
      <c r="AT536" s="526">
        <v>46.448999999999998</v>
      </c>
      <c r="AU536" s="989">
        <f>AQ536*AT536</f>
        <v>14399.189999999999</v>
      </c>
      <c r="AV536" s="1090">
        <f>AS536+AU536</f>
        <v>40909.398000000001</v>
      </c>
      <c r="AW536" s="633"/>
    </row>
    <row r="537" spans="1:49" s="632" customFormat="1" x14ac:dyDescent="0.25">
      <c r="A537" s="1069" t="s">
        <v>957</v>
      </c>
      <c r="B537" s="656" t="s">
        <v>958</v>
      </c>
      <c r="C537" s="1041" t="s">
        <v>19</v>
      </c>
      <c r="D537" s="653">
        <v>310</v>
      </c>
      <c r="E537" s="1004">
        <v>1064.375</v>
      </c>
      <c r="F537" s="527">
        <f>D537*E537</f>
        <v>329956.25</v>
      </c>
      <c r="G537" s="526">
        <v>331.48700000000002</v>
      </c>
      <c r="H537" s="989">
        <f>D537*G537</f>
        <v>102760.97</v>
      </c>
      <c r="I537" s="1090">
        <f>F537+H537</f>
        <v>432717.22</v>
      </c>
      <c r="J537" s="1137"/>
      <c r="K537" s="653"/>
      <c r="L537" s="1004">
        <v>1064.375</v>
      </c>
      <c r="M537" s="527">
        <f>K537*L537</f>
        <v>0</v>
      </c>
      <c r="N537" s="526">
        <v>331.48700000000002</v>
      </c>
      <c r="O537" s="989">
        <f>K537*N537</f>
        <v>0</v>
      </c>
      <c r="P537" s="1090">
        <f>M537+O537</f>
        <v>0</v>
      </c>
      <c r="Q537" s="444"/>
      <c r="R537" s="653"/>
      <c r="S537" s="1096">
        <v>1064.375</v>
      </c>
      <c r="T537" s="1090">
        <f>R537*S537</f>
        <v>0</v>
      </c>
      <c r="U537" s="1096">
        <v>331.48700000000002</v>
      </c>
      <c r="V537" s="1090">
        <f>R537*U537</f>
        <v>0</v>
      </c>
      <c r="W537" s="1090">
        <f>T537+V537</f>
        <v>0</v>
      </c>
      <c r="X537" s="1219"/>
      <c r="Y537" s="526">
        <v>1064.375</v>
      </c>
      <c r="Z537" s="527">
        <f>X537*Y537</f>
        <v>0</v>
      </c>
      <c r="AA537" s="526">
        <v>331.48700000000002</v>
      </c>
      <c r="AB537" s="527">
        <f>X537*AA537</f>
        <v>0</v>
      </c>
      <c r="AC537" s="915">
        <f>Z537+AB537</f>
        <v>0</v>
      </c>
      <c r="AD537" s="1220"/>
      <c r="AE537" s="526">
        <v>1064.375</v>
      </c>
      <c r="AF537" s="527">
        <f>AD537*AE537</f>
        <v>0</v>
      </c>
      <c r="AG537" s="526">
        <v>331.48700000000002</v>
      </c>
      <c r="AH537" s="527">
        <f>AD537*AG537</f>
        <v>0</v>
      </c>
      <c r="AI537" s="915">
        <f>AF537+AH537</f>
        <v>0</v>
      </c>
      <c r="AJ537" s="1220"/>
      <c r="AK537" s="526">
        <v>1064.375</v>
      </c>
      <c r="AL537" s="527">
        <f>AJ537*AK537</f>
        <v>0</v>
      </c>
      <c r="AM537" s="526">
        <v>331.48700000000002</v>
      </c>
      <c r="AN537" s="527">
        <f>AJ537*AM537</f>
        <v>0</v>
      </c>
      <c r="AO537" s="915">
        <f>AL537+AN537</f>
        <v>0</v>
      </c>
      <c r="AP537" s="944"/>
      <c r="AQ537" s="653">
        <f t="shared" si="418"/>
        <v>310</v>
      </c>
      <c r="AR537" s="1004">
        <v>1064.375</v>
      </c>
      <c r="AS537" s="527">
        <f>AQ537*AR537</f>
        <v>329956.25</v>
      </c>
      <c r="AT537" s="526">
        <v>331.48700000000002</v>
      </c>
      <c r="AU537" s="989">
        <f>AQ537*AT537</f>
        <v>102760.97</v>
      </c>
      <c r="AV537" s="1090">
        <f>AS537+AU537</f>
        <v>432717.22</v>
      </c>
      <c r="AW537" s="633"/>
    </row>
    <row r="538" spans="1:49" s="632" customFormat="1" x14ac:dyDescent="0.25">
      <c r="A538" s="1069" t="s">
        <v>959</v>
      </c>
      <c r="B538" s="656" t="s">
        <v>862</v>
      </c>
      <c r="C538" s="1041" t="s">
        <v>19</v>
      </c>
      <c r="D538" s="653">
        <v>310</v>
      </c>
      <c r="E538" s="1004">
        <v>85.516800000000003</v>
      </c>
      <c r="F538" s="527">
        <f>D538*E538</f>
        <v>26510.208000000002</v>
      </c>
      <c r="G538" s="526">
        <v>46.448999999999998</v>
      </c>
      <c r="H538" s="989">
        <f>D538*G538</f>
        <v>14399.189999999999</v>
      </c>
      <c r="I538" s="1090">
        <f>F538+H538</f>
        <v>40909.398000000001</v>
      </c>
      <c r="J538" s="1137"/>
      <c r="K538" s="653"/>
      <c r="L538" s="1004">
        <v>85.516800000000003</v>
      </c>
      <c r="M538" s="527">
        <f>K538*L538</f>
        <v>0</v>
      </c>
      <c r="N538" s="526">
        <v>46.448999999999998</v>
      </c>
      <c r="O538" s="989">
        <f>K538*N538</f>
        <v>0</v>
      </c>
      <c r="P538" s="1090">
        <f>M538+O538</f>
        <v>0</v>
      </c>
      <c r="Q538" s="444"/>
      <c r="R538" s="653"/>
      <c r="S538" s="1096">
        <v>85.516800000000003</v>
      </c>
      <c r="T538" s="1090">
        <f>R538*S538</f>
        <v>0</v>
      </c>
      <c r="U538" s="1096">
        <v>46.448999999999998</v>
      </c>
      <c r="V538" s="1090">
        <f>R538*U538</f>
        <v>0</v>
      </c>
      <c r="W538" s="1090">
        <f>T538+V538</f>
        <v>0</v>
      </c>
      <c r="X538" s="1219"/>
      <c r="Y538" s="526">
        <v>85.516800000000003</v>
      </c>
      <c r="Z538" s="527">
        <f>X538*Y538</f>
        <v>0</v>
      </c>
      <c r="AA538" s="526">
        <v>46.448999999999998</v>
      </c>
      <c r="AB538" s="527">
        <f>X538*AA538</f>
        <v>0</v>
      </c>
      <c r="AC538" s="915">
        <f>Z538+AB538</f>
        <v>0</v>
      </c>
      <c r="AD538" s="1220"/>
      <c r="AE538" s="526">
        <v>85.516800000000003</v>
      </c>
      <c r="AF538" s="527">
        <f>AD538*AE538</f>
        <v>0</v>
      </c>
      <c r="AG538" s="526">
        <v>46.448999999999998</v>
      </c>
      <c r="AH538" s="527">
        <f>AD538*AG538</f>
        <v>0</v>
      </c>
      <c r="AI538" s="915">
        <f>AF538+AH538</f>
        <v>0</v>
      </c>
      <c r="AJ538" s="1220"/>
      <c r="AK538" s="526">
        <v>85.516800000000003</v>
      </c>
      <c r="AL538" s="527">
        <f>AJ538*AK538</f>
        <v>0</v>
      </c>
      <c r="AM538" s="526">
        <v>46.448999999999998</v>
      </c>
      <c r="AN538" s="527">
        <f>AJ538*AM538</f>
        <v>0</v>
      </c>
      <c r="AO538" s="915">
        <f>AL538+AN538</f>
        <v>0</v>
      </c>
      <c r="AP538" s="944"/>
      <c r="AQ538" s="653">
        <f t="shared" si="418"/>
        <v>310</v>
      </c>
      <c r="AR538" s="1004">
        <v>85.516800000000003</v>
      </c>
      <c r="AS538" s="527">
        <f>AQ538*AR538</f>
        <v>26510.208000000002</v>
      </c>
      <c r="AT538" s="526">
        <v>46.448999999999998</v>
      </c>
      <c r="AU538" s="989">
        <f>AQ538*AT538</f>
        <v>14399.189999999999</v>
      </c>
      <c r="AV538" s="1090">
        <f>AS538+AU538</f>
        <v>40909.398000000001</v>
      </c>
      <c r="AW538" s="633"/>
    </row>
    <row r="539" spans="1:49" s="632" customFormat="1" x14ac:dyDescent="0.25">
      <c r="A539" s="1069" t="s">
        <v>960</v>
      </c>
      <c r="B539" s="656" t="s">
        <v>961</v>
      </c>
      <c r="C539" s="1041" t="s">
        <v>19</v>
      </c>
      <c r="D539" s="653">
        <v>310</v>
      </c>
      <c r="E539" s="1004">
        <v>389.37130000000002</v>
      </c>
      <c r="F539" s="527">
        <f>D539*E539</f>
        <v>120705.103</v>
      </c>
      <c r="G539" s="526">
        <v>491.53000000000003</v>
      </c>
      <c r="H539" s="989">
        <f>D539*G539</f>
        <v>152374.30000000002</v>
      </c>
      <c r="I539" s="1090">
        <f>F539+H539</f>
        <v>273079.40300000005</v>
      </c>
      <c r="J539" s="1137"/>
      <c r="K539" s="653"/>
      <c r="L539" s="1004">
        <v>389.37130000000002</v>
      </c>
      <c r="M539" s="527">
        <f>K539*L539</f>
        <v>0</v>
      </c>
      <c r="N539" s="526">
        <v>491.53000000000003</v>
      </c>
      <c r="O539" s="989">
        <f>K539*N539</f>
        <v>0</v>
      </c>
      <c r="P539" s="1090">
        <f>M539+O539</f>
        <v>0</v>
      </c>
      <c r="Q539" s="444"/>
      <c r="R539" s="653"/>
      <c r="S539" s="1096">
        <v>389.37130000000002</v>
      </c>
      <c r="T539" s="1090">
        <f>R539*S539</f>
        <v>0</v>
      </c>
      <c r="U539" s="1096">
        <v>491.53000000000003</v>
      </c>
      <c r="V539" s="1090">
        <f>R539*U539</f>
        <v>0</v>
      </c>
      <c r="W539" s="1090">
        <f>T539+V539</f>
        <v>0</v>
      </c>
      <c r="X539" s="1219"/>
      <c r="Y539" s="526">
        <v>389.37130000000002</v>
      </c>
      <c r="Z539" s="527">
        <f>X539*Y539</f>
        <v>0</v>
      </c>
      <c r="AA539" s="526">
        <v>491.53000000000003</v>
      </c>
      <c r="AB539" s="527">
        <f>X539*AA539</f>
        <v>0</v>
      </c>
      <c r="AC539" s="915">
        <f>Z539+AB539</f>
        <v>0</v>
      </c>
      <c r="AD539" s="1220"/>
      <c r="AE539" s="526">
        <v>389.37130000000002</v>
      </c>
      <c r="AF539" s="527">
        <f>AD539*AE539</f>
        <v>0</v>
      </c>
      <c r="AG539" s="526">
        <v>491.53000000000003</v>
      </c>
      <c r="AH539" s="527">
        <f>AD539*AG539</f>
        <v>0</v>
      </c>
      <c r="AI539" s="915">
        <f>AF539+AH539</f>
        <v>0</v>
      </c>
      <c r="AJ539" s="1220"/>
      <c r="AK539" s="526">
        <v>389.37130000000002</v>
      </c>
      <c r="AL539" s="527">
        <f>AJ539*AK539</f>
        <v>0</v>
      </c>
      <c r="AM539" s="526">
        <v>491.53000000000003</v>
      </c>
      <c r="AN539" s="527">
        <f>AJ539*AM539</f>
        <v>0</v>
      </c>
      <c r="AO539" s="915">
        <f>AL539+AN539</f>
        <v>0</v>
      </c>
      <c r="AP539" s="944"/>
      <c r="AQ539" s="653">
        <f t="shared" si="418"/>
        <v>310</v>
      </c>
      <c r="AR539" s="1004">
        <v>389.37130000000002</v>
      </c>
      <c r="AS539" s="527">
        <f>AQ539*AR539</f>
        <v>120705.103</v>
      </c>
      <c r="AT539" s="526">
        <v>491.53000000000003</v>
      </c>
      <c r="AU539" s="989">
        <f>AQ539*AT539</f>
        <v>152374.30000000002</v>
      </c>
      <c r="AV539" s="1090">
        <f>AS539+AU539</f>
        <v>273079.40300000005</v>
      </c>
      <c r="AW539" s="633"/>
    </row>
    <row r="540" spans="1:49" s="632" customFormat="1" x14ac:dyDescent="0.25">
      <c r="A540" s="1070" t="s">
        <v>962</v>
      </c>
      <c r="B540" s="1030" t="s">
        <v>963</v>
      </c>
      <c r="C540" s="1039"/>
      <c r="D540" s="1029"/>
      <c r="E540" s="1004"/>
      <c r="F540" s="948">
        <f>F541+F542+F543+F544+F545</f>
        <v>630989.01</v>
      </c>
      <c r="G540" s="954"/>
      <c r="H540" s="1156">
        <f>H541+H542+H543+H544+H545</f>
        <v>286497.90000000002</v>
      </c>
      <c r="I540" s="1097">
        <f>I541+I542+I543+I544+I545</f>
        <v>917486.91</v>
      </c>
      <c r="J540" s="1158"/>
      <c r="K540" s="1029"/>
      <c r="L540" s="1004"/>
      <c r="M540" s="948">
        <f>M541+M542+M543+M544+M545</f>
        <v>0</v>
      </c>
      <c r="N540" s="954"/>
      <c r="O540" s="1156">
        <f>O541+O542+O543+O544+O545</f>
        <v>0</v>
      </c>
      <c r="P540" s="1097">
        <f>P541+P542+P543+P544+P545</f>
        <v>0</v>
      </c>
      <c r="Q540" s="1011"/>
      <c r="R540" s="1029"/>
      <c r="S540" s="1096"/>
      <c r="T540" s="1097">
        <f>T541+T542+T543+T544+T545</f>
        <v>0</v>
      </c>
      <c r="U540" s="1113"/>
      <c r="V540" s="1097">
        <f>V541+V542+V543+V544+V545</f>
        <v>0</v>
      </c>
      <c r="W540" s="1097">
        <f>W541+W542+W543+W544+W545</f>
        <v>0</v>
      </c>
      <c r="X540" s="1236"/>
      <c r="Y540" s="526"/>
      <c r="Z540" s="948">
        <f>Z541+Z542+Z543+Z544+Z545</f>
        <v>0</v>
      </c>
      <c r="AA540" s="954"/>
      <c r="AB540" s="948">
        <f>AB541+AB542+AB543+AB544+AB545</f>
        <v>0</v>
      </c>
      <c r="AC540" s="949">
        <f>AC541+AC542+AC543+AC544+AC545</f>
        <v>0</v>
      </c>
      <c r="AD540" s="1237"/>
      <c r="AE540" s="526"/>
      <c r="AF540" s="948">
        <f>AF541+AF542+AF543+AF544+AF545</f>
        <v>0</v>
      </c>
      <c r="AG540" s="954"/>
      <c r="AH540" s="948">
        <f>AH541+AH542+AH543+AH544+AH545</f>
        <v>0</v>
      </c>
      <c r="AI540" s="949">
        <f>AI541+AI542+AI543+AI544+AI545</f>
        <v>0</v>
      </c>
      <c r="AJ540" s="1237"/>
      <c r="AK540" s="526"/>
      <c r="AL540" s="948">
        <f>AL541+AL542+AL543+AL544+AL545</f>
        <v>0</v>
      </c>
      <c r="AM540" s="954"/>
      <c r="AN540" s="948">
        <f>AN541+AN542+AN543+AN544+AN545</f>
        <v>0</v>
      </c>
      <c r="AO540" s="949">
        <f>AO541+AO542+AO543+AO544+AO545</f>
        <v>0</v>
      </c>
      <c r="AP540" s="997"/>
      <c r="AQ540" s="653">
        <f t="shared" si="418"/>
        <v>0</v>
      </c>
      <c r="AR540" s="1004"/>
      <c r="AS540" s="948">
        <f>AS541+AS542+AS543+AS544+AS545</f>
        <v>630989.01</v>
      </c>
      <c r="AT540" s="954"/>
      <c r="AU540" s="1156">
        <f>AU541+AU542+AU543+AU544+AU545</f>
        <v>286497.90000000002</v>
      </c>
      <c r="AV540" s="1097">
        <f>AV541+AV542+AV543+AV544+AV545</f>
        <v>917486.91</v>
      </c>
      <c r="AW540" s="633"/>
    </row>
    <row r="541" spans="1:49" s="632" customFormat="1" x14ac:dyDescent="0.25">
      <c r="A541" s="1069" t="s">
        <v>964</v>
      </c>
      <c r="B541" s="656" t="s">
        <v>860</v>
      </c>
      <c r="C541" s="1041" t="s">
        <v>19</v>
      </c>
      <c r="D541" s="653">
        <v>300</v>
      </c>
      <c r="E541" s="1004">
        <v>478.51679999999999</v>
      </c>
      <c r="F541" s="527">
        <f>D541*E541</f>
        <v>143555.04</v>
      </c>
      <c r="G541" s="526">
        <v>39.078000000000003</v>
      </c>
      <c r="H541" s="989">
        <f>D541*G541</f>
        <v>11723.400000000001</v>
      </c>
      <c r="I541" s="1090">
        <f>F541+H541</f>
        <v>155278.44</v>
      </c>
      <c r="J541" s="1137"/>
      <c r="K541" s="653"/>
      <c r="L541" s="1004">
        <v>478.51679999999999</v>
      </c>
      <c r="M541" s="527">
        <f>K541*L541</f>
        <v>0</v>
      </c>
      <c r="N541" s="526">
        <v>39.078000000000003</v>
      </c>
      <c r="O541" s="989">
        <f>K541*N541</f>
        <v>0</v>
      </c>
      <c r="P541" s="1090">
        <f>M541+O541</f>
        <v>0</v>
      </c>
      <c r="Q541" s="444"/>
      <c r="R541" s="653"/>
      <c r="S541" s="1096">
        <v>478.51679999999999</v>
      </c>
      <c r="T541" s="1090">
        <f>R541*S541</f>
        <v>0</v>
      </c>
      <c r="U541" s="1096">
        <v>39.078000000000003</v>
      </c>
      <c r="V541" s="1090">
        <f>R541*U541</f>
        <v>0</v>
      </c>
      <c r="W541" s="1090">
        <f>T541+V541</f>
        <v>0</v>
      </c>
      <c r="X541" s="1219"/>
      <c r="Y541" s="526">
        <v>478.51679999999999</v>
      </c>
      <c r="Z541" s="527">
        <f>X541*Y541</f>
        <v>0</v>
      </c>
      <c r="AA541" s="526">
        <v>39.078000000000003</v>
      </c>
      <c r="AB541" s="527">
        <f>X541*AA541</f>
        <v>0</v>
      </c>
      <c r="AC541" s="915">
        <f>Z541+AB541</f>
        <v>0</v>
      </c>
      <c r="AD541" s="1220"/>
      <c r="AE541" s="526">
        <v>478.51679999999999</v>
      </c>
      <c r="AF541" s="527">
        <f>AD541*AE541</f>
        <v>0</v>
      </c>
      <c r="AG541" s="526">
        <v>39.078000000000003</v>
      </c>
      <c r="AH541" s="527">
        <f>AD541*AG541</f>
        <v>0</v>
      </c>
      <c r="AI541" s="915">
        <f>AF541+AH541</f>
        <v>0</v>
      </c>
      <c r="AJ541" s="1220"/>
      <c r="AK541" s="526">
        <v>478.51679999999999</v>
      </c>
      <c r="AL541" s="527">
        <f>AJ541*AK541</f>
        <v>0</v>
      </c>
      <c r="AM541" s="526">
        <v>39.078000000000003</v>
      </c>
      <c r="AN541" s="527">
        <f>AJ541*AM541</f>
        <v>0</v>
      </c>
      <c r="AO541" s="915">
        <f>AL541+AN541</f>
        <v>0</v>
      </c>
      <c r="AP541" s="944"/>
      <c r="AQ541" s="653">
        <f t="shared" si="418"/>
        <v>300</v>
      </c>
      <c r="AR541" s="1004">
        <v>478.51679999999999</v>
      </c>
      <c r="AS541" s="527">
        <f>AQ541*AR541</f>
        <v>143555.04</v>
      </c>
      <c r="AT541" s="526">
        <v>39.078000000000003</v>
      </c>
      <c r="AU541" s="989">
        <f>AQ541*AT541</f>
        <v>11723.400000000001</v>
      </c>
      <c r="AV541" s="1090">
        <f>AS541+AU541</f>
        <v>155278.44</v>
      </c>
      <c r="AW541" s="633"/>
    </row>
    <row r="542" spans="1:49" s="632" customFormat="1" x14ac:dyDescent="0.25">
      <c r="A542" s="1069" t="s">
        <v>965</v>
      </c>
      <c r="B542" s="656" t="s">
        <v>862</v>
      </c>
      <c r="C542" s="1041" t="s">
        <v>19</v>
      </c>
      <c r="D542" s="653">
        <v>300</v>
      </c>
      <c r="E542" s="1004">
        <v>85.516800000000003</v>
      </c>
      <c r="F542" s="527">
        <f>D542*E542</f>
        <v>25655.040000000001</v>
      </c>
      <c r="G542" s="526">
        <v>46.448999999999998</v>
      </c>
      <c r="H542" s="989">
        <f>D542*G542</f>
        <v>13934.699999999999</v>
      </c>
      <c r="I542" s="1090">
        <f>F542+H542</f>
        <v>39589.74</v>
      </c>
      <c r="J542" s="1137"/>
      <c r="K542" s="653"/>
      <c r="L542" s="1004">
        <v>85.516800000000003</v>
      </c>
      <c r="M542" s="527">
        <f>K542*L542</f>
        <v>0</v>
      </c>
      <c r="N542" s="526">
        <v>46.448999999999998</v>
      </c>
      <c r="O542" s="989">
        <f>K542*N542</f>
        <v>0</v>
      </c>
      <c r="P542" s="1090">
        <f>M542+O542</f>
        <v>0</v>
      </c>
      <c r="Q542" s="444"/>
      <c r="R542" s="653"/>
      <c r="S542" s="1096">
        <v>85.516800000000003</v>
      </c>
      <c r="T542" s="1090">
        <f>R542*S542</f>
        <v>0</v>
      </c>
      <c r="U542" s="1096">
        <v>46.448999999999998</v>
      </c>
      <c r="V542" s="1090">
        <f>R542*U542</f>
        <v>0</v>
      </c>
      <c r="W542" s="1090">
        <f>T542+V542</f>
        <v>0</v>
      </c>
      <c r="X542" s="1219"/>
      <c r="Y542" s="526">
        <v>85.516800000000003</v>
      </c>
      <c r="Z542" s="527">
        <f>X542*Y542</f>
        <v>0</v>
      </c>
      <c r="AA542" s="526">
        <v>46.448999999999998</v>
      </c>
      <c r="AB542" s="527">
        <f>X542*AA542</f>
        <v>0</v>
      </c>
      <c r="AC542" s="915">
        <f>Z542+AB542</f>
        <v>0</v>
      </c>
      <c r="AD542" s="1220"/>
      <c r="AE542" s="526">
        <v>85.516800000000003</v>
      </c>
      <c r="AF542" s="527">
        <f>AD542*AE542</f>
        <v>0</v>
      </c>
      <c r="AG542" s="526">
        <v>46.448999999999998</v>
      </c>
      <c r="AH542" s="527">
        <f>AD542*AG542</f>
        <v>0</v>
      </c>
      <c r="AI542" s="915">
        <f>AF542+AH542</f>
        <v>0</v>
      </c>
      <c r="AJ542" s="1220"/>
      <c r="AK542" s="526">
        <v>85.516800000000003</v>
      </c>
      <c r="AL542" s="527">
        <f>AJ542*AK542</f>
        <v>0</v>
      </c>
      <c r="AM542" s="526">
        <v>46.448999999999998</v>
      </c>
      <c r="AN542" s="527">
        <f>AJ542*AM542</f>
        <v>0</v>
      </c>
      <c r="AO542" s="915">
        <f>AL542+AN542</f>
        <v>0</v>
      </c>
      <c r="AP542" s="944"/>
      <c r="AQ542" s="653">
        <f t="shared" si="418"/>
        <v>300</v>
      </c>
      <c r="AR542" s="1004">
        <v>85.516800000000003</v>
      </c>
      <c r="AS542" s="527">
        <f>AQ542*AR542</f>
        <v>25655.040000000001</v>
      </c>
      <c r="AT542" s="526">
        <v>46.448999999999998</v>
      </c>
      <c r="AU542" s="989">
        <f>AQ542*AT542</f>
        <v>13934.699999999999</v>
      </c>
      <c r="AV542" s="1090">
        <f>AS542+AU542</f>
        <v>39589.74</v>
      </c>
      <c r="AW542" s="633"/>
    </row>
    <row r="543" spans="1:49" s="632" customFormat="1" x14ac:dyDescent="0.25">
      <c r="A543" s="1069" t="s">
        <v>966</v>
      </c>
      <c r="B543" s="656" t="s">
        <v>958</v>
      </c>
      <c r="C543" s="1041" t="s">
        <v>19</v>
      </c>
      <c r="D543" s="653">
        <v>300</v>
      </c>
      <c r="E543" s="1004">
        <v>1064.375</v>
      </c>
      <c r="F543" s="527">
        <f>D543*E543</f>
        <v>319312.5</v>
      </c>
      <c r="G543" s="526">
        <v>331.48700000000002</v>
      </c>
      <c r="H543" s="989">
        <f>D543*G543</f>
        <v>99446.1</v>
      </c>
      <c r="I543" s="1090">
        <f>F543+H543</f>
        <v>418758.6</v>
      </c>
      <c r="J543" s="1137"/>
      <c r="K543" s="653"/>
      <c r="L543" s="1004">
        <v>1064.375</v>
      </c>
      <c r="M543" s="527">
        <f>K543*L543</f>
        <v>0</v>
      </c>
      <c r="N543" s="526">
        <v>331.48700000000002</v>
      </c>
      <c r="O543" s="989">
        <f>K543*N543</f>
        <v>0</v>
      </c>
      <c r="P543" s="1090">
        <f>M543+O543</f>
        <v>0</v>
      </c>
      <c r="Q543" s="444"/>
      <c r="R543" s="653"/>
      <c r="S543" s="1096">
        <v>1064.375</v>
      </c>
      <c r="T543" s="1090">
        <f>R543*S543</f>
        <v>0</v>
      </c>
      <c r="U543" s="1096">
        <v>331.48700000000002</v>
      </c>
      <c r="V543" s="1090">
        <f>R543*U543</f>
        <v>0</v>
      </c>
      <c r="W543" s="1090">
        <f>T543+V543</f>
        <v>0</v>
      </c>
      <c r="X543" s="1219"/>
      <c r="Y543" s="526">
        <v>1064.375</v>
      </c>
      <c r="Z543" s="527">
        <f>X543*Y543</f>
        <v>0</v>
      </c>
      <c r="AA543" s="526">
        <v>331.48700000000002</v>
      </c>
      <c r="AB543" s="527">
        <f>X543*AA543</f>
        <v>0</v>
      </c>
      <c r="AC543" s="915">
        <f>Z543+AB543</f>
        <v>0</v>
      </c>
      <c r="AD543" s="1220"/>
      <c r="AE543" s="526">
        <v>1064.375</v>
      </c>
      <c r="AF543" s="527">
        <f>AD543*AE543</f>
        <v>0</v>
      </c>
      <c r="AG543" s="526">
        <v>331.48700000000002</v>
      </c>
      <c r="AH543" s="527">
        <f>AD543*AG543</f>
        <v>0</v>
      </c>
      <c r="AI543" s="915">
        <f>AF543+AH543</f>
        <v>0</v>
      </c>
      <c r="AJ543" s="1220"/>
      <c r="AK543" s="526">
        <v>1064.375</v>
      </c>
      <c r="AL543" s="527">
        <f>AJ543*AK543</f>
        <v>0</v>
      </c>
      <c r="AM543" s="526">
        <v>331.48700000000002</v>
      </c>
      <c r="AN543" s="527">
        <f>AJ543*AM543</f>
        <v>0</v>
      </c>
      <c r="AO543" s="915">
        <f>AL543+AN543</f>
        <v>0</v>
      </c>
      <c r="AP543" s="944"/>
      <c r="AQ543" s="653">
        <f t="shared" si="418"/>
        <v>300</v>
      </c>
      <c r="AR543" s="1004">
        <v>1064.375</v>
      </c>
      <c r="AS543" s="527">
        <f>AQ543*AR543</f>
        <v>319312.5</v>
      </c>
      <c r="AT543" s="526">
        <v>331.48700000000002</v>
      </c>
      <c r="AU543" s="989">
        <f>AQ543*AT543</f>
        <v>99446.1</v>
      </c>
      <c r="AV543" s="1090">
        <f>AS543+AU543</f>
        <v>418758.6</v>
      </c>
      <c r="AW543" s="633"/>
    </row>
    <row r="544" spans="1:49" s="632" customFormat="1" x14ac:dyDescent="0.25">
      <c r="A544" s="1069" t="s">
        <v>967</v>
      </c>
      <c r="B544" s="656" t="s">
        <v>862</v>
      </c>
      <c r="C544" s="1041" t="s">
        <v>19</v>
      </c>
      <c r="D544" s="653">
        <v>300</v>
      </c>
      <c r="E544" s="1004">
        <v>85.516800000000003</v>
      </c>
      <c r="F544" s="527">
        <f>D544*E544</f>
        <v>25655.040000000001</v>
      </c>
      <c r="G544" s="526">
        <v>46.448999999999998</v>
      </c>
      <c r="H544" s="989">
        <f>D544*G544</f>
        <v>13934.699999999999</v>
      </c>
      <c r="I544" s="1090">
        <f>F544+H544</f>
        <v>39589.74</v>
      </c>
      <c r="J544" s="1137"/>
      <c r="K544" s="653"/>
      <c r="L544" s="1004">
        <v>85.516800000000003</v>
      </c>
      <c r="M544" s="527">
        <f>K544*L544</f>
        <v>0</v>
      </c>
      <c r="N544" s="526">
        <v>46.448999999999998</v>
      </c>
      <c r="O544" s="989">
        <f>K544*N544</f>
        <v>0</v>
      </c>
      <c r="P544" s="1090">
        <f>M544+O544</f>
        <v>0</v>
      </c>
      <c r="Q544" s="444"/>
      <c r="R544" s="653"/>
      <c r="S544" s="1096">
        <v>85.516800000000003</v>
      </c>
      <c r="T544" s="1090">
        <f>R544*S544</f>
        <v>0</v>
      </c>
      <c r="U544" s="1096">
        <v>46.448999999999998</v>
      </c>
      <c r="V544" s="1090">
        <f>R544*U544</f>
        <v>0</v>
      </c>
      <c r="W544" s="1090">
        <f>T544+V544</f>
        <v>0</v>
      </c>
      <c r="X544" s="1219"/>
      <c r="Y544" s="526">
        <v>85.516800000000003</v>
      </c>
      <c r="Z544" s="527">
        <f>X544*Y544</f>
        <v>0</v>
      </c>
      <c r="AA544" s="526">
        <v>46.448999999999998</v>
      </c>
      <c r="AB544" s="527">
        <f>X544*AA544</f>
        <v>0</v>
      </c>
      <c r="AC544" s="915">
        <f>Z544+AB544</f>
        <v>0</v>
      </c>
      <c r="AD544" s="1220"/>
      <c r="AE544" s="526">
        <v>85.516800000000003</v>
      </c>
      <c r="AF544" s="527">
        <f>AD544*AE544</f>
        <v>0</v>
      </c>
      <c r="AG544" s="526">
        <v>46.448999999999998</v>
      </c>
      <c r="AH544" s="527">
        <f>AD544*AG544</f>
        <v>0</v>
      </c>
      <c r="AI544" s="915">
        <f>AF544+AH544</f>
        <v>0</v>
      </c>
      <c r="AJ544" s="1220"/>
      <c r="AK544" s="526">
        <v>85.516800000000003</v>
      </c>
      <c r="AL544" s="527">
        <f>AJ544*AK544</f>
        <v>0</v>
      </c>
      <c r="AM544" s="526">
        <v>46.448999999999998</v>
      </c>
      <c r="AN544" s="527">
        <f>AJ544*AM544</f>
        <v>0</v>
      </c>
      <c r="AO544" s="915">
        <f>AL544+AN544</f>
        <v>0</v>
      </c>
      <c r="AP544" s="944"/>
      <c r="AQ544" s="653">
        <f t="shared" si="418"/>
        <v>300</v>
      </c>
      <c r="AR544" s="1004">
        <v>85.516800000000003</v>
      </c>
      <c r="AS544" s="527">
        <f>AQ544*AR544</f>
        <v>25655.040000000001</v>
      </c>
      <c r="AT544" s="526">
        <v>46.448999999999998</v>
      </c>
      <c r="AU544" s="989">
        <f>AQ544*AT544</f>
        <v>13934.699999999999</v>
      </c>
      <c r="AV544" s="1090">
        <f>AS544+AU544</f>
        <v>39589.74</v>
      </c>
      <c r="AW544" s="633"/>
    </row>
    <row r="545" spans="1:49" s="632" customFormat="1" x14ac:dyDescent="0.25">
      <c r="A545" s="1069" t="s">
        <v>968</v>
      </c>
      <c r="B545" s="656" t="s">
        <v>961</v>
      </c>
      <c r="C545" s="1041" t="s">
        <v>19</v>
      </c>
      <c r="D545" s="653">
        <v>300</v>
      </c>
      <c r="E545" s="1004">
        <v>389.37130000000002</v>
      </c>
      <c r="F545" s="527">
        <f>D545*E545</f>
        <v>116811.39</v>
      </c>
      <c r="G545" s="526">
        <v>491.53000000000003</v>
      </c>
      <c r="H545" s="989">
        <f>D545*G545</f>
        <v>147459</v>
      </c>
      <c r="I545" s="1090">
        <f>F545+H545</f>
        <v>264270.39</v>
      </c>
      <c r="J545" s="1137"/>
      <c r="K545" s="653"/>
      <c r="L545" s="1004">
        <v>389.37130000000002</v>
      </c>
      <c r="M545" s="527">
        <f>K545*L545</f>
        <v>0</v>
      </c>
      <c r="N545" s="526">
        <v>491.53000000000003</v>
      </c>
      <c r="O545" s="989">
        <f>K545*N545</f>
        <v>0</v>
      </c>
      <c r="P545" s="1090">
        <f>M545+O545</f>
        <v>0</v>
      </c>
      <c r="Q545" s="444"/>
      <c r="R545" s="653"/>
      <c r="S545" s="1096">
        <v>389.37130000000002</v>
      </c>
      <c r="T545" s="1090">
        <f>R545*S545</f>
        <v>0</v>
      </c>
      <c r="U545" s="1096">
        <v>491.53000000000003</v>
      </c>
      <c r="V545" s="1090">
        <f>R545*U545</f>
        <v>0</v>
      </c>
      <c r="W545" s="1090">
        <f>T545+V545</f>
        <v>0</v>
      </c>
      <c r="X545" s="1219"/>
      <c r="Y545" s="526">
        <v>389.37130000000002</v>
      </c>
      <c r="Z545" s="527">
        <f>X545*Y545</f>
        <v>0</v>
      </c>
      <c r="AA545" s="526">
        <v>491.53000000000003</v>
      </c>
      <c r="AB545" s="527">
        <f>X545*AA545</f>
        <v>0</v>
      </c>
      <c r="AC545" s="915">
        <f>Z545+AB545</f>
        <v>0</v>
      </c>
      <c r="AD545" s="1220"/>
      <c r="AE545" s="526">
        <v>389.37130000000002</v>
      </c>
      <c r="AF545" s="527">
        <f>AD545*AE545</f>
        <v>0</v>
      </c>
      <c r="AG545" s="526">
        <v>491.53000000000003</v>
      </c>
      <c r="AH545" s="527">
        <f>AD545*AG545</f>
        <v>0</v>
      </c>
      <c r="AI545" s="915">
        <f>AF545+AH545</f>
        <v>0</v>
      </c>
      <c r="AJ545" s="1220"/>
      <c r="AK545" s="526">
        <v>389.37130000000002</v>
      </c>
      <c r="AL545" s="527">
        <f>AJ545*AK545</f>
        <v>0</v>
      </c>
      <c r="AM545" s="526">
        <v>491.53000000000003</v>
      </c>
      <c r="AN545" s="527">
        <f>AJ545*AM545</f>
        <v>0</v>
      </c>
      <c r="AO545" s="915">
        <f>AL545+AN545</f>
        <v>0</v>
      </c>
      <c r="AP545" s="944"/>
      <c r="AQ545" s="653">
        <f t="shared" si="418"/>
        <v>300</v>
      </c>
      <c r="AR545" s="1004">
        <v>389.37130000000002</v>
      </c>
      <c r="AS545" s="527">
        <f>AQ545*AR545</f>
        <v>116811.39</v>
      </c>
      <c r="AT545" s="526">
        <v>491.53000000000003</v>
      </c>
      <c r="AU545" s="989">
        <f>AQ545*AT545</f>
        <v>147459</v>
      </c>
      <c r="AV545" s="1090">
        <f>AS545+AU545</f>
        <v>264270.39</v>
      </c>
      <c r="AW545" s="633"/>
    </row>
    <row r="546" spans="1:49" s="632" customFormat="1" x14ac:dyDescent="0.25">
      <c r="A546" s="1070" t="s">
        <v>969</v>
      </c>
      <c r="B546" s="1030" t="s">
        <v>13</v>
      </c>
      <c r="C546" s="1039"/>
      <c r="D546" s="1029"/>
      <c r="E546" s="1133"/>
      <c r="F546" s="948">
        <f>SUM(F547:F560)</f>
        <v>1821276.625</v>
      </c>
      <c r="G546" s="953"/>
      <c r="H546" s="1156">
        <f>SUM(H547:H560)</f>
        <v>0</v>
      </c>
      <c r="I546" s="1097">
        <f>SUM(I547:I560)</f>
        <v>1821276.625</v>
      </c>
      <c r="J546" s="1144"/>
      <c r="K546" s="1029"/>
      <c r="L546" s="1133"/>
      <c r="M546" s="948">
        <f>SUM(M547:M560)</f>
        <v>0</v>
      </c>
      <c r="N546" s="953"/>
      <c r="O546" s="1156">
        <f>SUM(O547:O560)</f>
        <v>0</v>
      </c>
      <c r="P546" s="1097">
        <f>SUM(P547:P560)</f>
        <v>0</v>
      </c>
      <c r="Q546" s="1007"/>
      <c r="R546" s="1029"/>
      <c r="S546" s="1107"/>
      <c r="T546" s="1097">
        <f>SUM(T547:T560)</f>
        <v>0</v>
      </c>
      <c r="U546" s="1097"/>
      <c r="V546" s="1097">
        <f>SUM(V547:V560)</f>
        <v>0</v>
      </c>
      <c r="W546" s="1097">
        <f>SUM(W547:W560)</f>
        <v>0</v>
      </c>
      <c r="X546" s="1190"/>
      <c r="Y546" s="916"/>
      <c r="Z546" s="948">
        <f>SUM(Z547:Z560)</f>
        <v>0</v>
      </c>
      <c r="AA546" s="953"/>
      <c r="AB546" s="948">
        <f>SUM(AB547:AB560)</f>
        <v>0</v>
      </c>
      <c r="AC546" s="949">
        <f>SUM(AC547:AC560)</f>
        <v>0</v>
      </c>
      <c r="AD546" s="1191"/>
      <c r="AE546" s="916"/>
      <c r="AF546" s="948">
        <f>SUM(AF547:AF560)</f>
        <v>0</v>
      </c>
      <c r="AG546" s="953"/>
      <c r="AH546" s="948">
        <f>SUM(AH547:AH560)</f>
        <v>0</v>
      </c>
      <c r="AI546" s="949">
        <f>SUM(AI547:AI560)</f>
        <v>0</v>
      </c>
      <c r="AJ546" s="1191"/>
      <c r="AK546" s="916"/>
      <c r="AL546" s="948">
        <f>SUM(AL547:AL560)</f>
        <v>0</v>
      </c>
      <c r="AM546" s="953"/>
      <c r="AN546" s="948">
        <f>SUM(AN547:AN560)</f>
        <v>0</v>
      </c>
      <c r="AO546" s="949">
        <f>SUM(AO547:AO560)</f>
        <v>0</v>
      </c>
      <c r="AP546" s="992"/>
      <c r="AQ546" s="653">
        <f t="shared" si="418"/>
        <v>0</v>
      </c>
      <c r="AR546" s="1133"/>
      <c r="AS546" s="948">
        <f>SUM(AS547:AS560)</f>
        <v>1821276.625</v>
      </c>
      <c r="AT546" s="953"/>
      <c r="AU546" s="1156">
        <f>SUM(AU547:AU560)</f>
        <v>0</v>
      </c>
      <c r="AV546" s="1097">
        <f>SUM(AV547:AV560)</f>
        <v>1821276.625</v>
      </c>
      <c r="AW546" s="633"/>
    </row>
    <row r="547" spans="1:49" s="632" customFormat="1" x14ac:dyDescent="0.25">
      <c r="A547" s="1069" t="s">
        <v>970</v>
      </c>
      <c r="B547" s="656" t="s">
        <v>971</v>
      </c>
      <c r="C547" s="1041" t="s">
        <v>170</v>
      </c>
      <c r="D547" s="653">
        <v>14</v>
      </c>
      <c r="E547" s="1004">
        <v>8141.5321000000004</v>
      </c>
      <c r="F547" s="527">
        <f t="shared" ref="F547:F560" si="454">D547*E547</f>
        <v>113981.44940000001</v>
      </c>
      <c r="G547" s="526">
        <v>0</v>
      </c>
      <c r="H547" s="989">
        <f t="shared" ref="H547:H560" si="455">D547*G547</f>
        <v>0</v>
      </c>
      <c r="I547" s="1090">
        <f t="shared" ref="I547:I560" si="456">F547+H547</f>
        <v>113981.44940000001</v>
      </c>
      <c r="J547" s="1137"/>
      <c r="K547" s="653"/>
      <c r="L547" s="1004">
        <v>8141.5321000000004</v>
      </c>
      <c r="M547" s="527">
        <f t="shared" ref="M547:M560" si="457">K547*L547</f>
        <v>0</v>
      </c>
      <c r="N547" s="526">
        <v>0</v>
      </c>
      <c r="O547" s="989">
        <f t="shared" ref="O547:O560" si="458">K547*N547</f>
        <v>0</v>
      </c>
      <c r="P547" s="1090">
        <f t="shared" ref="P547:P560" si="459">M547+O547</f>
        <v>0</v>
      </c>
      <c r="Q547" s="444"/>
      <c r="R547" s="653"/>
      <c r="S547" s="1096">
        <v>8141.5321000000004</v>
      </c>
      <c r="T547" s="1090">
        <f t="shared" ref="T547:T560" si="460">R547*S547</f>
        <v>0</v>
      </c>
      <c r="U547" s="1096">
        <v>0</v>
      </c>
      <c r="V547" s="1090">
        <f t="shared" ref="V547:V560" si="461">R547*U547</f>
        <v>0</v>
      </c>
      <c r="W547" s="1090">
        <f t="shared" ref="W547:W560" si="462">T547+V547</f>
        <v>0</v>
      </c>
      <c r="X547" s="1219"/>
      <c r="Y547" s="526">
        <v>8141.5321000000004</v>
      </c>
      <c r="Z547" s="527">
        <f t="shared" ref="Z547:Z560" si="463">X547*Y547</f>
        <v>0</v>
      </c>
      <c r="AA547" s="526">
        <v>0</v>
      </c>
      <c r="AB547" s="527">
        <f t="shared" ref="AB547:AB560" si="464">X547*AA547</f>
        <v>0</v>
      </c>
      <c r="AC547" s="915">
        <f t="shared" ref="AC547:AC560" si="465">Z547+AB547</f>
        <v>0</v>
      </c>
      <c r="AD547" s="1220"/>
      <c r="AE547" s="526">
        <v>8141.5321000000004</v>
      </c>
      <c r="AF547" s="527">
        <f t="shared" ref="AF547:AF560" si="466">AD547*AE547</f>
        <v>0</v>
      </c>
      <c r="AG547" s="526">
        <v>0</v>
      </c>
      <c r="AH547" s="527">
        <f t="shared" ref="AH547:AH560" si="467">AD547*AG547</f>
        <v>0</v>
      </c>
      <c r="AI547" s="915">
        <f t="shared" ref="AI547:AI560" si="468">AF547+AH547</f>
        <v>0</v>
      </c>
      <c r="AJ547" s="1220"/>
      <c r="AK547" s="526">
        <v>8141.5321000000004</v>
      </c>
      <c r="AL547" s="527">
        <f t="shared" ref="AL547:AL560" si="469">AJ547*AK547</f>
        <v>0</v>
      </c>
      <c r="AM547" s="526">
        <v>0</v>
      </c>
      <c r="AN547" s="527">
        <f t="shared" ref="AN547:AN560" si="470">AJ547*AM547</f>
        <v>0</v>
      </c>
      <c r="AO547" s="915">
        <f t="shared" ref="AO547:AO560" si="471">AL547+AN547</f>
        <v>0</v>
      </c>
      <c r="AP547" s="944"/>
      <c r="AQ547" s="653">
        <f t="shared" si="418"/>
        <v>14</v>
      </c>
      <c r="AR547" s="1004">
        <v>8141.5321000000004</v>
      </c>
      <c r="AS547" s="527">
        <f t="shared" ref="AS547:AS560" si="472">AQ547*AR547</f>
        <v>113981.44940000001</v>
      </c>
      <c r="AT547" s="526">
        <v>0</v>
      </c>
      <c r="AU547" s="989">
        <f t="shared" ref="AU547:AU560" si="473">AQ547*AT547</f>
        <v>0</v>
      </c>
      <c r="AV547" s="1090">
        <f t="shared" ref="AV547:AV560" si="474">AS547+AU547</f>
        <v>113981.44940000001</v>
      </c>
      <c r="AW547" s="633"/>
    </row>
    <row r="548" spans="1:49" s="632" customFormat="1" x14ac:dyDescent="0.25">
      <c r="A548" s="1069" t="s">
        <v>972</v>
      </c>
      <c r="B548" s="656" t="s">
        <v>973</v>
      </c>
      <c r="C548" s="1041" t="s">
        <v>406</v>
      </c>
      <c r="D548" s="653">
        <v>192</v>
      </c>
      <c r="E548" s="1004">
        <v>506.24950000000001</v>
      </c>
      <c r="F548" s="527">
        <f t="shared" si="454"/>
        <v>97199.90400000001</v>
      </c>
      <c r="G548" s="526">
        <v>0</v>
      </c>
      <c r="H548" s="989">
        <f t="shared" si="455"/>
        <v>0</v>
      </c>
      <c r="I548" s="1090">
        <f t="shared" si="456"/>
        <v>97199.90400000001</v>
      </c>
      <c r="J548" s="1137"/>
      <c r="K548" s="653"/>
      <c r="L548" s="1004">
        <v>506.24950000000001</v>
      </c>
      <c r="M548" s="527">
        <f t="shared" si="457"/>
        <v>0</v>
      </c>
      <c r="N548" s="526">
        <v>0</v>
      </c>
      <c r="O548" s="989">
        <f t="shared" si="458"/>
        <v>0</v>
      </c>
      <c r="P548" s="1090">
        <f t="shared" si="459"/>
        <v>0</v>
      </c>
      <c r="Q548" s="444"/>
      <c r="R548" s="653"/>
      <c r="S548" s="1096">
        <v>506.24950000000001</v>
      </c>
      <c r="T548" s="1090">
        <f t="shared" si="460"/>
        <v>0</v>
      </c>
      <c r="U548" s="1096">
        <v>0</v>
      </c>
      <c r="V548" s="1090">
        <f t="shared" si="461"/>
        <v>0</v>
      </c>
      <c r="W548" s="1090">
        <f t="shared" si="462"/>
        <v>0</v>
      </c>
      <c r="X548" s="1219"/>
      <c r="Y548" s="526">
        <v>506.24950000000001</v>
      </c>
      <c r="Z548" s="527">
        <f t="shared" si="463"/>
        <v>0</v>
      </c>
      <c r="AA548" s="526">
        <v>0</v>
      </c>
      <c r="AB548" s="527">
        <f t="shared" si="464"/>
        <v>0</v>
      </c>
      <c r="AC548" s="915">
        <f t="shared" si="465"/>
        <v>0</v>
      </c>
      <c r="AD548" s="1220"/>
      <c r="AE548" s="526">
        <v>506.24950000000001</v>
      </c>
      <c r="AF548" s="527">
        <f t="shared" si="466"/>
        <v>0</v>
      </c>
      <c r="AG548" s="526">
        <v>0</v>
      </c>
      <c r="AH548" s="527">
        <f t="shared" si="467"/>
        <v>0</v>
      </c>
      <c r="AI548" s="915">
        <f t="shared" si="468"/>
        <v>0</v>
      </c>
      <c r="AJ548" s="1220"/>
      <c r="AK548" s="526">
        <v>506.24950000000001</v>
      </c>
      <c r="AL548" s="527">
        <f t="shared" si="469"/>
        <v>0</v>
      </c>
      <c r="AM548" s="526">
        <v>0</v>
      </c>
      <c r="AN548" s="527">
        <f t="shared" si="470"/>
        <v>0</v>
      </c>
      <c r="AO548" s="915">
        <f t="shared" si="471"/>
        <v>0</v>
      </c>
      <c r="AP548" s="944"/>
      <c r="AQ548" s="653">
        <f t="shared" si="418"/>
        <v>192</v>
      </c>
      <c r="AR548" s="1004">
        <v>506.24950000000001</v>
      </c>
      <c r="AS548" s="527">
        <f t="shared" si="472"/>
        <v>97199.90400000001</v>
      </c>
      <c r="AT548" s="526">
        <v>0</v>
      </c>
      <c r="AU548" s="989">
        <f t="shared" si="473"/>
        <v>0</v>
      </c>
      <c r="AV548" s="1090">
        <f t="shared" si="474"/>
        <v>97199.90400000001</v>
      </c>
      <c r="AW548" s="633"/>
    </row>
    <row r="549" spans="1:49" s="632" customFormat="1" x14ac:dyDescent="0.25">
      <c r="A549" s="1069" t="s">
        <v>974</v>
      </c>
      <c r="B549" s="656" t="s">
        <v>975</v>
      </c>
      <c r="C549" s="1041" t="s">
        <v>406</v>
      </c>
      <c r="D549" s="653">
        <v>40.799999999999997</v>
      </c>
      <c r="E549" s="1004">
        <v>506.24950000000001</v>
      </c>
      <c r="F549" s="527">
        <f t="shared" si="454"/>
        <v>20654.979599999999</v>
      </c>
      <c r="G549" s="526">
        <v>0</v>
      </c>
      <c r="H549" s="989">
        <f t="shared" si="455"/>
        <v>0</v>
      </c>
      <c r="I549" s="1090">
        <f t="shared" si="456"/>
        <v>20654.979599999999</v>
      </c>
      <c r="J549" s="1137"/>
      <c r="K549" s="653"/>
      <c r="L549" s="1004">
        <v>506.24950000000001</v>
      </c>
      <c r="M549" s="527">
        <f t="shared" si="457"/>
        <v>0</v>
      </c>
      <c r="N549" s="526">
        <v>0</v>
      </c>
      <c r="O549" s="989">
        <f t="shared" si="458"/>
        <v>0</v>
      </c>
      <c r="P549" s="1090">
        <f t="shared" si="459"/>
        <v>0</v>
      </c>
      <c r="Q549" s="444"/>
      <c r="R549" s="653"/>
      <c r="S549" s="1096">
        <v>506.24950000000001</v>
      </c>
      <c r="T549" s="1090">
        <f t="shared" si="460"/>
        <v>0</v>
      </c>
      <c r="U549" s="1096">
        <v>0</v>
      </c>
      <c r="V549" s="1090">
        <f t="shared" si="461"/>
        <v>0</v>
      </c>
      <c r="W549" s="1090">
        <f t="shared" si="462"/>
        <v>0</v>
      </c>
      <c r="X549" s="1219"/>
      <c r="Y549" s="526">
        <v>506.24950000000001</v>
      </c>
      <c r="Z549" s="527">
        <f t="shared" si="463"/>
        <v>0</v>
      </c>
      <c r="AA549" s="526">
        <v>0</v>
      </c>
      <c r="AB549" s="527">
        <f t="shared" si="464"/>
        <v>0</v>
      </c>
      <c r="AC549" s="915">
        <f t="shared" si="465"/>
        <v>0</v>
      </c>
      <c r="AD549" s="1220"/>
      <c r="AE549" s="526">
        <v>506.24950000000001</v>
      </c>
      <c r="AF549" s="527">
        <f t="shared" si="466"/>
        <v>0</v>
      </c>
      <c r="AG549" s="526">
        <v>0</v>
      </c>
      <c r="AH549" s="527">
        <f t="shared" si="467"/>
        <v>0</v>
      </c>
      <c r="AI549" s="915">
        <f t="shared" si="468"/>
        <v>0</v>
      </c>
      <c r="AJ549" s="1220"/>
      <c r="AK549" s="526">
        <v>506.24950000000001</v>
      </c>
      <c r="AL549" s="527">
        <f t="shared" si="469"/>
        <v>0</v>
      </c>
      <c r="AM549" s="526">
        <v>0</v>
      </c>
      <c r="AN549" s="527">
        <f t="shared" si="470"/>
        <v>0</v>
      </c>
      <c r="AO549" s="915">
        <f t="shared" si="471"/>
        <v>0</v>
      </c>
      <c r="AP549" s="944"/>
      <c r="AQ549" s="653">
        <f t="shared" si="418"/>
        <v>40.799999999999997</v>
      </c>
      <c r="AR549" s="1004">
        <v>506.24950000000001</v>
      </c>
      <c r="AS549" s="527">
        <f t="shared" si="472"/>
        <v>20654.979599999999</v>
      </c>
      <c r="AT549" s="526">
        <v>0</v>
      </c>
      <c r="AU549" s="989">
        <f t="shared" si="473"/>
        <v>0</v>
      </c>
      <c r="AV549" s="1090">
        <f t="shared" si="474"/>
        <v>20654.979599999999</v>
      </c>
      <c r="AW549" s="633"/>
    </row>
    <row r="550" spans="1:49" s="632" customFormat="1" x14ac:dyDescent="0.25">
      <c r="A550" s="1069" t="s">
        <v>976</v>
      </c>
      <c r="B550" s="656" t="s">
        <v>977</v>
      </c>
      <c r="C550" s="1041" t="s">
        <v>170</v>
      </c>
      <c r="D550" s="653">
        <v>8</v>
      </c>
      <c r="E550" s="1004">
        <v>1042.6945000000001</v>
      </c>
      <c r="F550" s="527">
        <f t="shared" si="454"/>
        <v>8341.5560000000005</v>
      </c>
      <c r="G550" s="526">
        <v>0</v>
      </c>
      <c r="H550" s="989">
        <f t="shared" si="455"/>
        <v>0</v>
      </c>
      <c r="I550" s="1090">
        <f t="shared" si="456"/>
        <v>8341.5560000000005</v>
      </c>
      <c r="J550" s="1137"/>
      <c r="K550" s="653"/>
      <c r="L550" s="1004">
        <v>1042.6945000000001</v>
      </c>
      <c r="M550" s="527">
        <f t="shared" si="457"/>
        <v>0</v>
      </c>
      <c r="N550" s="526">
        <v>0</v>
      </c>
      <c r="O550" s="989">
        <f t="shared" si="458"/>
        <v>0</v>
      </c>
      <c r="P550" s="1090">
        <f t="shared" si="459"/>
        <v>0</v>
      </c>
      <c r="Q550" s="444"/>
      <c r="R550" s="653"/>
      <c r="S550" s="1096">
        <v>1042.6945000000001</v>
      </c>
      <c r="T550" s="1090">
        <f t="shared" si="460"/>
        <v>0</v>
      </c>
      <c r="U550" s="1096">
        <v>0</v>
      </c>
      <c r="V550" s="1090">
        <f t="shared" si="461"/>
        <v>0</v>
      </c>
      <c r="W550" s="1090">
        <f t="shared" si="462"/>
        <v>0</v>
      </c>
      <c r="X550" s="1238"/>
      <c r="Y550" s="526">
        <v>1042.6945000000001</v>
      </c>
      <c r="Z550" s="527">
        <f t="shared" si="463"/>
        <v>0</v>
      </c>
      <c r="AA550" s="526">
        <v>0</v>
      </c>
      <c r="AB550" s="527">
        <f t="shared" si="464"/>
        <v>0</v>
      </c>
      <c r="AC550" s="915">
        <f t="shared" si="465"/>
        <v>0</v>
      </c>
      <c r="AD550" s="1239"/>
      <c r="AE550" s="526">
        <v>1042.6945000000001</v>
      </c>
      <c r="AF550" s="527">
        <f t="shared" si="466"/>
        <v>0</v>
      </c>
      <c r="AG550" s="526">
        <v>0</v>
      </c>
      <c r="AH550" s="527">
        <f t="shared" si="467"/>
        <v>0</v>
      </c>
      <c r="AI550" s="915">
        <f t="shared" si="468"/>
        <v>0</v>
      </c>
      <c r="AJ550" s="1239"/>
      <c r="AK550" s="526">
        <v>1042.6945000000001</v>
      </c>
      <c r="AL550" s="527">
        <f t="shared" si="469"/>
        <v>0</v>
      </c>
      <c r="AM550" s="526">
        <v>0</v>
      </c>
      <c r="AN550" s="527">
        <f t="shared" si="470"/>
        <v>0</v>
      </c>
      <c r="AO550" s="915">
        <f t="shared" si="471"/>
        <v>0</v>
      </c>
      <c r="AP550" s="944"/>
      <c r="AQ550" s="653">
        <f t="shared" ref="AQ550:AQ613" si="475">D550-K550-R550-X550-AD550-AJ550</f>
        <v>8</v>
      </c>
      <c r="AR550" s="1004">
        <v>1042.6945000000001</v>
      </c>
      <c r="AS550" s="527">
        <f t="shared" si="472"/>
        <v>8341.5560000000005</v>
      </c>
      <c r="AT550" s="526">
        <v>0</v>
      </c>
      <c r="AU550" s="989">
        <f t="shared" si="473"/>
        <v>0</v>
      </c>
      <c r="AV550" s="1090">
        <f t="shared" si="474"/>
        <v>8341.5560000000005</v>
      </c>
      <c r="AW550" s="633"/>
    </row>
    <row r="551" spans="1:49" s="632" customFormat="1" x14ac:dyDescent="0.25">
      <c r="A551" s="1069" t="s">
        <v>978</v>
      </c>
      <c r="B551" s="656" t="s">
        <v>979</v>
      </c>
      <c r="C551" s="1041" t="s">
        <v>170</v>
      </c>
      <c r="D551" s="653">
        <v>8</v>
      </c>
      <c r="E551" s="1004">
        <v>1427.2057000000002</v>
      </c>
      <c r="F551" s="527">
        <f t="shared" si="454"/>
        <v>11417.645600000002</v>
      </c>
      <c r="G551" s="526">
        <v>0</v>
      </c>
      <c r="H551" s="989">
        <f t="shared" si="455"/>
        <v>0</v>
      </c>
      <c r="I551" s="1090">
        <f t="shared" si="456"/>
        <v>11417.645600000002</v>
      </c>
      <c r="J551" s="1137"/>
      <c r="K551" s="653"/>
      <c r="L551" s="1004">
        <v>1427.2057000000002</v>
      </c>
      <c r="M551" s="527">
        <f t="shared" si="457"/>
        <v>0</v>
      </c>
      <c r="N551" s="526">
        <v>0</v>
      </c>
      <c r="O551" s="989">
        <f t="shared" si="458"/>
        <v>0</v>
      </c>
      <c r="P551" s="1090">
        <f t="shared" si="459"/>
        <v>0</v>
      </c>
      <c r="Q551" s="444"/>
      <c r="R551" s="653"/>
      <c r="S551" s="1096">
        <v>1427.2057000000002</v>
      </c>
      <c r="T551" s="1090">
        <f t="shared" si="460"/>
        <v>0</v>
      </c>
      <c r="U551" s="1096">
        <v>0</v>
      </c>
      <c r="V551" s="1090">
        <f t="shared" si="461"/>
        <v>0</v>
      </c>
      <c r="W551" s="1090">
        <f t="shared" si="462"/>
        <v>0</v>
      </c>
      <c r="X551" s="1238"/>
      <c r="Y551" s="526">
        <v>1427.2057000000002</v>
      </c>
      <c r="Z551" s="527">
        <f t="shared" si="463"/>
        <v>0</v>
      </c>
      <c r="AA551" s="526">
        <v>0</v>
      </c>
      <c r="AB551" s="527">
        <f t="shared" si="464"/>
        <v>0</v>
      </c>
      <c r="AC551" s="915">
        <f t="shared" si="465"/>
        <v>0</v>
      </c>
      <c r="AD551" s="1239"/>
      <c r="AE551" s="526">
        <v>1427.2057000000002</v>
      </c>
      <c r="AF551" s="527">
        <f t="shared" si="466"/>
        <v>0</v>
      </c>
      <c r="AG551" s="526">
        <v>0</v>
      </c>
      <c r="AH551" s="527">
        <f t="shared" si="467"/>
        <v>0</v>
      </c>
      <c r="AI551" s="915">
        <f t="shared" si="468"/>
        <v>0</v>
      </c>
      <c r="AJ551" s="1239"/>
      <c r="AK551" s="526">
        <v>1427.2057000000002</v>
      </c>
      <c r="AL551" s="527">
        <f t="shared" si="469"/>
        <v>0</v>
      </c>
      <c r="AM551" s="526">
        <v>0</v>
      </c>
      <c r="AN551" s="527">
        <f t="shared" si="470"/>
        <v>0</v>
      </c>
      <c r="AO551" s="915">
        <f t="shared" si="471"/>
        <v>0</v>
      </c>
      <c r="AP551" s="944"/>
      <c r="AQ551" s="653">
        <f t="shared" si="475"/>
        <v>8</v>
      </c>
      <c r="AR551" s="1004">
        <v>1427.2057000000002</v>
      </c>
      <c r="AS551" s="527">
        <f t="shared" si="472"/>
        <v>11417.645600000002</v>
      </c>
      <c r="AT551" s="526">
        <v>0</v>
      </c>
      <c r="AU551" s="989">
        <f t="shared" si="473"/>
        <v>0</v>
      </c>
      <c r="AV551" s="1090">
        <f t="shared" si="474"/>
        <v>11417.645600000002</v>
      </c>
      <c r="AW551" s="633"/>
    </row>
    <row r="552" spans="1:49" s="632" customFormat="1" x14ac:dyDescent="0.25">
      <c r="A552" s="1069" t="s">
        <v>980</v>
      </c>
      <c r="B552" s="656" t="s">
        <v>981</v>
      </c>
      <c r="C552" s="1041" t="s">
        <v>170</v>
      </c>
      <c r="D552" s="653">
        <v>14</v>
      </c>
      <c r="E552" s="1004">
        <v>1042.6945000000001</v>
      </c>
      <c r="F552" s="527">
        <f t="shared" si="454"/>
        <v>14597.723000000002</v>
      </c>
      <c r="G552" s="526">
        <v>0</v>
      </c>
      <c r="H552" s="989">
        <f t="shared" si="455"/>
        <v>0</v>
      </c>
      <c r="I552" s="1090">
        <f t="shared" si="456"/>
        <v>14597.723000000002</v>
      </c>
      <c r="J552" s="1137"/>
      <c r="K552" s="653"/>
      <c r="L552" s="1004">
        <v>1042.6945000000001</v>
      </c>
      <c r="M552" s="527">
        <f t="shared" si="457"/>
        <v>0</v>
      </c>
      <c r="N552" s="526">
        <v>0</v>
      </c>
      <c r="O552" s="989">
        <f t="shared" si="458"/>
        <v>0</v>
      </c>
      <c r="P552" s="1090">
        <f t="shared" si="459"/>
        <v>0</v>
      </c>
      <c r="Q552" s="444"/>
      <c r="R552" s="653"/>
      <c r="S552" s="1096">
        <v>1042.6945000000001</v>
      </c>
      <c r="T552" s="1090">
        <f t="shared" si="460"/>
        <v>0</v>
      </c>
      <c r="U552" s="1096">
        <v>0</v>
      </c>
      <c r="V552" s="1090">
        <f t="shared" si="461"/>
        <v>0</v>
      </c>
      <c r="W552" s="1090">
        <f t="shared" si="462"/>
        <v>0</v>
      </c>
      <c r="X552" s="1238"/>
      <c r="Y552" s="526">
        <v>1042.6945000000001</v>
      </c>
      <c r="Z552" s="527">
        <f t="shared" si="463"/>
        <v>0</v>
      </c>
      <c r="AA552" s="526">
        <v>0</v>
      </c>
      <c r="AB552" s="527">
        <f t="shared" si="464"/>
        <v>0</v>
      </c>
      <c r="AC552" s="915">
        <f t="shared" si="465"/>
        <v>0</v>
      </c>
      <c r="AD552" s="1239"/>
      <c r="AE552" s="526">
        <v>1042.6945000000001</v>
      </c>
      <c r="AF552" s="527">
        <f t="shared" si="466"/>
        <v>0</v>
      </c>
      <c r="AG552" s="526">
        <v>0</v>
      </c>
      <c r="AH552" s="527">
        <f t="shared" si="467"/>
        <v>0</v>
      </c>
      <c r="AI552" s="915">
        <f t="shared" si="468"/>
        <v>0</v>
      </c>
      <c r="AJ552" s="1239"/>
      <c r="AK552" s="526">
        <v>1042.6945000000001</v>
      </c>
      <c r="AL552" s="527">
        <f t="shared" si="469"/>
        <v>0</v>
      </c>
      <c r="AM552" s="526">
        <v>0</v>
      </c>
      <c r="AN552" s="527">
        <f t="shared" si="470"/>
        <v>0</v>
      </c>
      <c r="AO552" s="915">
        <f t="shared" si="471"/>
        <v>0</v>
      </c>
      <c r="AP552" s="944"/>
      <c r="AQ552" s="653">
        <f t="shared" si="475"/>
        <v>14</v>
      </c>
      <c r="AR552" s="1004">
        <v>1042.6945000000001</v>
      </c>
      <c r="AS552" s="527">
        <f t="shared" si="472"/>
        <v>14597.723000000002</v>
      </c>
      <c r="AT552" s="526">
        <v>0</v>
      </c>
      <c r="AU552" s="989">
        <f t="shared" si="473"/>
        <v>0</v>
      </c>
      <c r="AV552" s="1090">
        <f t="shared" si="474"/>
        <v>14597.723000000002</v>
      </c>
      <c r="AW552" s="633"/>
    </row>
    <row r="553" spans="1:49" s="632" customFormat="1" x14ac:dyDescent="0.25">
      <c r="A553" s="1069" t="s">
        <v>982</v>
      </c>
      <c r="B553" s="656" t="s">
        <v>983</v>
      </c>
      <c r="C553" s="1041" t="s">
        <v>170</v>
      </c>
      <c r="D553" s="653">
        <v>3</v>
      </c>
      <c r="E553" s="1004">
        <v>188115.26640000002</v>
      </c>
      <c r="F553" s="527">
        <f t="shared" si="454"/>
        <v>564345.79920000001</v>
      </c>
      <c r="G553" s="526">
        <v>0</v>
      </c>
      <c r="H553" s="989">
        <f t="shared" si="455"/>
        <v>0</v>
      </c>
      <c r="I553" s="1090">
        <f t="shared" si="456"/>
        <v>564345.79920000001</v>
      </c>
      <c r="J553" s="1137"/>
      <c r="K553" s="653"/>
      <c r="L553" s="1004">
        <v>188115.26640000002</v>
      </c>
      <c r="M553" s="527">
        <f t="shared" si="457"/>
        <v>0</v>
      </c>
      <c r="N553" s="526">
        <v>0</v>
      </c>
      <c r="O553" s="989">
        <f t="shared" si="458"/>
        <v>0</v>
      </c>
      <c r="P553" s="1090">
        <f t="shared" si="459"/>
        <v>0</v>
      </c>
      <c r="Q553" s="444"/>
      <c r="R553" s="653"/>
      <c r="S553" s="1096">
        <v>188115.26640000002</v>
      </c>
      <c r="T553" s="1090">
        <f t="shared" si="460"/>
        <v>0</v>
      </c>
      <c r="U553" s="1096">
        <v>0</v>
      </c>
      <c r="V553" s="1090">
        <f t="shared" si="461"/>
        <v>0</v>
      </c>
      <c r="W553" s="1090">
        <f t="shared" si="462"/>
        <v>0</v>
      </c>
      <c r="X553" s="1219"/>
      <c r="Y553" s="526">
        <v>188115.26640000002</v>
      </c>
      <c r="Z553" s="527">
        <f t="shared" si="463"/>
        <v>0</v>
      </c>
      <c r="AA553" s="526">
        <v>0</v>
      </c>
      <c r="AB553" s="527">
        <f t="shared" si="464"/>
        <v>0</v>
      </c>
      <c r="AC553" s="915">
        <f t="shared" si="465"/>
        <v>0</v>
      </c>
      <c r="AD553" s="1220"/>
      <c r="AE553" s="526">
        <v>188115.26640000002</v>
      </c>
      <c r="AF553" s="527">
        <f t="shared" si="466"/>
        <v>0</v>
      </c>
      <c r="AG553" s="526">
        <v>0</v>
      </c>
      <c r="AH553" s="527">
        <f t="shared" si="467"/>
        <v>0</v>
      </c>
      <c r="AI553" s="915">
        <f t="shared" si="468"/>
        <v>0</v>
      </c>
      <c r="AJ553" s="1220"/>
      <c r="AK553" s="526">
        <v>188115.26640000002</v>
      </c>
      <c r="AL553" s="527">
        <f t="shared" si="469"/>
        <v>0</v>
      </c>
      <c r="AM553" s="526">
        <v>0</v>
      </c>
      <c r="AN553" s="527">
        <f t="shared" si="470"/>
        <v>0</v>
      </c>
      <c r="AO553" s="915">
        <f t="shared" si="471"/>
        <v>0</v>
      </c>
      <c r="AP553" s="944"/>
      <c r="AQ553" s="653">
        <f t="shared" si="475"/>
        <v>3</v>
      </c>
      <c r="AR553" s="1004">
        <v>188115.26640000002</v>
      </c>
      <c r="AS553" s="527">
        <f t="shared" si="472"/>
        <v>564345.79920000001</v>
      </c>
      <c r="AT553" s="526">
        <v>0</v>
      </c>
      <c r="AU553" s="989">
        <f t="shared" si="473"/>
        <v>0</v>
      </c>
      <c r="AV553" s="1090">
        <f t="shared" si="474"/>
        <v>564345.79920000001</v>
      </c>
      <c r="AW553" s="633"/>
    </row>
    <row r="554" spans="1:49" s="632" customFormat="1" x14ac:dyDescent="0.25">
      <c r="A554" s="1069" t="s">
        <v>984</v>
      </c>
      <c r="B554" s="656" t="s">
        <v>985</v>
      </c>
      <c r="C554" s="1041" t="s">
        <v>170</v>
      </c>
      <c r="D554" s="653">
        <v>16</v>
      </c>
      <c r="E554" s="1004">
        <v>12890.740600000001</v>
      </c>
      <c r="F554" s="527">
        <f t="shared" si="454"/>
        <v>206251.84960000002</v>
      </c>
      <c r="G554" s="526">
        <v>0</v>
      </c>
      <c r="H554" s="989">
        <f t="shared" si="455"/>
        <v>0</v>
      </c>
      <c r="I554" s="1090">
        <f t="shared" si="456"/>
        <v>206251.84960000002</v>
      </c>
      <c r="J554" s="1137"/>
      <c r="K554" s="653"/>
      <c r="L554" s="1004">
        <v>12890.740600000001</v>
      </c>
      <c r="M554" s="527">
        <f t="shared" si="457"/>
        <v>0</v>
      </c>
      <c r="N554" s="526">
        <v>0</v>
      </c>
      <c r="O554" s="989">
        <f t="shared" si="458"/>
        <v>0</v>
      </c>
      <c r="P554" s="1090">
        <f t="shared" si="459"/>
        <v>0</v>
      </c>
      <c r="Q554" s="444"/>
      <c r="R554" s="653"/>
      <c r="S554" s="1096">
        <v>12890.740600000001</v>
      </c>
      <c r="T554" s="1090">
        <f t="shared" si="460"/>
        <v>0</v>
      </c>
      <c r="U554" s="1096">
        <v>0</v>
      </c>
      <c r="V554" s="1090">
        <f t="shared" si="461"/>
        <v>0</v>
      </c>
      <c r="W554" s="1090">
        <f t="shared" si="462"/>
        <v>0</v>
      </c>
      <c r="X554" s="1238"/>
      <c r="Y554" s="526">
        <v>12890.740600000001</v>
      </c>
      <c r="Z554" s="527">
        <f t="shared" si="463"/>
        <v>0</v>
      </c>
      <c r="AA554" s="526">
        <v>0</v>
      </c>
      <c r="AB554" s="527">
        <f t="shared" si="464"/>
        <v>0</v>
      </c>
      <c r="AC554" s="915">
        <f t="shared" si="465"/>
        <v>0</v>
      </c>
      <c r="AD554" s="1239"/>
      <c r="AE554" s="526">
        <v>12890.740600000001</v>
      </c>
      <c r="AF554" s="527">
        <f t="shared" si="466"/>
        <v>0</v>
      </c>
      <c r="AG554" s="526">
        <v>0</v>
      </c>
      <c r="AH554" s="527">
        <f t="shared" si="467"/>
        <v>0</v>
      </c>
      <c r="AI554" s="915">
        <f t="shared" si="468"/>
        <v>0</v>
      </c>
      <c r="AJ554" s="1239"/>
      <c r="AK554" s="526">
        <v>12890.740600000001</v>
      </c>
      <c r="AL554" s="527">
        <f t="shared" si="469"/>
        <v>0</v>
      </c>
      <c r="AM554" s="526">
        <v>0</v>
      </c>
      <c r="AN554" s="527">
        <f t="shared" si="470"/>
        <v>0</v>
      </c>
      <c r="AO554" s="915">
        <f t="shared" si="471"/>
        <v>0</v>
      </c>
      <c r="AP554" s="944"/>
      <c r="AQ554" s="653">
        <f t="shared" si="475"/>
        <v>16</v>
      </c>
      <c r="AR554" s="1004">
        <v>12890.740600000001</v>
      </c>
      <c r="AS554" s="527">
        <f t="shared" si="472"/>
        <v>206251.84960000002</v>
      </c>
      <c r="AT554" s="526">
        <v>0</v>
      </c>
      <c r="AU554" s="989">
        <f t="shared" si="473"/>
        <v>0</v>
      </c>
      <c r="AV554" s="1090">
        <f t="shared" si="474"/>
        <v>206251.84960000002</v>
      </c>
      <c r="AW554" s="633"/>
    </row>
    <row r="555" spans="1:49" s="632" customFormat="1" x14ac:dyDescent="0.25">
      <c r="A555" s="1069" t="s">
        <v>986</v>
      </c>
      <c r="B555" s="656" t="s">
        <v>987</v>
      </c>
      <c r="C555" s="1041" t="s">
        <v>406</v>
      </c>
      <c r="D555" s="653">
        <v>150</v>
      </c>
      <c r="E555" s="1004">
        <v>3501.4204000000004</v>
      </c>
      <c r="F555" s="527">
        <f t="shared" si="454"/>
        <v>525213.06000000006</v>
      </c>
      <c r="G555" s="526">
        <v>0</v>
      </c>
      <c r="H555" s="989">
        <f t="shared" si="455"/>
        <v>0</v>
      </c>
      <c r="I555" s="1090">
        <f t="shared" si="456"/>
        <v>525213.06000000006</v>
      </c>
      <c r="J555" s="1137"/>
      <c r="K555" s="653"/>
      <c r="L555" s="1004">
        <v>3501.4204000000004</v>
      </c>
      <c r="M555" s="527">
        <f t="shared" si="457"/>
        <v>0</v>
      </c>
      <c r="N555" s="526">
        <v>0</v>
      </c>
      <c r="O555" s="989">
        <f t="shared" si="458"/>
        <v>0</v>
      </c>
      <c r="P555" s="1090">
        <f t="shared" si="459"/>
        <v>0</v>
      </c>
      <c r="Q555" s="444"/>
      <c r="R555" s="653"/>
      <c r="S555" s="1096">
        <v>3501.4204000000004</v>
      </c>
      <c r="T555" s="1090">
        <f t="shared" si="460"/>
        <v>0</v>
      </c>
      <c r="U555" s="1096">
        <v>0</v>
      </c>
      <c r="V555" s="1090">
        <f t="shared" si="461"/>
        <v>0</v>
      </c>
      <c r="W555" s="1090">
        <f t="shared" si="462"/>
        <v>0</v>
      </c>
      <c r="X555" s="1238"/>
      <c r="Y555" s="526">
        <v>3501.4204000000004</v>
      </c>
      <c r="Z555" s="527">
        <f t="shared" si="463"/>
        <v>0</v>
      </c>
      <c r="AA555" s="526">
        <v>0</v>
      </c>
      <c r="AB555" s="527">
        <f t="shared" si="464"/>
        <v>0</v>
      </c>
      <c r="AC555" s="915">
        <f t="shared" si="465"/>
        <v>0</v>
      </c>
      <c r="AD555" s="1239"/>
      <c r="AE555" s="526">
        <v>3501.4204000000004</v>
      </c>
      <c r="AF555" s="527">
        <f t="shared" si="466"/>
        <v>0</v>
      </c>
      <c r="AG555" s="526">
        <v>0</v>
      </c>
      <c r="AH555" s="527">
        <f t="shared" si="467"/>
        <v>0</v>
      </c>
      <c r="AI555" s="915">
        <f t="shared" si="468"/>
        <v>0</v>
      </c>
      <c r="AJ555" s="1239"/>
      <c r="AK555" s="526">
        <v>3501.4204000000004</v>
      </c>
      <c r="AL555" s="527">
        <f t="shared" si="469"/>
        <v>0</v>
      </c>
      <c r="AM555" s="526">
        <v>0</v>
      </c>
      <c r="AN555" s="527">
        <f t="shared" si="470"/>
        <v>0</v>
      </c>
      <c r="AO555" s="915">
        <f t="shared" si="471"/>
        <v>0</v>
      </c>
      <c r="AP555" s="944"/>
      <c r="AQ555" s="653">
        <f t="shared" si="475"/>
        <v>150</v>
      </c>
      <c r="AR555" s="1004">
        <v>3501.4204000000004</v>
      </c>
      <c r="AS555" s="527">
        <f t="shared" si="472"/>
        <v>525213.06000000006</v>
      </c>
      <c r="AT555" s="526">
        <v>0</v>
      </c>
      <c r="AU555" s="989">
        <f t="shared" si="473"/>
        <v>0</v>
      </c>
      <c r="AV555" s="1090">
        <f t="shared" si="474"/>
        <v>525213.06000000006</v>
      </c>
      <c r="AW555" s="633"/>
    </row>
    <row r="556" spans="1:49" s="632" customFormat="1" ht="28.5" x14ac:dyDescent="0.25">
      <c r="A556" s="1069" t="s">
        <v>988</v>
      </c>
      <c r="B556" s="656" t="s">
        <v>989</v>
      </c>
      <c r="C556" s="1041" t="s">
        <v>170</v>
      </c>
      <c r="D556" s="653">
        <v>2</v>
      </c>
      <c r="E556" s="1004">
        <v>20484.7189</v>
      </c>
      <c r="F556" s="527">
        <f t="shared" si="454"/>
        <v>40969.4378</v>
      </c>
      <c r="G556" s="526">
        <v>0</v>
      </c>
      <c r="H556" s="989">
        <f t="shared" si="455"/>
        <v>0</v>
      </c>
      <c r="I556" s="1090">
        <f t="shared" si="456"/>
        <v>40969.4378</v>
      </c>
      <c r="J556" s="1132"/>
      <c r="K556" s="653"/>
      <c r="L556" s="1004">
        <v>20484.7189</v>
      </c>
      <c r="M556" s="527">
        <f t="shared" si="457"/>
        <v>0</v>
      </c>
      <c r="N556" s="526">
        <v>0</v>
      </c>
      <c r="O556" s="989">
        <f t="shared" si="458"/>
        <v>0</v>
      </c>
      <c r="P556" s="1090">
        <f t="shared" si="459"/>
        <v>0</v>
      </c>
      <c r="Q556" s="1005"/>
      <c r="R556" s="653"/>
      <c r="S556" s="1096">
        <v>20484.7189</v>
      </c>
      <c r="T556" s="1090">
        <f t="shared" si="460"/>
        <v>0</v>
      </c>
      <c r="U556" s="1096">
        <v>0</v>
      </c>
      <c r="V556" s="1090">
        <f t="shared" si="461"/>
        <v>0</v>
      </c>
      <c r="W556" s="1090">
        <f t="shared" si="462"/>
        <v>0</v>
      </c>
      <c r="X556" s="1188"/>
      <c r="Y556" s="526">
        <v>20484.7189</v>
      </c>
      <c r="Z556" s="527">
        <f t="shared" si="463"/>
        <v>0</v>
      </c>
      <c r="AA556" s="526">
        <v>0</v>
      </c>
      <c r="AB556" s="527">
        <f t="shared" si="464"/>
        <v>0</v>
      </c>
      <c r="AC556" s="915">
        <f t="shared" si="465"/>
        <v>0</v>
      </c>
      <c r="AD556" s="1189"/>
      <c r="AE556" s="526">
        <v>20484.7189</v>
      </c>
      <c r="AF556" s="527">
        <f t="shared" si="466"/>
        <v>0</v>
      </c>
      <c r="AG556" s="526">
        <v>0</v>
      </c>
      <c r="AH556" s="527">
        <f t="shared" si="467"/>
        <v>0</v>
      </c>
      <c r="AI556" s="915">
        <f t="shared" si="468"/>
        <v>0</v>
      </c>
      <c r="AJ556" s="1189"/>
      <c r="AK556" s="526">
        <v>20484.7189</v>
      </c>
      <c r="AL556" s="527">
        <f t="shared" si="469"/>
        <v>0</v>
      </c>
      <c r="AM556" s="526">
        <v>0</v>
      </c>
      <c r="AN556" s="527">
        <f t="shared" si="470"/>
        <v>0</v>
      </c>
      <c r="AO556" s="915">
        <f t="shared" si="471"/>
        <v>0</v>
      </c>
      <c r="AP556" s="990"/>
      <c r="AQ556" s="653">
        <f t="shared" si="475"/>
        <v>2</v>
      </c>
      <c r="AR556" s="1004">
        <v>20484.7189</v>
      </c>
      <c r="AS556" s="527">
        <f t="shared" si="472"/>
        <v>40969.4378</v>
      </c>
      <c r="AT556" s="526">
        <v>0</v>
      </c>
      <c r="AU556" s="989">
        <f t="shared" si="473"/>
        <v>0</v>
      </c>
      <c r="AV556" s="1090">
        <f t="shared" si="474"/>
        <v>40969.4378</v>
      </c>
      <c r="AW556" s="633"/>
    </row>
    <row r="557" spans="1:49" s="632" customFormat="1" x14ac:dyDescent="0.25">
      <c r="A557" s="1069" t="s">
        <v>990</v>
      </c>
      <c r="B557" s="656" t="s">
        <v>991</v>
      </c>
      <c r="C557" s="1041" t="s">
        <v>170</v>
      </c>
      <c r="D557" s="653">
        <v>6</v>
      </c>
      <c r="E557" s="1004">
        <v>8440.4086000000007</v>
      </c>
      <c r="F557" s="527">
        <f t="shared" si="454"/>
        <v>50642.4516</v>
      </c>
      <c r="G557" s="526">
        <v>0</v>
      </c>
      <c r="H557" s="989">
        <f t="shared" si="455"/>
        <v>0</v>
      </c>
      <c r="I557" s="1090">
        <f t="shared" si="456"/>
        <v>50642.4516</v>
      </c>
      <c r="J557" s="1132"/>
      <c r="K557" s="653"/>
      <c r="L557" s="1004">
        <v>8440.4086000000007</v>
      </c>
      <c r="M557" s="527">
        <f t="shared" si="457"/>
        <v>0</v>
      </c>
      <c r="N557" s="526">
        <v>0</v>
      </c>
      <c r="O557" s="989">
        <f t="shared" si="458"/>
        <v>0</v>
      </c>
      <c r="P557" s="1090">
        <f t="shared" si="459"/>
        <v>0</v>
      </c>
      <c r="Q557" s="1005"/>
      <c r="R557" s="653"/>
      <c r="S557" s="1096">
        <v>8440.4086000000007</v>
      </c>
      <c r="T557" s="1090">
        <f t="shared" si="460"/>
        <v>0</v>
      </c>
      <c r="U557" s="1096">
        <v>0</v>
      </c>
      <c r="V557" s="1090">
        <f t="shared" si="461"/>
        <v>0</v>
      </c>
      <c r="W557" s="1090">
        <f t="shared" si="462"/>
        <v>0</v>
      </c>
      <c r="X557" s="1188"/>
      <c r="Y557" s="526">
        <v>8440.4086000000007</v>
      </c>
      <c r="Z557" s="527">
        <f t="shared" si="463"/>
        <v>0</v>
      </c>
      <c r="AA557" s="526">
        <v>0</v>
      </c>
      <c r="AB557" s="527">
        <f t="shared" si="464"/>
        <v>0</v>
      </c>
      <c r="AC557" s="915">
        <f t="shared" si="465"/>
        <v>0</v>
      </c>
      <c r="AD557" s="1189"/>
      <c r="AE557" s="526">
        <v>8440.4086000000007</v>
      </c>
      <c r="AF557" s="527">
        <f t="shared" si="466"/>
        <v>0</v>
      </c>
      <c r="AG557" s="526">
        <v>0</v>
      </c>
      <c r="AH557" s="527">
        <f t="shared" si="467"/>
        <v>0</v>
      </c>
      <c r="AI557" s="915">
        <f t="shared" si="468"/>
        <v>0</v>
      </c>
      <c r="AJ557" s="1189"/>
      <c r="AK557" s="526">
        <v>8440.4086000000007</v>
      </c>
      <c r="AL557" s="527">
        <f t="shared" si="469"/>
        <v>0</v>
      </c>
      <c r="AM557" s="526">
        <v>0</v>
      </c>
      <c r="AN557" s="527">
        <f t="shared" si="470"/>
        <v>0</v>
      </c>
      <c r="AO557" s="915">
        <f t="shared" si="471"/>
        <v>0</v>
      </c>
      <c r="AP557" s="990"/>
      <c r="AQ557" s="653">
        <f t="shared" si="475"/>
        <v>6</v>
      </c>
      <c r="AR557" s="1004">
        <v>8440.4086000000007</v>
      </c>
      <c r="AS557" s="527">
        <f t="shared" si="472"/>
        <v>50642.4516</v>
      </c>
      <c r="AT557" s="526">
        <v>0</v>
      </c>
      <c r="AU557" s="989">
        <f t="shared" si="473"/>
        <v>0</v>
      </c>
      <c r="AV557" s="1090">
        <f t="shared" si="474"/>
        <v>50642.4516</v>
      </c>
      <c r="AW557" s="633"/>
    </row>
    <row r="558" spans="1:49" s="632" customFormat="1" ht="28.5" x14ac:dyDescent="0.25">
      <c r="A558" s="1069" t="s">
        <v>992</v>
      </c>
      <c r="B558" s="656" t="s">
        <v>993</v>
      </c>
      <c r="C558" s="1041" t="s">
        <v>170</v>
      </c>
      <c r="D558" s="653">
        <v>4</v>
      </c>
      <c r="E558" s="1004">
        <v>23517.120000000003</v>
      </c>
      <c r="F558" s="527">
        <f t="shared" si="454"/>
        <v>94068.48000000001</v>
      </c>
      <c r="G558" s="526">
        <v>0</v>
      </c>
      <c r="H558" s="989">
        <f t="shared" si="455"/>
        <v>0</v>
      </c>
      <c r="I558" s="1090">
        <f t="shared" si="456"/>
        <v>94068.48000000001</v>
      </c>
      <c r="J558" s="1132"/>
      <c r="K558" s="653"/>
      <c r="L558" s="1004">
        <v>23517.120000000003</v>
      </c>
      <c r="M558" s="527">
        <f t="shared" si="457"/>
        <v>0</v>
      </c>
      <c r="N558" s="526">
        <v>0</v>
      </c>
      <c r="O558" s="989">
        <f t="shared" si="458"/>
        <v>0</v>
      </c>
      <c r="P558" s="1090">
        <f t="shared" si="459"/>
        <v>0</v>
      </c>
      <c r="Q558" s="1005"/>
      <c r="R558" s="653"/>
      <c r="S558" s="1096">
        <v>23517.120000000003</v>
      </c>
      <c r="T558" s="1090">
        <f t="shared" si="460"/>
        <v>0</v>
      </c>
      <c r="U558" s="1096">
        <v>0</v>
      </c>
      <c r="V558" s="1090">
        <f t="shared" si="461"/>
        <v>0</v>
      </c>
      <c r="W558" s="1090">
        <f t="shared" si="462"/>
        <v>0</v>
      </c>
      <c r="X558" s="1188"/>
      <c r="Y558" s="526">
        <v>23517.120000000003</v>
      </c>
      <c r="Z558" s="527">
        <f t="shared" si="463"/>
        <v>0</v>
      </c>
      <c r="AA558" s="526">
        <v>0</v>
      </c>
      <c r="AB558" s="527">
        <f t="shared" si="464"/>
        <v>0</v>
      </c>
      <c r="AC558" s="915">
        <f t="shared" si="465"/>
        <v>0</v>
      </c>
      <c r="AD558" s="1189"/>
      <c r="AE558" s="526">
        <v>23517.120000000003</v>
      </c>
      <c r="AF558" s="527">
        <f t="shared" si="466"/>
        <v>0</v>
      </c>
      <c r="AG558" s="526">
        <v>0</v>
      </c>
      <c r="AH558" s="527">
        <f t="shared" si="467"/>
        <v>0</v>
      </c>
      <c r="AI558" s="915">
        <f t="shared" si="468"/>
        <v>0</v>
      </c>
      <c r="AJ558" s="1189"/>
      <c r="AK558" s="526">
        <v>23517.120000000003</v>
      </c>
      <c r="AL558" s="527">
        <f t="shared" si="469"/>
        <v>0</v>
      </c>
      <c r="AM558" s="526">
        <v>0</v>
      </c>
      <c r="AN558" s="527">
        <f t="shared" si="470"/>
        <v>0</v>
      </c>
      <c r="AO558" s="915">
        <f t="shared" si="471"/>
        <v>0</v>
      </c>
      <c r="AP558" s="990"/>
      <c r="AQ558" s="653">
        <f t="shared" si="475"/>
        <v>4</v>
      </c>
      <c r="AR558" s="1004">
        <v>23517.120000000003</v>
      </c>
      <c r="AS558" s="527">
        <f t="shared" si="472"/>
        <v>94068.48000000001</v>
      </c>
      <c r="AT558" s="526">
        <v>0</v>
      </c>
      <c r="AU558" s="989">
        <f t="shared" si="473"/>
        <v>0</v>
      </c>
      <c r="AV558" s="1090">
        <f t="shared" si="474"/>
        <v>94068.48000000001</v>
      </c>
      <c r="AW558" s="633"/>
    </row>
    <row r="559" spans="1:49" s="632" customFormat="1" x14ac:dyDescent="0.25">
      <c r="A559" s="1069" t="s">
        <v>994</v>
      </c>
      <c r="B559" s="656" t="s">
        <v>995</v>
      </c>
      <c r="C559" s="1041" t="s">
        <v>170</v>
      </c>
      <c r="D559" s="653">
        <v>2</v>
      </c>
      <c r="E559" s="1004">
        <v>24930.61</v>
      </c>
      <c r="F559" s="527">
        <f t="shared" si="454"/>
        <v>49861.22</v>
      </c>
      <c r="G559" s="526">
        <v>0</v>
      </c>
      <c r="H559" s="989">
        <f t="shared" si="455"/>
        <v>0</v>
      </c>
      <c r="I559" s="1090">
        <f t="shared" si="456"/>
        <v>49861.22</v>
      </c>
      <c r="J559" s="1137"/>
      <c r="K559" s="653"/>
      <c r="L559" s="1004">
        <v>24930.61</v>
      </c>
      <c r="M559" s="527">
        <f t="shared" si="457"/>
        <v>0</v>
      </c>
      <c r="N559" s="526">
        <v>0</v>
      </c>
      <c r="O559" s="989">
        <f t="shared" si="458"/>
        <v>0</v>
      </c>
      <c r="P559" s="1090">
        <f t="shared" si="459"/>
        <v>0</v>
      </c>
      <c r="Q559" s="444"/>
      <c r="R559" s="653"/>
      <c r="S559" s="1096">
        <v>24930.61</v>
      </c>
      <c r="T559" s="1090">
        <f t="shared" si="460"/>
        <v>0</v>
      </c>
      <c r="U559" s="1096">
        <v>0</v>
      </c>
      <c r="V559" s="1090">
        <f t="shared" si="461"/>
        <v>0</v>
      </c>
      <c r="W559" s="1090">
        <f t="shared" si="462"/>
        <v>0</v>
      </c>
      <c r="X559" s="1238"/>
      <c r="Y559" s="526">
        <v>24930.61</v>
      </c>
      <c r="Z559" s="527">
        <f t="shared" si="463"/>
        <v>0</v>
      </c>
      <c r="AA559" s="526">
        <v>0</v>
      </c>
      <c r="AB559" s="527">
        <f t="shared" si="464"/>
        <v>0</v>
      </c>
      <c r="AC559" s="915">
        <f t="shared" si="465"/>
        <v>0</v>
      </c>
      <c r="AD559" s="1239"/>
      <c r="AE559" s="526">
        <v>24930.61</v>
      </c>
      <c r="AF559" s="527">
        <f t="shared" si="466"/>
        <v>0</v>
      </c>
      <c r="AG559" s="526">
        <v>0</v>
      </c>
      <c r="AH559" s="527">
        <f t="shared" si="467"/>
        <v>0</v>
      </c>
      <c r="AI559" s="915">
        <f t="shared" si="468"/>
        <v>0</v>
      </c>
      <c r="AJ559" s="1239"/>
      <c r="AK559" s="526">
        <v>24930.61</v>
      </c>
      <c r="AL559" s="527">
        <f t="shared" si="469"/>
        <v>0</v>
      </c>
      <c r="AM559" s="526">
        <v>0</v>
      </c>
      <c r="AN559" s="527">
        <f t="shared" si="470"/>
        <v>0</v>
      </c>
      <c r="AO559" s="915">
        <f t="shared" si="471"/>
        <v>0</v>
      </c>
      <c r="AP559" s="944"/>
      <c r="AQ559" s="653">
        <f t="shared" si="475"/>
        <v>2</v>
      </c>
      <c r="AR559" s="1004">
        <v>24930.61</v>
      </c>
      <c r="AS559" s="527">
        <f t="shared" si="472"/>
        <v>49861.22</v>
      </c>
      <c r="AT559" s="526">
        <v>0</v>
      </c>
      <c r="AU559" s="989">
        <f t="shared" si="473"/>
        <v>0</v>
      </c>
      <c r="AV559" s="1090">
        <f t="shared" si="474"/>
        <v>49861.22</v>
      </c>
      <c r="AW559" s="633"/>
    </row>
    <row r="560" spans="1:49" s="632" customFormat="1" x14ac:dyDescent="0.25">
      <c r="A560" s="1069" t="s">
        <v>996</v>
      </c>
      <c r="B560" s="656" t="s">
        <v>997</v>
      </c>
      <c r="C560" s="1041" t="s">
        <v>170</v>
      </c>
      <c r="D560" s="653">
        <v>4</v>
      </c>
      <c r="E560" s="1004">
        <v>5932.7673000000004</v>
      </c>
      <c r="F560" s="527">
        <f t="shared" si="454"/>
        <v>23731.069200000002</v>
      </c>
      <c r="G560" s="526">
        <v>0</v>
      </c>
      <c r="H560" s="989">
        <f t="shared" si="455"/>
        <v>0</v>
      </c>
      <c r="I560" s="1090">
        <f t="shared" si="456"/>
        <v>23731.069200000002</v>
      </c>
      <c r="J560" s="1137"/>
      <c r="K560" s="653"/>
      <c r="L560" s="1004">
        <v>5932.7673000000004</v>
      </c>
      <c r="M560" s="527">
        <f t="shared" si="457"/>
        <v>0</v>
      </c>
      <c r="N560" s="526">
        <v>0</v>
      </c>
      <c r="O560" s="989">
        <f t="shared" si="458"/>
        <v>0</v>
      </c>
      <c r="P560" s="1090">
        <f t="shared" si="459"/>
        <v>0</v>
      </c>
      <c r="Q560" s="444"/>
      <c r="R560" s="653"/>
      <c r="S560" s="1096">
        <v>5932.7673000000004</v>
      </c>
      <c r="T560" s="1090">
        <f t="shared" si="460"/>
        <v>0</v>
      </c>
      <c r="U560" s="1096">
        <v>0</v>
      </c>
      <c r="V560" s="1090">
        <f t="shared" si="461"/>
        <v>0</v>
      </c>
      <c r="W560" s="1090">
        <f t="shared" si="462"/>
        <v>0</v>
      </c>
      <c r="X560" s="1238"/>
      <c r="Y560" s="526">
        <v>5932.7673000000004</v>
      </c>
      <c r="Z560" s="527">
        <f t="shared" si="463"/>
        <v>0</v>
      </c>
      <c r="AA560" s="526">
        <v>0</v>
      </c>
      <c r="AB560" s="527">
        <f t="shared" si="464"/>
        <v>0</v>
      </c>
      <c r="AC560" s="915">
        <f t="shared" si="465"/>
        <v>0</v>
      </c>
      <c r="AD560" s="1239"/>
      <c r="AE560" s="526">
        <v>5932.7673000000004</v>
      </c>
      <c r="AF560" s="527">
        <f t="shared" si="466"/>
        <v>0</v>
      </c>
      <c r="AG560" s="526">
        <v>0</v>
      </c>
      <c r="AH560" s="527">
        <f t="shared" si="467"/>
        <v>0</v>
      </c>
      <c r="AI560" s="915">
        <f t="shared" si="468"/>
        <v>0</v>
      </c>
      <c r="AJ560" s="1239"/>
      <c r="AK560" s="526">
        <v>5932.7673000000004</v>
      </c>
      <c r="AL560" s="527">
        <f t="shared" si="469"/>
        <v>0</v>
      </c>
      <c r="AM560" s="526">
        <v>0</v>
      </c>
      <c r="AN560" s="527">
        <f t="shared" si="470"/>
        <v>0</v>
      </c>
      <c r="AO560" s="915">
        <f t="shared" si="471"/>
        <v>0</v>
      </c>
      <c r="AP560" s="944"/>
      <c r="AQ560" s="653">
        <f t="shared" si="475"/>
        <v>4</v>
      </c>
      <c r="AR560" s="1004">
        <v>5932.7673000000004</v>
      </c>
      <c r="AS560" s="527">
        <f t="shared" si="472"/>
        <v>23731.069200000002</v>
      </c>
      <c r="AT560" s="526">
        <v>0</v>
      </c>
      <c r="AU560" s="989">
        <f t="shared" si="473"/>
        <v>0</v>
      </c>
      <c r="AV560" s="1090">
        <f t="shared" si="474"/>
        <v>23731.069200000002</v>
      </c>
      <c r="AW560" s="633"/>
    </row>
    <row r="561" spans="1:49" s="632" customFormat="1" x14ac:dyDescent="0.25">
      <c r="A561" s="1070" t="s">
        <v>998</v>
      </c>
      <c r="B561" s="1030" t="s">
        <v>999</v>
      </c>
      <c r="C561" s="1039"/>
      <c r="D561" s="1029"/>
      <c r="E561" s="1004"/>
      <c r="F561" s="948">
        <f>SUM(F562:F564)</f>
        <v>161647.76440000001</v>
      </c>
      <c r="G561" s="526"/>
      <c r="H561" s="1156">
        <f>SUM(H562:H564)</f>
        <v>141960</v>
      </c>
      <c r="I561" s="1097">
        <f>SUM(I562:I564)</f>
        <v>303607.76439999999</v>
      </c>
      <c r="J561" s="1144"/>
      <c r="K561" s="1029"/>
      <c r="L561" s="1004"/>
      <c r="M561" s="948">
        <f>SUM(M562:M564)</f>
        <v>0</v>
      </c>
      <c r="N561" s="526"/>
      <c r="O561" s="1156">
        <f>SUM(O562:O564)</f>
        <v>0</v>
      </c>
      <c r="P561" s="1097">
        <f>SUM(P562:P564)</f>
        <v>0</v>
      </c>
      <c r="Q561" s="1007"/>
      <c r="R561" s="1029"/>
      <c r="S561" s="1096"/>
      <c r="T561" s="1097">
        <f>SUM(T562:T564)</f>
        <v>0</v>
      </c>
      <c r="U561" s="1096"/>
      <c r="V561" s="1097">
        <f>SUM(V562:V564)</f>
        <v>0</v>
      </c>
      <c r="W561" s="1097">
        <f>SUM(W562:W564)</f>
        <v>0</v>
      </c>
      <c r="X561" s="1190"/>
      <c r="Y561" s="526"/>
      <c r="Z561" s="948">
        <f>SUM(Z562:Z564)</f>
        <v>0</v>
      </c>
      <c r="AA561" s="526"/>
      <c r="AB561" s="948">
        <f>SUM(AB562:AB564)</f>
        <v>0</v>
      </c>
      <c r="AC561" s="949">
        <f>SUM(AC562:AC564)</f>
        <v>0</v>
      </c>
      <c r="AD561" s="1191"/>
      <c r="AE561" s="526"/>
      <c r="AF561" s="948">
        <f>SUM(AF562:AF564)</f>
        <v>0</v>
      </c>
      <c r="AG561" s="526"/>
      <c r="AH561" s="948">
        <f>SUM(AH562:AH564)</f>
        <v>0</v>
      </c>
      <c r="AI561" s="949">
        <f>SUM(AI562:AI564)</f>
        <v>0</v>
      </c>
      <c r="AJ561" s="1191"/>
      <c r="AK561" s="526"/>
      <c r="AL561" s="948">
        <f>SUM(AL562:AL564)</f>
        <v>0</v>
      </c>
      <c r="AM561" s="526"/>
      <c r="AN561" s="948">
        <f>SUM(AN562:AN564)</f>
        <v>0</v>
      </c>
      <c r="AO561" s="949">
        <f>SUM(AO562:AO564)</f>
        <v>0</v>
      </c>
      <c r="AP561" s="992"/>
      <c r="AQ561" s="653">
        <f t="shared" si="475"/>
        <v>0</v>
      </c>
      <c r="AR561" s="1004"/>
      <c r="AS561" s="948">
        <f>SUM(AS562:AS564)</f>
        <v>161647.76440000001</v>
      </c>
      <c r="AT561" s="526"/>
      <c r="AU561" s="1156">
        <f>SUM(AU562:AU564)</f>
        <v>141960</v>
      </c>
      <c r="AV561" s="1097">
        <f>SUM(AV562:AV564)</f>
        <v>303607.76439999999</v>
      </c>
      <c r="AW561" s="633"/>
    </row>
    <row r="562" spans="1:49" s="632" customFormat="1" x14ac:dyDescent="0.25">
      <c r="A562" s="1069" t="s">
        <v>1000</v>
      </c>
      <c r="B562" s="656" t="s">
        <v>1001</v>
      </c>
      <c r="C562" s="1041" t="s">
        <v>170</v>
      </c>
      <c r="D562" s="653">
        <v>2</v>
      </c>
      <c r="E562" s="1004">
        <v>18622.475299999998</v>
      </c>
      <c r="F562" s="527">
        <f>D562*E562</f>
        <v>37244.950599999996</v>
      </c>
      <c r="G562" s="526">
        <v>0</v>
      </c>
      <c r="H562" s="989">
        <f>D562*G562</f>
        <v>0</v>
      </c>
      <c r="I562" s="1090">
        <f>F562+H562</f>
        <v>37244.950599999996</v>
      </c>
      <c r="J562" s="1137"/>
      <c r="K562" s="653"/>
      <c r="L562" s="1004">
        <v>18622.475299999998</v>
      </c>
      <c r="M562" s="527">
        <f>K562*L562</f>
        <v>0</v>
      </c>
      <c r="N562" s="526">
        <v>0</v>
      </c>
      <c r="O562" s="989">
        <f>K562*N562</f>
        <v>0</v>
      </c>
      <c r="P562" s="1090">
        <f>M562+O562</f>
        <v>0</v>
      </c>
      <c r="Q562" s="444"/>
      <c r="R562" s="653"/>
      <c r="S562" s="1096">
        <v>18622.475299999998</v>
      </c>
      <c r="T562" s="1090">
        <f>R562*S562</f>
        <v>0</v>
      </c>
      <c r="U562" s="1096">
        <v>0</v>
      </c>
      <c r="V562" s="1090">
        <f>R562*U562</f>
        <v>0</v>
      </c>
      <c r="W562" s="1090">
        <f>T562+V562</f>
        <v>0</v>
      </c>
      <c r="X562" s="1219"/>
      <c r="Y562" s="526">
        <v>18622.475299999998</v>
      </c>
      <c r="Z562" s="527">
        <f>X562*Y562</f>
        <v>0</v>
      </c>
      <c r="AA562" s="526">
        <v>0</v>
      </c>
      <c r="AB562" s="527">
        <f>X562*AA562</f>
        <v>0</v>
      </c>
      <c r="AC562" s="915">
        <f>Z562+AB562</f>
        <v>0</v>
      </c>
      <c r="AD562" s="1220"/>
      <c r="AE562" s="526">
        <v>18622.475299999998</v>
      </c>
      <c r="AF562" s="527">
        <f>AD562*AE562</f>
        <v>0</v>
      </c>
      <c r="AG562" s="526">
        <v>0</v>
      </c>
      <c r="AH562" s="527">
        <f>AD562*AG562</f>
        <v>0</v>
      </c>
      <c r="AI562" s="915">
        <f>AF562+AH562</f>
        <v>0</v>
      </c>
      <c r="AJ562" s="1220"/>
      <c r="AK562" s="526">
        <v>18622.475299999998</v>
      </c>
      <c r="AL562" s="527">
        <f>AJ562*AK562</f>
        <v>0</v>
      </c>
      <c r="AM562" s="526">
        <v>0</v>
      </c>
      <c r="AN562" s="527">
        <f>AJ562*AM562</f>
        <v>0</v>
      </c>
      <c r="AO562" s="915">
        <f>AL562+AN562</f>
        <v>0</v>
      </c>
      <c r="AP562" s="944"/>
      <c r="AQ562" s="653">
        <f t="shared" si="475"/>
        <v>2</v>
      </c>
      <c r="AR562" s="1004">
        <v>18622.475299999998</v>
      </c>
      <c r="AS562" s="527">
        <f>AQ562*AR562</f>
        <v>37244.950599999996</v>
      </c>
      <c r="AT562" s="526">
        <v>0</v>
      </c>
      <c r="AU562" s="989">
        <f>AQ562*AT562</f>
        <v>0</v>
      </c>
      <c r="AV562" s="1090">
        <f>AS562+AU562</f>
        <v>37244.950599999996</v>
      </c>
      <c r="AW562" s="633"/>
    </row>
    <row r="563" spans="1:49" s="632" customFormat="1" x14ac:dyDescent="0.25">
      <c r="A563" s="1069" t="s">
        <v>1002</v>
      </c>
      <c r="B563" s="656" t="s">
        <v>991</v>
      </c>
      <c r="C563" s="1041" t="s">
        <v>170</v>
      </c>
      <c r="D563" s="653">
        <v>6</v>
      </c>
      <c r="E563" s="1004">
        <v>7673.1023000000005</v>
      </c>
      <c r="F563" s="527">
        <f>D563*E563</f>
        <v>46038.613800000006</v>
      </c>
      <c r="G563" s="526">
        <v>0</v>
      </c>
      <c r="H563" s="989">
        <f>D563*G563</f>
        <v>0</v>
      </c>
      <c r="I563" s="1090">
        <f>F563+H563</f>
        <v>46038.613800000006</v>
      </c>
      <c r="J563" s="1137"/>
      <c r="K563" s="653"/>
      <c r="L563" s="1004">
        <v>7673.1023000000005</v>
      </c>
      <c r="M563" s="527">
        <f>K563*L563</f>
        <v>0</v>
      </c>
      <c r="N563" s="526">
        <v>0</v>
      </c>
      <c r="O563" s="989">
        <f>K563*N563</f>
        <v>0</v>
      </c>
      <c r="P563" s="1090">
        <f>M563+O563</f>
        <v>0</v>
      </c>
      <c r="Q563" s="444"/>
      <c r="R563" s="653"/>
      <c r="S563" s="1096">
        <v>7673.1023000000005</v>
      </c>
      <c r="T563" s="1090">
        <f>R563*S563</f>
        <v>0</v>
      </c>
      <c r="U563" s="1096">
        <v>0</v>
      </c>
      <c r="V563" s="1090">
        <f>R563*U563</f>
        <v>0</v>
      </c>
      <c r="W563" s="1090">
        <f>T563+V563</f>
        <v>0</v>
      </c>
      <c r="X563" s="1238"/>
      <c r="Y563" s="526">
        <v>7673.1023000000005</v>
      </c>
      <c r="Z563" s="527">
        <f>X563*Y563</f>
        <v>0</v>
      </c>
      <c r="AA563" s="526">
        <v>0</v>
      </c>
      <c r="AB563" s="527">
        <f>X563*AA563</f>
        <v>0</v>
      </c>
      <c r="AC563" s="915">
        <f>Z563+AB563</f>
        <v>0</v>
      </c>
      <c r="AD563" s="1239"/>
      <c r="AE563" s="526">
        <v>7673.1023000000005</v>
      </c>
      <c r="AF563" s="527">
        <f>AD563*AE563</f>
        <v>0</v>
      </c>
      <c r="AG563" s="526">
        <v>0</v>
      </c>
      <c r="AH563" s="527">
        <f>AD563*AG563</f>
        <v>0</v>
      </c>
      <c r="AI563" s="915">
        <f>AF563+AH563</f>
        <v>0</v>
      </c>
      <c r="AJ563" s="1239"/>
      <c r="AK563" s="526">
        <v>7673.1023000000005</v>
      </c>
      <c r="AL563" s="527">
        <f>AJ563*AK563</f>
        <v>0</v>
      </c>
      <c r="AM563" s="526">
        <v>0</v>
      </c>
      <c r="AN563" s="527">
        <f>AJ563*AM563</f>
        <v>0</v>
      </c>
      <c r="AO563" s="915">
        <f>AL563+AN563</f>
        <v>0</v>
      </c>
      <c r="AP563" s="944"/>
      <c r="AQ563" s="653">
        <f t="shared" si="475"/>
        <v>6</v>
      </c>
      <c r="AR563" s="1004">
        <v>7673.1023000000005</v>
      </c>
      <c r="AS563" s="527">
        <f>AQ563*AR563</f>
        <v>46038.613800000006</v>
      </c>
      <c r="AT563" s="526">
        <v>0</v>
      </c>
      <c r="AU563" s="989">
        <f>AQ563*AT563</f>
        <v>0</v>
      </c>
      <c r="AV563" s="1090">
        <f>AS563+AU563</f>
        <v>46038.613800000006</v>
      </c>
      <c r="AW563" s="633"/>
    </row>
    <row r="564" spans="1:49" s="632" customFormat="1" ht="42.75" x14ac:dyDescent="0.25">
      <c r="A564" s="1069" t="s">
        <v>1003</v>
      </c>
      <c r="B564" s="656" t="s">
        <v>1004</v>
      </c>
      <c r="C564" s="1041" t="s">
        <v>170</v>
      </c>
      <c r="D564" s="653">
        <v>6</v>
      </c>
      <c r="E564" s="1004">
        <v>13060.7</v>
      </c>
      <c r="F564" s="527">
        <f>D564*E564</f>
        <v>78364.200000000012</v>
      </c>
      <c r="G564" s="526">
        <v>23660</v>
      </c>
      <c r="H564" s="989">
        <f>D564*G564</f>
        <v>141960</v>
      </c>
      <c r="I564" s="1090">
        <f>F564+H564</f>
        <v>220324.2</v>
      </c>
      <c r="J564" s="1137"/>
      <c r="K564" s="653"/>
      <c r="L564" s="1004">
        <v>13060.7</v>
      </c>
      <c r="M564" s="527">
        <f>K564*L564</f>
        <v>0</v>
      </c>
      <c r="N564" s="526">
        <v>23660</v>
      </c>
      <c r="O564" s="989">
        <f>K564*N564</f>
        <v>0</v>
      </c>
      <c r="P564" s="1090">
        <f>M564+O564</f>
        <v>0</v>
      </c>
      <c r="Q564" s="444"/>
      <c r="R564" s="653"/>
      <c r="S564" s="1096">
        <v>13060.7</v>
      </c>
      <c r="T564" s="1090">
        <f>R564*S564</f>
        <v>0</v>
      </c>
      <c r="U564" s="1096">
        <v>23660</v>
      </c>
      <c r="V564" s="1090">
        <f>R564*U564</f>
        <v>0</v>
      </c>
      <c r="W564" s="1090">
        <f>T564+V564</f>
        <v>0</v>
      </c>
      <c r="X564" s="1238"/>
      <c r="Y564" s="526">
        <v>13060.7</v>
      </c>
      <c r="Z564" s="527">
        <f>X564*Y564</f>
        <v>0</v>
      </c>
      <c r="AA564" s="526">
        <v>23660</v>
      </c>
      <c r="AB564" s="527">
        <f>X564*AA564</f>
        <v>0</v>
      </c>
      <c r="AC564" s="915">
        <f>Z564+AB564</f>
        <v>0</v>
      </c>
      <c r="AD564" s="1239"/>
      <c r="AE564" s="526">
        <v>13060.7</v>
      </c>
      <c r="AF564" s="527">
        <f>AD564*AE564</f>
        <v>0</v>
      </c>
      <c r="AG564" s="526">
        <v>23660</v>
      </c>
      <c r="AH564" s="527">
        <f>AD564*AG564</f>
        <v>0</v>
      </c>
      <c r="AI564" s="915">
        <f>AF564+AH564</f>
        <v>0</v>
      </c>
      <c r="AJ564" s="1239"/>
      <c r="AK564" s="526">
        <v>13060.7</v>
      </c>
      <c r="AL564" s="527">
        <f>AJ564*AK564</f>
        <v>0</v>
      </c>
      <c r="AM564" s="526">
        <v>23660</v>
      </c>
      <c r="AN564" s="527">
        <f>AJ564*AM564</f>
        <v>0</v>
      </c>
      <c r="AO564" s="915">
        <f>AL564+AN564</f>
        <v>0</v>
      </c>
      <c r="AP564" s="944"/>
      <c r="AQ564" s="653">
        <f t="shared" si="475"/>
        <v>6</v>
      </c>
      <c r="AR564" s="1004">
        <v>13060.7</v>
      </c>
      <c r="AS564" s="527">
        <f>AQ564*AR564</f>
        <v>78364.200000000012</v>
      </c>
      <c r="AT564" s="526">
        <v>23660</v>
      </c>
      <c r="AU564" s="989">
        <f>AQ564*AT564</f>
        <v>141960</v>
      </c>
      <c r="AV564" s="1090">
        <f>AS564+AU564</f>
        <v>220324.2</v>
      </c>
      <c r="AW564" s="633"/>
    </row>
    <row r="565" spans="1:49" s="632" customFormat="1" x14ac:dyDescent="0.25">
      <c r="A565" s="1070" t="s">
        <v>1005</v>
      </c>
      <c r="B565" s="1030" t="s">
        <v>1006</v>
      </c>
      <c r="C565" s="1039"/>
      <c r="D565" s="1029"/>
      <c r="E565" s="1004"/>
      <c r="F565" s="948">
        <f>SUM(F566:F582)</f>
        <v>3876817.5022</v>
      </c>
      <c r="G565" s="526"/>
      <c r="H565" s="1156">
        <f>SUM(H566:H582)</f>
        <v>2498792.1503999997</v>
      </c>
      <c r="I565" s="1097">
        <f>SUM(I566:I582)</f>
        <v>6375609.6525999997</v>
      </c>
      <c r="J565" s="1144"/>
      <c r="K565" s="1029"/>
      <c r="L565" s="1004"/>
      <c r="M565" s="948">
        <f>SUM(M566:M582)</f>
        <v>0</v>
      </c>
      <c r="N565" s="526"/>
      <c r="O565" s="1156">
        <f>SUM(O566:O582)</f>
        <v>0</v>
      </c>
      <c r="P565" s="1097">
        <f>SUM(P566:P582)</f>
        <v>0</v>
      </c>
      <c r="Q565" s="1007"/>
      <c r="R565" s="1029"/>
      <c r="S565" s="1096"/>
      <c r="T565" s="1097">
        <f>SUM(T566:T582)</f>
        <v>2267548.5</v>
      </c>
      <c r="U565" s="1096"/>
      <c r="V565" s="1097">
        <f>SUM(V566:V582)</f>
        <v>750295</v>
      </c>
      <c r="W565" s="1097">
        <f>SUM(W566:W582)</f>
        <v>3017843.5</v>
      </c>
      <c r="X565" s="1190"/>
      <c r="Y565" s="526"/>
      <c r="Z565" s="948">
        <f>SUM(Z566:Z582)</f>
        <v>0</v>
      </c>
      <c r="AA565" s="526"/>
      <c r="AB565" s="948">
        <f>SUM(AB566:AB582)</f>
        <v>0</v>
      </c>
      <c r="AC565" s="949">
        <f>SUM(AC566:AC582)</f>
        <v>0</v>
      </c>
      <c r="AD565" s="1191"/>
      <c r="AE565" s="526"/>
      <c r="AF565" s="948">
        <f>SUM(AF566:AF582)</f>
        <v>0</v>
      </c>
      <c r="AG565" s="526"/>
      <c r="AH565" s="948">
        <f>SUM(AH566:AH582)</f>
        <v>0</v>
      </c>
      <c r="AI565" s="949">
        <f>SUM(AI566:AI582)</f>
        <v>0</v>
      </c>
      <c r="AJ565" s="1191"/>
      <c r="AK565" s="526"/>
      <c r="AL565" s="948">
        <f>SUM(AL566:AL582)</f>
        <v>0</v>
      </c>
      <c r="AM565" s="526"/>
      <c r="AN565" s="948">
        <f>SUM(AN566:AN582)</f>
        <v>0</v>
      </c>
      <c r="AO565" s="949">
        <f>SUM(AO566:AO582)</f>
        <v>0</v>
      </c>
      <c r="AP565" s="992"/>
      <c r="AQ565" s="653">
        <f t="shared" si="475"/>
        <v>0</v>
      </c>
      <c r="AR565" s="1004"/>
      <c r="AS565" s="948">
        <f>SUM(AS566:AS582)</f>
        <v>1609269.0022</v>
      </c>
      <c r="AT565" s="526"/>
      <c r="AU565" s="1156">
        <f>SUM(AU566:AU582)</f>
        <v>1748497.1503999999</v>
      </c>
      <c r="AV565" s="1097">
        <f>SUM(AV566:AV582)</f>
        <v>3357766.1525999997</v>
      </c>
      <c r="AW565" s="633"/>
    </row>
    <row r="566" spans="1:49" s="632" customFormat="1" x14ac:dyDescent="0.25">
      <c r="A566" s="1069" t="s">
        <v>1007</v>
      </c>
      <c r="B566" s="656" t="s">
        <v>1008</v>
      </c>
      <c r="C566" s="1041" t="s">
        <v>170</v>
      </c>
      <c r="D566" s="653">
        <v>65</v>
      </c>
      <c r="E566" s="1004">
        <v>3340.5</v>
      </c>
      <c r="F566" s="527">
        <f t="shared" ref="F566:F582" si="476">D566*E566</f>
        <v>217132.5</v>
      </c>
      <c r="G566" s="526">
        <v>7735</v>
      </c>
      <c r="H566" s="989">
        <f t="shared" ref="H566:H582" si="477">D566*G566</f>
        <v>502775</v>
      </c>
      <c r="I566" s="1090">
        <f t="shared" ref="I566:I582" si="478">F566+H566</f>
        <v>719907.5</v>
      </c>
      <c r="J566" s="1132"/>
      <c r="K566" s="653"/>
      <c r="L566" s="1004">
        <v>3340.5</v>
      </c>
      <c r="M566" s="527">
        <f t="shared" ref="M566:M582" si="479">K566*L566</f>
        <v>0</v>
      </c>
      <c r="N566" s="526">
        <v>7735</v>
      </c>
      <c r="O566" s="989">
        <f t="shared" ref="O566:O582" si="480">K566*N566</f>
        <v>0</v>
      </c>
      <c r="P566" s="1090">
        <f t="shared" ref="P566:P582" si="481">M566+O566</f>
        <v>0</v>
      </c>
      <c r="Q566" s="1005"/>
      <c r="R566" s="653">
        <v>65</v>
      </c>
      <c r="S566" s="1096">
        <v>3340.5</v>
      </c>
      <c r="T566" s="1090">
        <f t="shared" ref="T566:T582" si="482">R566*S566</f>
        <v>217132.5</v>
      </c>
      <c r="U566" s="1096">
        <v>7735</v>
      </c>
      <c r="V566" s="1090">
        <f t="shared" ref="V566:V582" si="483">R566*U566</f>
        <v>502775</v>
      </c>
      <c r="W566" s="1090">
        <f t="shared" ref="W566:W582" si="484">T566+V566</f>
        <v>719907.5</v>
      </c>
      <c r="X566" s="1188"/>
      <c r="Y566" s="526">
        <v>3340.5</v>
      </c>
      <c r="Z566" s="527">
        <f t="shared" ref="Z566:Z582" si="485">X566*Y566</f>
        <v>0</v>
      </c>
      <c r="AA566" s="526">
        <v>7735</v>
      </c>
      <c r="AB566" s="527">
        <f t="shared" ref="AB566:AB582" si="486">X566*AA566</f>
        <v>0</v>
      </c>
      <c r="AC566" s="915">
        <f t="shared" ref="AC566:AC582" si="487">Z566+AB566</f>
        <v>0</v>
      </c>
      <c r="AD566" s="1189"/>
      <c r="AE566" s="526">
        <v>3340.5</v>
      </c>
      <c r="AF566" s="527">
        <f t="shared" ref="AF566:AF582" si="488">AD566*AE566</f>
        <v>0</v>
      </c>
      <c r="AG566" s="526">
        <v>7735</v>
      </c>
      <c r="AH566" s="527">
        <f t="shared" ref="AH566:AH582" si="489">AD566*AG566</f>
        <v>0</v>
      </c>
      <c r="AI566" s="915">
        <f t="shared" ref="AI566:AI582" si="490">AF566+AH566</f>
        <v>0</v>
      </c>
      <c r="AJ566" s="1189"/>
      <c r="AK566" s="526">
        <v>3340.5</v>
      </c>
      <c r="AL566" s="527">
        <f t="shared" ref="AL566:AL582" si="491">AJ566*AK566</f>
        <v>0</v>
      </c>
      <c r="AM566" s="526">
        <v>7735</v>
      </c>
      <c r="AN566" s="527">
        <f t="shared" ref="AN566:AN582" si="492">AJ566*AM566</f>
        <v>0</v>
      </c>
      <c r="AO566" s="915">
        <f t="shared" ref="AO566:AO582" si="493">AL566+AN566</f>
        <v>0</v>
      </c>
      <c r="AP566" s="990"/>
      <c r="AQ566" s="653">
        <f t="shared" si="475"/>
        <v>0</v>
      </c>
      <c r="AR566" s="1004">
        <v>3340.5</v>
      </c>
      <c r="AS566" s="527">
        <f t="shared" ref="AS566:AS582" si="494">AQ566*AR566</f>
        <v>0</v>
      </c>
      <c r="AT566" s="526">
        <v>7735</v>
      </c>
      <c r="AU566" s="989">
        <f t="shared" ref="AU566:AU582" si="495">AQ566*AT566</f>
        <v>0</v>
      </c>
      <c r="AV566" s="1090">
        <f t="shared" ref="AV566:AV582" si="496">AS566+AU566</f>
        <v>0</v>
      </c>
      <c r="AW566" s="633"/>
    </row>
    <row r="567" spans="1:49" s="632" customFormat="1" x14ac:dyDescent="0.25">
      <c r="A567" s="1069" t="s">
        <v>1009</v>
      </c>
      <c r="B567" s="656" t="s">
        <v>1010</v>
      </c>
      <c r="C567" s="1041" t="s">
        <v>170</v>
      </c>
      <c r="D567" s="653">
        <v>4</v>
      </c>
      <c r="E567" s="1004">
        <v>3013</v>
      </c>
      <c r="F567" s="527">
        <f t="shared" si="476"/>
        <v>12052</v>
      </c>
      <c r="G567" s="526">
        <v>0</v>
      </c>
      <c r="H567" s="989">
        <f t="shared" si="477"/>
        <v>0</v>
      </c>
      <c r="I567" s="1090">
        <f t="shared" si="478"/>
        <v>12052</v>
      </c>
      <c r="J567" s="1137"/>
      <c r="K567" s="653"/>
      <c r="L567" s="1004">
        <v>3013</v>
      </c>
      <c r="M567" s="527">
        <f t="shared" si="479"/>
        <v>0</v>
      </c>
      <c r="N567" s="526">
        <v>0</v>
      </c>
      <c r="O567" s="989">
        <f t="shared" si="480"/>
        <v>0</v>
      </c>
      <c r="P567" s="1090">
        <f t="shared" si="481"/>
        <v>0</v>
      </c>
      <c r="Q567" s="444"/>
      <c r="R567" s="653"/>
      <c r="S567" s="1096">
        <v>3013</v>
      </c>
      <c r="T567" s="1090">
        <f t="shared" si="482"/>
        <v>0</v>
      </c>
      <c r="U567" s="1096">
        <v>0</v>
      </c>
      <c r="V567" s="1090">
        <f t="shared" si="483"/>
        <v>0</v>
      </c>
      <c r="W567" s="1090">
        <f t="shared" si="484"/>
        <v>0</v>
      </c>
      <c r="X567" s="1219"/>
      <c r="Y567" s="526">
        <v>3013</v>
      </c>
      <c r="Z567" s="527">
        <f t="shared" si="485"/>
        <v>0</v>
      </c>
      <c r="AA567" s="526">
        <v>0</v>
      </c>
      <c r="AB567" s="527">
        <f t="shared" si="486"/>
        <v>0</v>
      </c>
      <c r="AC567" s="915">
        <f t="shared" si="487"/>
        <v>0</v>
      </c>
      <c r="AD567" s="1220"/>
      <c r="AE567" s="526">
        <v>3013</v>
      </c>
      <c r="AF567" s="527">
        <f t="shared" si="488"/>
        <v>0</v>
      </c>
      <c r="AG567" s="526">
        <v>0</v>
      </c>
      <c r="AH567" s="527">
        <f t="shared" si="489"/>
        <v>0</v>
      </c>
      <c r="AI567" s="915">
        <f t="shared" si="490"/>
        <v>0</v>
      </c>
      <c r="AJ567" s="1220"/>
      <c r="AK567" s="526">
        <v>3013</v>
      </c>
      <c r="AL567" s="527">
        <f t="shared" si="491"/>
        <v>0</v>
      </c>
      <c r="AM567" s="526">
        <v>0</v>
      </c>
      <c r="AN567" s="527">
        <f t="shared" si="492"/>
        <v>0</v>
      </c>
      <c r="AO567" s="915">
        <f t="shared" si="493"/>
        <v>0</v>
      </c>
      <c r="AP567" s="944"/>
      <c r="AQ567" s="653">
        <f t="shared" si="475"/>
        <v>4</v>
      </c>
      <c r="AR567" s="1004">
        <v>3013</v>
      </c>
      <c r="AS567" s="527">
        <f t="shared" si="494"/>
        <v>12052</v>
      </c>
      <c r="AT567" s="526">
        <v>0</v>
      </c>
      <c r="AU567" s="989">
        <f t="shared" si="495"/>
        <v>0</v>
      </c>
      <c r="AV567" s="1090">
        <f t="shared" si="496"/>
        <v>12052</v>
      </c>
      <c r="AW567" s="633"/>
    </row>
    <row r="568" spans="1:49" s="632" customFormat="1" x14ac:dyDescent="0.25">
      <c r="A568" s="1069" t="s">
        <v>1011</v>
      </c>
      <c r="B568" s="656" t="s">
        <v>1012</v>
      </c>
      <c r="C568" s="1041" t="s">
        <v>406</v>
      </c>
      <c r="D568" s="653">
        <v>375</v>
      </c>
      <c r="E568" s="1004">
        <v>262</v>
      </c>
      <c r="F568" s="527">
        <f t="shared" si="476"/>
        <v>98250</v>
      </c>
      <c r="G568" s="526">
        <v>286</v>
      </c>
      <c r="H568" s="989">
        <f t="shared" si="477"/>
        <v>107250</v>
      </c>
      <c r="I568" s="1090">
        <f t="shared" si="478"/>
        <v>205500</v>
      </c>
      <c r="J568" s="1137"/>
      <c r="K568" s="653"/>
      <c r="L568" s="1004">
        <v>262</v>
      </c>
      <c r="M568" s="527">
        <f t="shared" si="479"/>
        <v>0</v>
      </c>
      <c r="N568" s="526">
        <v>286</v>
      </c>
      <c r="O568" s="989">
        <f t="shared" si="480"/>
        <v>0</v>
      </c>
      <c r="P568" s="1090">
        <f t="shared" si="481"/>
        <v>0</v>
      </c>
      <c r="Q568" s="444"/>
      <c r="R568" s="653"/>
      <c r="S568" s="1096">
        <v>262</v>
      </c>
      <c r="T568" s="1090">
        <f t="shared" si="482"/>
        <v>0</v>
      </c>
      <c r="U568" s="1096">
        <v>286</v>
      </c>
      <c r="V568" s="1090">
        <f t="shared" si="483"/>
        <v>0</v>
      </c>
      <c r="W568" s="1090">
        <f t="shared" si="484"/>
        <v>0</v>
      </c>
      <c r="X568" s="1219"/>
      <c r="Y568" s="526">
        <v>262</v>
      </c>
      <c r="Z568" s="527">
        <f t="shared" si="485"/>
        <v>0</v>
      </c>
      <c r="AA568" s="526">
        <v>286</v>
      </c>
      <c r="AB568" s="527">
        <f t="shared" si="486"/>
        <v>0</v>
      </c>
      <c r="AC568" s="915">
        <f t="shared" si="487"/>
        <v>0</v>
      </c>
      <c r="AD568" s="1220"/>
      <c r="AE568" s="526">
        <v>262</v>
      </c>
      <c r="AF568" s="527">
        <f t="shared" si="488"/>
        <v>0</v>
      </c>
      <c r="AG568" s="526">
        <v>286</v>
      </c>
      <c r="AH568" s="527">
        <f t="shared" si="489"/>
        <v>0</v>
      </c>
      <c r="AI568" s="915">
        <f t="shared" si="490"/>
        <v>0</v>
      </c>
      <c r="AJ568" s="1220"/>
      <c r="AK568" s="526">
        <v>262</v>
      </c>
      <c r="AL568" s="527">
        <f t="shared" si="491"/>
        <v>0</v>
      </c>
      <c r="AM568" s="526">
        <v>286</v>
      </c>
      <c r="AN568" s="527">
        <f t="shared" si="492"/>
        <v>0</v>
      </c>
      <c r="AO568" s="915">
        <f t="shared" si="493"/>
        <v>0</v>
      </c>
      <c r="AP568" s="944"/>
      <c r="AQ568" s="653">
        <f t="shared" si="475"/>
        <v>375</v>
      </c>
      <c r="AR568" s="1004">
        <v>262</v>
      </c>
      <c r="AS568" s="527">
        <f t="shared" si="494"/>
        <v>98250</v>
      </c>
      <c r="AT568" s="526">
        <v>286</v>
      </c>
      <c r="AU568" s="989">
        <f t="shared" si="495"/>
        <v>107250</v>
      </c>
      <c r="AV568" s="1090">
        <f t="shared" si="496"/>
        <v>205500</v>
      </c>
      <c r="AW568" s="633"/>
    </row>
    <row r="569" spans="1:49" s="632" customFormat="1" ht="42.75" x14ac:dyDescent="0.25">
      <c r="A569" s="1069" t="s">
        <v>1013</v>
      </c>
      <c r="B569" s="656" t="s">
        <v>1014</v>
      </c>
      <c r="C569" s="1041" t="s">
        <v>170</v>
      </c>
      <c r="D569" s="653">
        <v>6</v>
      </c>
      <c r="E569" s="1004">
        <v>26724</v>
      </c>
      <c r="F569" s="527">
        <f t="shared" si="476"/>
        <v>160344</v>
      </c>
      <c r="G569" s="526">
        <v>61880</v>
      </c>
      <c r="H569" s="989">
        <f t="shared" si="477"/>
        <v>371280</v>
      </c>
      <c r="I569" s="1090">
        <f t="shared" si="478"/>
        <v>531624</v>
      </c>
      <c r="J569" s="1137"/>
      <c r="K569" s="653"/>
      <c r="L569" s="1004">
        <v>26724</v>
      </c>
      <c r="M569" s="527">
        <f t="shared" si="479"/>
        <v>0</v>
      </c>
      <c r="N569" s="526">
        <v>61880</v>
      </c>
      <c r="O569" s="989">
        <f t="shared" si="480"/>
        <v>0</v>
      </c>
      <c r="P569" s="1090">
        <f t="shared" si="481"/>
        <v>0</v>
      </c>
      <c r="Q569" s="444"/>
      <c r="R569" s="653"/>
      <c r="S569" s="1096">
        <v>26724</v>
      </c>
      <c r="T569" s="1090">
        <f t="shared" si="482"/>
        <v>0</v>
      </c>
      <c r="U569" s="1096">
        <v>61880</v>
      </c>
      <c r="V569" s="1090">
        <f t="shared" si="483"/>
        <v>0</v>
      </c>
      <c r="W569" s="1090">
        <f t="shared" si="484"/>
        <v>0</v>
      </c>
      <c r="X569" s="1219"/>
      <c r="Y569" s="526">
        <v>26724</v>
      </c>
      <c r="Z569" s="527">
        <f t="shared" si="485"/>
        <v>0</v>
      </c>
      <c r="AA569" s="526">
        <v>61880</v>
      </c>
      <c r="AB569" s="527">
        <f t="shared" si="486"/>
        <v>0</v>
      </c>
      <c r="AC569" s="915">
        <f t="shared" si="487"/>
        <v>0</v>
      </c>
      <c r="AD569" s="1220"/>
      <c r="AE569" s="526">
        <v>26724</v>
      </c>
      <c r="AF569" s="527">
        <f t="shared" si="488"/>
        <v>0</v>
      </c>
      <c r="AG569" s="526">
        <v>61880</v>
      </c>
      <c r="AH569" s="527">
        <f t="shared" si="489"/>
        <v>0</v>
      </c>
      <c r="AI569" s="915">
        <f t="shared" si="490"/>
        <v>0</v>
      </c>
      <c r="AJ569" s="1220"/>
      <c r="AK569" s="526">
        <v>26724</v>
      </c>
      <c r="AL569" s="527">
        <f t="shared" si="491"/>
        <v>0</v>
      </c>
      <c r="AM569" s="526">
        <v>61880</v>
      </c>
      <c r="AN569" s="527">
        <f t="shared" si="492"/>
        <v>0</v>
      </c>
      <c r="AO569" s="915">
        <f t="shared" si="493"/>
        <v>0</v>
      </c>
      <c r="AP569" s="944"/>
      <c r="AQ569" s="653">
        <f t="shared" si="475"/>
        <v>6</v>
      </c>
      <c r="AR569" s="1004">
        <v>26724</v>
      </c>
      <c r="AS569" s="527">
        <f t="shared" si="494"/>
        <v>160344</v>
      </c>
      <c r="AT569" s="526">
        <v>61880</v>
      </c>
      <c r="AU569" s="989">
        <f t="shared" si="495"/>
        <v>371280</v>
      </c>
      <c r="AV569" s="1090">
        <f t="shared" si="496"/>
        <v>531624</v>
      </c>
      <c r="AW569" s="633"/>
    </row>
    <row r="570" spans="1:49" s="632" customFormat="1" ht="28.5" x14ac:dyDescent="0.25">
      <c r="A570" s="1069" t="s">
        <v>1015</v>
      </c>
      <c r="B570" s="656" t="s">
        <v>1016</v>
      </c>
      <c r="C570" s="1041" t="s">
        <v>170</v>
      </c>
      <c r="D570" s="653">
        <v>11</v>
      </c>
      <c r="E570" s="1004">
        <v>6288</v>
      </c>
      <c r="F570" s="527">
        <f t="shared" si="476"/>
        <v>69168</v>
      </c>
      <c r="G570" s="526">
        <v>14560</v>
      </c>
      <c r="H570" s="989">
        <f t="shared" si="477"/>
        <v>160160</v>
      </c>
      <c r="I570" s="1090">
        <f t="shared" si="478"/>
        <v>229328</v>
      </c>
      <c r="J570" s="1137"/>
      <c r="K570" s="653"/>
      <c r="L570" s="1004">
        <v>6288</v>
      </c>
      <c r="M570" s="527">
        <f t="shared" si="479"/>
        <v>0</v>
      </c>
      <c r="N570" s="526">
        <v>14560</v>
      </c>
      <c r="O570" s="989">
        <f t="shared" si="480"/>
        <v>0</v>
      </c>
      <c r="P570" s="1090">
        <f t="shared" si="481"/>
        <v>0</v>
      </c>
      <c r="Q570" s="444"/>
      <c r="R570" s="653"/>
      <c r="S570" s="1096">
        <v>6288</v>
      </c>
      <c r="T570" s="1090">
        <f t="shared" si="482"/>
        <v>0</v>
      </c>
      <c r="U570" s="1096">
        <v>14560</v>
      </c>
      <c r="V570" s="1090">
        <f t="shared" si="483"/>
        <v>0</v>
      </c>
      <c r="W570" s="1090">
        <f t="shared" si="484"/>
        <v>0</v>
      </c>
      <c r="X570" s="1219"/>
      <c r="Y570" s="526">
        <v>6288</v>
      </c>
      <c r="Z570" s="527">
        <f t="shared" si="485"/>
        <v>0</v>
      </c>
      <c r="AA570" s="526">
        <v>14560</v>
      </c>
      <c r="AB570" s="527">
        <f t="shared" si="486"/>
        <v>0</v>
      </c>
      <c r="AC570" s="915">
        <f t="shared" si="487"/>
        <v>0</v>
      </c>
      <c r="AD570" s="1220"/>
      <c r="AE570" s="526">
        <v>6288</v>
      </c>
      <c r="AF570" s="527">
        <f t="shared" si="488"/>
        <v>0</v>
      </c>
      <c r="AG570" s="526">
        <v>14560</v>
      </c>
      <c r="AH570" s="527">
        <f t="shared" si="489"/>
        <v>0</v>
      </c>
      <c r="AI570" s="915">
        <f t="shared" si="490"/>
        <v>0</v>
      </c>
      <c r="AJ570" s="1220"/>
      <c r="AK570" s="526">
        <v>6288</v>
      </c>
      <c r="AL570" s="527">
        <f t="shared" si="491"/>
        <v>0</v>
      </c>
      <c r="AM570" s="526">
        <v>14560</v>
      </c>
      <c r="AN570" s="527">
        <f t="shared" si="492"/>
        <v>0</v>
      </c>
      <c r="AO570" s="915">
        <f t="shared" si="493"/>
        <v>0</v>
      </c>
      <c r="AP570" s="944"/>
      <c r="AQ570" s="653">
        <f t="shared" si="475"/>
        <v>11</v>
      </c>
      <c r="AR570" s="1004">
        <v>6288</v>
      </c>
      <c r="AS570" s="527">
        <f t="shared" si="494"/>
        <v>69168</v>
      </c>
      <c r="AT570" s="526">
        <v>14560</v>
      </c>
      <c r="AU570" s="989">
        <f t="shared" si="495"/>
        <v>160160</v>
      </c>
      <c r="AV570" s="1090">
        <f t="shared" si="496"/>
        <v>229328</v>
      </c>
      <c r="AW570" s="633"/>
    </row>
    <row r="571" spans="1:49" s="632" customFormat="1" ht="28.5" x14ac:dyDescent="0.25">
      <c r="A571" s="1069" t="s">
        <v>1017</v>
      </c>
      <c r="B571" s="656" t="s">
        <v>1018</v>
      </c>
      <c r="C571" s="1041" t="s">
        <v>170</v>
      </c>
      <c r="D571" s="653">
        <v>8</v>
      </c>
      <c r="E571" s="1004">
        <v>13362</v>
      </c>
      <c r="F571" s="527">
        <f t="shared" si="476"/>
        <v>106896</v>
      </c>
      <c r="G571" s="526">
        <v>30940</v>
      </c>
      <c r="H571" s="989">
        <f t="shared" si="477"/>
        <v>247520</v>
      </c>
      <c r="I571" s="1090">
        <f t="shared" si="478"/>
        <v>354416</v>
      </c>
      <c r="J571" s="1132"/>
      <c r="K571" s="653"/>
      <c r="L571" s="1004">
        <v>13362</v>
      </c>
      <c r="M571" s="527">
        <f t="shared" si="479"/>
        <v>0</v>
      </c>
      <c r="N571" s="526">
        <v>30940</v>
      </c>
      <c r="O571" s="989">
        <f t="shared" si="480"/>
        <v>0</v>
      </c>
      <c r="P571" s="1090">
        <f t="shared" si="481"/>
        <v>0</v>
      </c>
      <c r="Q571" s="1005"/>
      <c r="R571" s="653">
        <v>8</v>
      </c>
      <c r="S571" s="1096">
        <v>13362</v>
      </c>
      <c r="T571" s="1090">
        <f t="shared" si="482"/>
        <v>106896</v>
      </c>
      <c r="U571" s="1096">
        <v>30940</v>
      </c>
      <c r="V571" s="1090">
        <f t="shared" si="483"/>
        <v>247520</v>
      </c>
      <c r="W571" s="1090">
        <f t="shared" si="484"/>
        <v>354416</v>
      </c>
      <c r="X571" s="1188"/>
      <c r="Y571" s="526">
        <v>13362</v>
      </c>
      <c r="Z571" s="527">
        <f t="shared" si="485"/>
        <v>0</v>
      </c>
      <c r="AA571" s="526">
        <v>30940</v>
      </c>
      <c r="AB571" s="527">
        <f t="shared" si="486"/>
        <v>0</v>
      </c>
      <c r="AC571" s="915">
        <f t="shared" si="487"/>
        <v>0</v>
      </c>
      <c r="AD571" s="1189"/>
      <c r="AE571" s="526">
        <v>13362</v>
      </c>
      <c r="AF571" s="527">
        <f t="shared" si="488"/>
        <v>0</v>
      </c>
      <c r="AG571" s="526">
        <v>30940</v>
      </c>
      <c r="AH571" s="527">
        <f t="shared" si="489"/>
        <v>0</v>
      </c>
      <c r="AI571" s="915">
        <f t="shared" si="490"/>
        <v>0</v>
      </c>
      <c r="AJ571" s="1189"/>
      <c r="AK571" s="526">
        <v>13362</v>
      </c>
      <c r="AL571" s="527">
        <f t="shared" si="491"/>
        <v>0</v>
      </c>
      <c r="AM571" s="526">
        <v>30940</v>
      </c>
      <c r="AN571" s="527">
        <f t="shared" si="492"/>
        <v>0</v>
      </c>
      <c r="AO571" s="915">
        <f t="shared" si="493"/>
        <v>0</v>
      </c>
      <c r="AP571" s="990"/>
      <c r="AQ571" s="653">
        <f t="shared" si="475"/>
        <v>0</v>
      </c>
      <c r="AR571" s="1004">
        <v>13362</v>
      </c>
      <c r="AS571" s="527">
        <f t="shared" si="494"/>
        <v>0</v>
      </c>
      <c r="AT571" s="526">
        <v>30940</v>
      </c>
      <c r="AU571" s="989">
        <f t="shared" si="495"/>
        <v>0</v>
      </c>
      <c r="AV571" s="1090">
        <f t="shared" si="496"/>
        <v>0</v>
      </c>
      <c r="AW571" s="633"/>
    </row>
    <row r="572" spans="1:49" s="632" customFormat="1" x14ac:dyDescent="0.25">
      <c r="A572" s="1069" t="s">
        <v>1019</v>
      </c>
      <c r="B572" s="656" t="s">
        <v>1020</v>
      </c>
      <c r="C572" s="1041" t="s">
        <v>406</v>
      </c>
      <c r="D572" s="653">
        <v>201.45</v>
      </c>
      <c r="E572" s="1004">
        <v>366.8</v>
      </c>
      <c r="F572" s="527">
        <f t="shared" si="476"/>
        <v>73891.86</v>
      </c>
      <c r="G572" s="526">
        <v>676</v>
      </c>
      <c r="H572" s="989">
        <f t="shared" si="477"/>
        <v>136180.19999999998</v>
      </c>
      <c r="I572" s="1090">
        <f t="shared" si="478"/>
        <v>210072.06</v>
      </c>
      <c r="J572" s="1138"/>
      <c r="K572" s="653"/>
      <c r="L572" s="1004">
        <v>366.8</v>
      </c>
      <c r="M572" s="527">
        <f t="shared" si="479"/>
        <v>0</v>
      </c>
      <c r="N572" s="526">
        <v>676</v>
      </c>
      <c r="O572" s="989">
        <f t="shared" si="480"/>
        <v>0</v>
      </c>
      <c r="P572" s="1090">
        <f t="shared" si="481"/>
        <v>0</v>
      </c>
      <c r="Q572" s="456"/>
      <c r="R572" s="653"/>
      <c r="S572" s="1096">
        <v>366.8</v>
      </c>
      <c r="T572" s="1090">
        <f t="shared" si="482"/>
        <v>0</v>
      </c>
      <c r="U572" s="1096">
        <v>676</v>
      </c>
      <c r="V572" s="1090">
        <f t="shared" si="483"/>
        <v>0</v>
      </c>
      <c r="W572" s="1090">
        <f t="shared" si="484"/>
        <v>0</v>
      </c>
      <c r="X572" s="1240"/>
      <c r="Y572" s="526">
        <v>366.8</v>
      </c>
      <c r="Z572" s="527">
        <f t="shared" si="485"/>
        <v>0</v>
      </c>
      <c r="AA572" s="526">
        <v>676</v>
      </c>
      <c r="AB572" s="527">
        <f t="shared" si="486"/>
        <v>0</v>
      </c>
      <c r="AC572" s="915">
        <f t="shared" si="487"/>
        <v>0</v>
      </c>
      <c r="AD572" s="1241"/>
      <c r="AE572" s="526">
        <v>366.8</v>
      </c>
      <c r="AF572" s="527">
        <f t="shared" si="488"/>
        <v>0</v>
      </c>
      <c r="AG572" s="526">
        <v>676</v>
      </c>
      <c r="AH572" s="527">
        <f t="shared" si="489"/>
        <v>0</v>
      </c>
      <c r="AI572" s="915">
        <f t="shared" si="490"/>
        <v>0</v>
      </c>
      <c r="AJ572" s="1241"/>
      <c r="AK572" s="526">
        <v>366.8</v>
      </c>
      <c r="AL572" s="527">
        <f t="shared" si="491"/>
        <v>0</v>
      </c>
      <c r="AM572" s="526">
        <v>676</v>
      </c>
      <c r="AN572" s="527">
        <f t="shared" si="492"/>
        <v>0</v>
      </c>
      <c r="AO572" s="915">
        <f t="shared" si="493"/>
        <v>0</v>
      </c>
      <c r="AP572" s="960"/>
      <c r="AQ572" s="653">
        <f t="shared" si="475"/>
        <v>201.45</v>
      </c>
      <c r="AR572" s="1004">
        <v>366.8</v>
      </c>
      <c r="AS572" s="527">
        <f t="shared" si="494"/>
        <v>73891.86</v>
      </c>
      <c r="AT572" s="526">
        <v>676</v>
      </c>
      <c r="AU572" s="989">
        <f t="shared" si="495"/>
        <v>136180.19999999998</v>
      </c>
      <c r="AV572" s="1090">
        <f t="shared" si="496"/>
        <v>210072.06</v>
      </c>
      <c r="AW572" s="633"/>
    </row>
    <row r="573" spans="1:49" s="632" customFormat="1" x14ac:dyDescent="0.25">
      <c r="A573" s="1069" t="s">
        <v>1021</v>
      </c>
      <c r="B573" s="656" t="s">
        <v>1022</v>
      </c>
      <c r="C573" s="1041" t="s">
        <v>170</v>
      </c>
      <c r="D573" s="653">
        <v>10</v>
      </c>
      <c r="E573" s="1004">
        <v>2554.5</v>
      </c>
      <c r="F573" s="527">
        <f t="shared" si="476"/>
        <v>25545</v>
      </c>
      <c r="G573" s="526">
        <v>13780</v>
      </c>
      <c r="H573" s="989">
        <f t="shared" si="477"/>
        <v>137800</v>
      </c>
      <c r="I573" s="1090">
        <f t="shared" si="478"/>
        <v>163345</v>
      </c>
      <c r="J573" s="1137"/>
      <c r="K573" s="653"/>
      <c r="L573" s="1004">
        <v>2554.5</v>
      </c>
      <c r="M573" s="527">
        <f t="shared" si="479"/>
        <v>0</v>
      </c>
      <c r="N573" s="526">
        <v>13780</v>
      </c>
      <c r="O573" s="989">
        <f t="shared" si="480"/>
        <v>0</v>
      </c>
      <c r="P573" s="1090">
        <f t="shared" si="481"/>
        <v>0</v>
      </c>
      <c r="Q573" s="444"/>
      <c r="R573" s="653"/>
      <c r="S573" s="1096">
        <v>2554.5</v>
      </c>
      <c r="T573" s="1090">
        <f t="shared" si="482"/>
        <v>0</v>
      </c>
      <c r="U573" s="1096">
        <v>13780</v>
      </c>
      <c r="V573" s="1090">
        <f t="shared" si="483"/>
        <v>0</v>
      </c>
      <c r="W573" s="1090">
        <f t="shared" si="484"/>
        <v>0</v>
      </c>
      <c r="X573" s="1219"/>
      <c r="Y573" s="526">
        <v>2554.5</v>
      </c>
      <c r="Z573" s="527">
        <f t="shared" si="485"/>
        <v>0</v>
      </c>
      <c r="AA573" s="526">
        <v>13780</v>
      </c>
      <c r="AB573" s="527">
        <f t="shared" si="486"/>
        <v>0</v>
      </c>
      <c r="AC573" s="915">
        <f t="shared" si="487"/>
        <v>0</v>
      </c>
      <c r="AD573" s="1220"/>
      <c r="AE573" s="526">
        <v>2554.5</v>
      </c>
      <c r="AF573" s="527">
        <f t="shared" si="488"/>
        <v>0</v>
      </c>
      <c r="AG573" s="526">
        <v>13780</v>
      </c>
      <c r="AH573" s="527">
        <f t="shared" si="489"/>
        <v>0</v>
      </c>
      <c r="AI573" s="915">
        <f t="shared" si="490"/>
        <v>0</v>
      </c>
      <c r="AJ573" s="1220"/>
      <c r="AK573" s="526">
        <v>2554.5</v>
      </c>
      <c r="AL573" s="527">
        <f t="shared" si="491"/>
        <v>0</v>
      </c>
      <c r="AM573" s="526">
        <v>13780</v>
      </c>
      <c r="AN573" s="527">
        <f t="shared" si="492"/>
        <v>0</v>
      </c>
      <c r="AO573" s="915">
        <f t="shared" si="493"/>
        <v>0</v>
      </c>
      <c r="AP573" s="944"/>
      <c r="AQ573" s="653">
        <f t="shared" si="475"/>
        <v>10</v>
      </c>
      <c r="AR573" s="1004">
        <v>2554.5</v>
      </c>
      <c r="AS573" s="527">
        <f t="shared" si="494"/>
        <v>25545</v>
      </c>
      <c r="AT573" s="526">
        <v>13780</v>
      </c>
      <c r="AU573" s="989">
        <f t="shared" si="495"/>
        <v>137800</v>
      </c>
      <c r="AV573" s="1090">
        <f t="shared" si="496"/>
        <v>163345</v>
      </c>
      <c r="AW573" s="633"/>
    </row>
    <row r="574" spans="1:49" s="632" customFormat="1" ht="28.5" x14ac:dyDescent="0.25">
      <c r="A574" s="1069" t="s">
        <v>1023</v>
      </c>
      <c r="B574" s="656" t="s">
        <v>1024</v>
      </c>
      <c r="C574" s="1041" t="s">
        <v>19</v>
      </c>
      <c r="D574" s="653">
        <v>15.91</v>
      </c>
      <c r="E574" s="1004">
        <v>3799</v>
      </c>
      <c r="F574" s="527">
        <f t="shared" si="476"/>
        <v>60442.090000000004</v>
      </c>
      <c r="G574" s="526">
        <v>9230</v>
      </c>
      <c r="H574" s="989">
        <f t="shared" si="477"/>
        <v>146849.29999999999</v>
      </c>
      <c r="I574" s="1090">
        <f t="shared" si="478"/>
        <v>207291.38999999998</v>
      </c>
      <c r="J574" s="1132"/>
      <c r="K574" s="653"/>
      <c r="L574" s="1004">
        <v>3799</v>
      </c>
      <c r="M574" s="527">
        <f t="shared" si="479"/>
        <v>0</v>
      </c>
      <c r="N574" s="526">
        <v>9230</v>
      </c>
      <c r="O574" s="989">
        <f t="shared" si="480"/>
        <v>0</v>
      </c>
      <c r="P574" s="1090">
        <f t="shared" si="481"/>
        <v>0</v>
      </c>
      <c r="Q574" s="1005"/>
      <c r="R574" s="653"/>
      <c r="S574" s="1096">
        <v>3799</v>
      </c>
      <c r="T574" s="1090">
        <f t="shared" si="482"/>
        <v>0</v>
      </c>
      <c r="U574" s="1096">
        <v>9230</v>
      </c>
      <c r="V574" s="1090">
        <f t="shared" si="483"/>
        <v>0</v>
      </c>
      <c r="W574" s="1090">
        <f t="shared" si="484"/>
        <v>0</v>
      </c>
      <c r="X574" s="1188"/>
      <c r="Y574" s="526">
        <v>3799</v>
      </c>
      <c r="Z574" s="527">
        <f t="shared" si="485"/>
        <v>0</v>
      </c>
      <c r="AA574" s="526">
        <v>9230</v>
      </c>
      <c r="AB574" s="527">
        <f t="shared" si="486"/>
        <v>0</v>
      </c>
      <c r="AC574" s="915">
        <f t="shared" si="487"/>
        <v>0</v>
      </c>
      <c r="AD574" s="1189"/>
      <c r="AE574" s="526">
        <v>3799</v>
      </c>
      <c r="AF574" s="527">
        <f t="shared" si="488"/>
        <v>0</v>
      </c>
      <c r="AG574" s="526">
        <v>9230</v>
      </c>
      <c r="AH574" s="527">
        <f t="shared" si="489"/>
        <v>0</v>
      </c>
      <c r="AI574" s="915">
        <f t="shared" si="490"/>
        <v>0</v>
      </c>
      <c r="AJ574" s="1189"/>
      <c r="AK574" s="526">
        <v>3799</v>
      </c>
      <c r="AL574" s="527">
        <f t="shared" si="491"/>
        <v>0</v>
      </c>
      <c r="AM574" s="526">
        <v>9230</v>
      </c>
      <c r="AN574" s="527">
        <f t="shared" si="492"/>
        <v>0</v>
      </c>
      <c r="AO574" s="915">
        <f t="shared" si="493"/>
        <v>0</v>
      </c>
      <c r="AP574" s="990"/>
      <c r="AQ574" s="653">
        <f t="shared" si="475"/>
        <v>15.91</v>
      </c>
      <c r="AR574" s="1004">
        <v>3799</v>
      </c>
      <c r="AS574" s="527">
        <f t="shared" si="494"/>
        <v>60442.090000000004</v>
      </c>
      <c r="AT574" s="526">
        <v>9230</v>
      </c>
      <c r="AU574" s="989">
        <f t="shared" si="495"/>
        <v>146849.29999999999</v>
      </c>
      <c r="AV574" s="1090">
        <f t="shared" si="496"/>
        <v>207291.38999999998</v>
      </c>
      <c r="AW574" s="633"/>
    </row>
    <row r="575" spans="1:49" s="632" customFormat="1" x14ac:dyDescent="0.25">
      <c r="A575" s="1069" t="s">
        <v>1025</v>
      </c>
      <c r="B575" s="656" t="s">
        <v>1026</v>
      </c>
      <c r="C575" s="1041" t="s">
        <v>1027</v>
      </c>
      <c r="D575" s="653">
        <v>5.35</v>
      </c>
      <c r="E575" s="1004">
        <v>6945.62</v>
      </c>
      <c r="F575" s="527">
        <f t="shared" si="476"/>
        <v>37159.066999999995</v>
      </c>
      <c r="G575" s="526">
        <v>65</v>
      </c>
      <c r="H575" s="989">
        <f t="shared" si="477"/>
        <v>347.75</v>
      </c>
      <c r="I575" s="1090">
        <f t="shared" si="478"/>
        <v>37506.816999999995</v>
      </c>
      <c r="J575" s="1137"/>
      <c r="K575" s="653"/>
      <c r="L575" s="1004">
        <v>6945.62</v>
      </c>
      <c r="M575" s="527">
        <f t="shared" si="479"/>
        <v>0</v>
      </c>
      <c r="N575" s="526">
        <v>65</v>
      </c>
      <c r="O575" s="989">
        <f t="shared" si="480"/>
        <v>0</v>
      </c>
      <c r="P575" s="1090">
        <f t="shared" si="481"/>
        <v>0</v>
      </c>
      <c r="Q575" s="444"/>
      <c r="R575" s="653"/>
      <c r="S575" s="1096">
        <v>6945.62</v>
      </c>
      <c r="T575" s="1090">
        <f t="shared" si="482"/>
        <v>0</v>
      </c>
      <c r="U575" s="1096">
        <v>65</v>
      </c>
      <c r="V575" s="1090">
        <f t="shared" si="483"/>
        <v>0</v>
      </c>
      <c r="W575" s="1090">
        <f t="shared" si="484"/>
        <v>0</v>
      </c>
      <c r="X575" s="1219"/>
      <c r="Y575" s="526">
        <v>6945.62</v>
      </c>
      <c r="Z575" s="527">
        <f t="shared" si="485"/>
        <v>0</v>
      </c>
      <c r="AA575" s="526">
        <v>65</v>
      </c>
      <c r="AB575" s="527">
        <f t="shared" si="486"/>
        <v>0</v>
      </c>
      <c r="AC575" s="915">
        <f t="shared" si="487"/>
        <v>0</v>
      </c>
      <c r="AD575" s="1220"/>
      <c r="AE575" s="526">
        <v>6945.62</v>
      </c>
      <c r="AF575" s="527">
        <f t="shared" si="488"/>
        <v>0</v>
      </c>
      <c r="AG575" s="526">
        <v>65</v>
      </c>
      <c r="AH575" s="527">
        <f t="shared" si="489"/>
        <v>0</v>
      </c>
      <c r="AI575" s="915">
        <f t="shared" si="490"/>
        <v>0</v>
      </c>
      <c r="AJ575" s="1220"/>
      <c r="AK575" s="526">
        <v>6945.62</v>
      </c>
      <c r="AL575" s="527">
        <f t="shared" si="491"/>
        <v>0</v>
      </c>
      <c r="AM575" s="526">
        <v>65</v>
      </c>
      <c r="AN575" s="527">
        <f t="shared" si="492"/>
        <v>0</v>
      </c>
      <c r="AO575" s="915">
        <f t="shared" si="493"/>
        <v>0</v>
      </c>
      <c r="AP575" s="944"/>
      <c r="AQ575" s="653">
        <f t="shared" si="475"/>
        <v>5.35</v>
      </c>
      <c r="AR575" s="1004">
        <v>6945.62</v>
      </c>
      <c r="AS575" s="527">
        <f t="shared" si="494"/>
        <v>37159.066999999995</v>
      </c>
      <c r="AT575" s="526">
        <v>65</v>
      </c>
      <c r="AU575" s="989">
        <f t="shared" si="495"/>
        <v>347.75</v>
      </c>
      <c r="AV575" s="1090">
        <f t="shared" si="496"/>
        <v>37506.816999999995</v>
      </c>
      <c r="AW575" s="633"/>
    </row>
    <row r="576" spans="1:49" s="632" customFormat="1" x14ac:dyDescent="0.25">
      <c r="A576" s="1069" t="s">
        <v>1028</v>
      </c>
      <c r="B576" s="656" t="s">
        <v>1029</v>
      </c>
      <c r="C576" s="1041" t="s">
        <v>28</v>
      </c>
      <c r="D576" s="653">
        <v>1</v>
      </c>
      <c r="E576" s="1004">
        <v>84495</v>
      </c>
      <c r="F576" s="527">
        <f t="shared" si="476"/>
        <v>84495</v>
      </c>
      <c r="G576" s="526">
        <v>84682</v>
      </c>
      <c r="H576" s="989">
        <f t="shared" si="477"/>
        <v>84682</v>
      </c>
      <c r="I576" s="1090">
        <f t="shared" si="478"/>
        <v>169177</v>
      </c>
      <c r="J576" s="1137"/>
      <c r="K576" s="653"/>
      <c r="L576" s="1004">
        <v>84495</v>
      </c>
      <c r="M576" s="527">
        <f t="shared" si="479"/>
        <v>0</v>
      </c>
      <c r="N576" s="526">
        <v>84682</v>
      </c>
      <c r="O576" s="989">
        <f t="shared" si="480"/>
        <v>0</v>
      </c>
      <c r="P576" s="1090">
        <f t="shared" si="481"/>
        <v>0</v>
      </c>
      <c r="Q576" s="444"/>
      <c r="R576" s="653"/>
      <c r="S576" s="1096">
        <v>84495</v>
      </c>
      <c r="T576" s="1090">
        <f t="shared" si="482"/>
        <v>0</v>
      </c>
      <c r="U576" s="1096">
        <v>84682</v>
      </c>
      <c r="V576" s="1090">
        <f t="shared" si="483"/>
        <v>0</v>
      </c>
      <c r="W576" s="1090">
        <f t="shared" si="484"/>
        <v>0</v>
      </c>
      <c r="X576" s="1219"/>
      <c r="Y576" s="526">
        <v>84495</v>
      </c>
      <c r="Z576" s="527">
        <f t="shared" si="485"/>
        <v>0</v>
      </c>
      <c r="AA576" s="526">
        <v>84682</v>
      </c>
      <c r="AB576" s="527">
        <f t="shared" si="486"/>
        <v>0</v>
      </c>
      <c r="AC576" s="915">
        <f t="shared" si="487"/>
        <v>0</v>
      </c>
      <c r="AD576" s="1220"/>
      <c r="AE576" s="526">
        <v>84495</v>
      </c>
      <c r="AF576" s="527">
        <f t="shared" si="488"/>
        <v>0</v>
      </c>
      <c r="AG576" s="526">
        <v>84682</v>
      </c>
      <c r="AH576" s="527">
        <f t="shared" si="489"/>
        <v>0</v>
      </c>
      <c r="AI576" s="915">
        <f t="shared" si="490"/>
        <v>0</v>
      </c>
      <c r="AJ576" s="1220"/>
      <c r="AK576" s="526">
        <v>84495</v>
      </c>
      <c r="AL576" s="527">
        <f t="shared" si="491"/>
        <v>0</v>
      </c>
      <c r="AM576" s="526">
        <v>84682</v>
      </c>
      <c r="AN576" s="527">
        <f t="shared" si="492"/>
        <v>0</v>
      </c>
      <c r="AO576" s="915">
        <f t="shared" si="493"/>
        <v>0</v>
      </c>
      <c r="AP576" s="944"/>
      <c r="AQ576" s="653">
        <f t="shared" si="475"/>
        <v>1</v>
      </c>
      <c r="AR576" s="1004">
        <v>84495</v>
      </c>
      <c r="AS576" s="527">
        <f t="shared" si="494"/>
        <v>84495</v>
      </c>
      <c r="AT576" s="526">
        <v>84682</v>
      </c>
      <c r="AU576" s="989">
        <f t="shared" si="495"/>
        <v>84682</v>
      </c>
      <c r="AV576" s="1090">
        <f t="shared" si="496"/>
        <v>169177</v>
      </c>
      <c r="AW576" s="633"/>
    </row>
    <row r="577" spans="1:49" s="632" customFormat="1" ht="42.75" x14ac:dyDescent="0.25">
      <c r="A577" s="1069" t="s">
        <v>1030</v>
      </c>
      <c r="B577" s="656" t="s">
        <v>1031</v>
      </c>
      <c r="C577" s="1041" t="s">
        <v>43</v>
      </c>
      <c r="D577" s="653">
        <v>3.6</v>
      </c>
      <c r="E577" s="1004">
        <v>11004</v>
      </c>
      <c r="F577" s="527">
        <f t="shared" si="476"/>
        <v>39614.400000000001</v>
      </c>
      <c r="G577" s="526">
        <v>32023.329000000005</v>
      </c>
      <c r="H577" s="989">
        <f t="shared" si="477"/>
        <v>115283.98440000002</v>
      </c>
      <c r="I577" s="1090">
        <f t="shared" si="478"/>
        <v>154898.38440000001</v>
      </c>
      <c r="J577" s="1137"/>
      <c r="K577" s="653"/>
      <c r="L577" s="1004">
        <v>11004</v>
      </c>
      <c r="M577" s="527">
        <f t="shared" si="479"/>
        <v>0</v>
      </c>
      <c r="N577" s="526">
        <v>32023.329000000005</v>
      </c>
      <c r="O577" s="989">
        <f t="shared" si="480"/>
        <v>0</v>
      </c>
      <c r="P577" s="1090">
        <f t="shared" si="481"/>
        <v>0</v>
      </c>
      <c r="Q577" s="444"/>
      <c r="R577" s="653"/>
      <c r="S577" s="1096">
        <v>11004</v>
      </c>
      <c r="T577" s="1090">
        <f t="shared" si="482"/>
        <v>0</v>
      </c>
      <c r="U577" s="1096">
        <v>32023.329000000005</v>
      </c>
      <c r="V577" s="1090">
        <f t="shared" si="483"/>
        <v>0</v>
      </c>
      <c r="W577" s="1090">
        <f t="shared" si="484"/>
        <v>0</v>
      </c>
      <c r="X577" s="1219"/>
      <c r="Y577" s="526">
        <v>11004</v>
      </c>
      <c r="Z577" s="527">
        <f t="shared" si="485"/>
        <v>0</v>
      </c>
      <c r="AA577" s="526">
        <v>32023.329000000005</v>
      </c>
      <c r="AB577" s="527">
        <f t="shared" si="486"/>
        <v>0</v>
      </c>
      <c r="AC577" s="915">
        <f t="shared" si="487"/>
        <v>0</v>
      </c>
      <c r="AD577" s="1220"/>
      <c r="AE577" s="526">
        <v>11004</v>
      </c>
      <c r="AF577" s="527">
        <f t="shared" si="488"/>
        <v>0</v>
      </c>
      <c r="AG577" s="526">
        <v>32023.329000000005</v>
      </c>
      <c r="AH577" s="527">
        <f t="shared" si="489"/>
        <v>0</v>
      </c>
      <c r="AI577" s="915">
        <f t="shared" si="490"/>
        <v>0</v>
      </c>
      <c r="AJ577" s="1220"/>
      <c r="AK577" s="526">
        <v>11004</v>
      </c>
      <c r="AL577" s="527">
        <f t="shared" si="491"/>
        <v>0</v>
      </c>
      <c r="AM577" s="526">
        <v>32023.329000000005</v>
      </c>
      <c r="AN577" s="527">
        <f t="shared" si="492"/>
        <v>0</v>
      </c>
      <c r="AO577" s="915">
        <f t="shared" si="493"/>
        <v>0</v>
      </c>
      <c r="AP577" s="944"/>
      <c r="AQ577" s="653">
        <f t="shared" si="475"/>
        <v>3.6</v>
      </c>
      <c r="AR577" s="1004">
        <v>11004</v>
      </c>
      <c r="AS577" s="527">
        <f t="shared" si="494"/>
        <v>39614.400000000001</v>
      </c>
      <c r="AT577" s="526">
        <v>32023.329000000005</v>
      </c>
      <c r="AU577" s="989">
        <f t="shared" si="495"/>
        <v>115283.98440000002</v>
      </c>
      <c r="AV577" s="1090">
        <f t="shared" si="496"/>
        <v>154898.38440000001</v>
      </c>
      <c r="AW577" s="633"/>
    </row>
    <row r="578" spans="1:49" s="632" customFormat="1" ht="28.5" x14ac:dyDescent="0.25">
      <c r="A578" s="1069" t="s">
        <v>1032</v>
      </c>
      <c r="B578" s="656" t="s">
        <v>1033</v>
      </c>
      <c r="C578" s="1041" t="s">
        <v>19</v>
      </c>
      <c r="D578" s="653">
        <v>28.8</v>
      </c>
      <c r="E578" s="1004">
        <v>9914.08</v>
      </c>
      <c r="F578" s="527">
        <f t="shared" si="476"/>
        <v>285525.50400000002</v>
      </c>
      <c r="G578" s="526">
        <v>175.5</v>
      </c>
      <c r="H578" s="989">
        <f t="shared" si="477"/>
        <v>5054.4000000000005</v>
      </c>
      <c r="I578" s="1090">
        <f t="shared" si="478"/>
        <v>290579.90400000004</v>
      </c>
      <c r="J578" s="1137"/>
      <c r="K578" s="653"/>
      <c r="L578" s="1004">
        <v>9914.08</v>
      </c>
      <c r="M578" s="527">
        <f t="shared" si="479"/>
        <v>0</v>
      </c>
      <c r="N578" s="526">
        <v>175.5</v>
      </c>
      <c r="O578" s="989">
        <f t="shared" si="480"/>
        <v>0</v>
      </c>
      <c r="P578" s="1090">
        <f t="shared" si="481"/>
        <v>0</v>
      </c>
      <c r="Q578" s="444"/>
      <c r="R578" s="653"/>
      <c r="S578" s="1096">
        <v>9914.08</v>
      </c>
      <c r="T578" s="1090">
        <f t="shared" si="482"/>
        <v>0</v>
      </c>
      <c r="U578" s="1096">
        <v>175.5</v>
      </c>
      <c r="V578" s="1090">
        <f t="shared" si="483"/>
        <v>0</v>
      </c>
      <c r="W578" s="1090">
        <f t="shared" si="484"/>
        <v>0</v>
      </c>
      <c r="X578" s="1219"/>
      <c r="Y578" s="526">
        <v>9914.08</v>
      </c>
      <c r="Z578" s="527">
        <f t="shared" si="485"/>
        <v>0</v>
      </c>
      <c r="AA578" s="526">
        <v>175.5</v>
      </c>
      <c r="AB578" s="527">
        <f t="shared" si="486"/>
        <v>0</v>
      </c>
      <c r="AC578" s="915">
        <f t="shared" si="487"/>
        <v>0</v>
      </c>
      <c r="AD578" s="1220"/>
      <c r="AE578" s="526">
        <v>9914.08</v>
      </c>
      <c r="AF578" s="527">
        <f t="shared" si="488"/>
        <v>0</v>
      </c>
      <c r="AG578" s="526">
        <v>175.5</v>
      </c>
      <c r="AH578" s="527">
        <f t="shared" si="489"/>
        <v>0</v>
      </c>
      <c r="AI578" s="915">
        <f t="shared" si="490"/>
        <v>0</v>
      </c>
      <c r="AJ578" s="1220"/>
      <c r="AK578" s="526">
        <v>9914.08</v>
      </c>
      <c r="AL578" s="527">
        <f t="shared" si="491"/>
        <v>0</v>
      </c>
      <c r="AM578" s="526">
        <v>175.5</v>
      </c>
      <c r="AN578" s="527">
        <f t="shared" si="492"/>
        <v>0</v>
      </c>
      <c r="AO578" s="915">
        <f t="shared" si="493"/>
        <v>0</v>
      </c>
      <c r="AP578" s="944"/>
      <c r="AQ578" s="653">
        <f t="shared" si="475"/>
        <v>28.8</v>
      </c>
      <c r="AR578" s="1004">
        <v>9914.08</v>
      </c>
      <c r="AS578" s="527">
        <f t="shared" si="494"/>
        <v>285525.50400000002</v>
      </c>
      <c r="AT578" s="526">
        <v>175.5</v>
      </c>
      <c r="AU578" s="989">
        <f t="shared" si="495"/>
        <v>5054.4000000000005</v>
      </c>
      <c r="AV578" s="1090">
        <f t="shared" si="496"/>
        <v>290579.90400000004</v>
      </c>
      <c r="AW578" s="633"/>
    </row>
    <row r="579" spans="1:49" s="632" customFormat="1" x14ac:dyDescent="0.25">
      <c r="A579" s="1069" t="s">
        <v>1034</v>
      </c>
      <c r="B579" s="656" t="s">
        <v>1035</v>
      </c>
      <c r="C579" s="1041" t="s">
        <v>170</v>
      </c>
      <c r="D579" s="653">
        <v>6</v>
      </c>
      <c r="E579" s="1004">
        <v>10480</v>
      </c>
      <c r="F579" s="527">
        <f t="shared" si="476"/>
        <v>62880</v>
      </c>
      <c r="G579" s="526">
        <v>24050</v>
      </c>
      <c r="H579" s="989">
        <f t="shared" si="477"/>
        <v>144300</v>
      </c>
      <c r="I579" s="1090">
        <f t="shared" si="478"/>
        <v>207180</v>
      </c>
      <c r="J579" s="1137"/>
      <c r="K579" s="653"/>
      <c r="L579" s="1004">
        <v>10480</v>
      </c>
      <c r="M579" s="527">
        <f t="shared" si="479"/>
        <v>0</v>
      </c>
      <c r="N579" s="526">
        <v>24050</v>
      </c>
      <c r="O579" s="989">
        <f t="shared" si="480"/>
        <v>0</v>
      </c>
      <c r="P579" s="1090">
        <f t="shared" si="481"/>
        <v>0</v>
      </c>
      <c r="Q579" s="444"/>
      <c r="R579" s="653"/>
      <c r="S579" s="1096">
        <v>10480</v>
      </c>
      <c r="T579" s="1090">
        <f t="shared" si="482"/>
        <v>0</v>
      </c>
      <c r="U579" s="1096">
        <v>24050</v>
      </c>
      <c r="V579" s="1090">
        <f t="shared" si="483"/>
        <v>0</v>
      </c>
      <c r="W579" s="1090">
        <f t="shared" si="484"/>
        <v>0</v>
      </c>
      <c r="X579" s="1219"/>
      <c r="Y579" s="526">
        <v>10480</v>
      </c>
      <c r="Z579" s="527">
        <f t="shared" si="485"/>
        <v>0</v>
      </c>
      <c r="AA579" s="526">
        <v>24050</v>
      </c>
      <c r="AB579" s="527">
        <f t="shared" si="486"/>
        <v>0</v>
      </c>
      <c r="AC579" s="915">
        <f t="shared" si="487"/>
        <v>0</v>
      </c>
      <c r="AD579" s="1220"/>
      <c r="AE579" s="526">
        <v>10480</v>
      </c>
      <c r="AF579" s="527">
        <f t="shared" si="488"/>
        <v>0</v>
      </c>
      <c r="AG579" s="526">
        <v>24050</v>
      </c>
      <c r="AH579" s="527">
        <f t="shared" si="489"/>
        <v>0</v>
      </c>
      <c r="AI579" s="915">
        <f t="shared" si="490"/>
        <v>0</v>
      </c>
      <c r="AJ579" s="1220"/>
      <c r="AK579" s="526">
        <v>10480</v>
      </c>
      <c r="AL579" s="527">
        <f t="shared" si="491"/>
        <v>0</v>
      </c>
      <c r="AM579" s="526">
        <v>24050</v>
      </c>
      <c r="AN579" s="527">
        <f t="shared" si="492"/>
        <v>0</v>
      </c>
      <c r="AO579" s="915">
        <f t="shared" si="493"/>
        <v>0</v>
      </c>
      <c r="AP579" s="944"/>
      <c r="AQ579" s="653">
        <f t="shared" si="475"/>
        <v>6</v>
      </c>
      <c r="AR579" s="1004">
        <v>10480</v>
      </c>
      <c r="AS579" s="527">
        <f t="shared" si="494"/>
        <v>62880</v>
      </c>
      <c r="AT579" s="526">
        <v>24050</v>
      </c>
      <c r="AU579" s="989">
        <f t="shared" si="495"/>
        <v>144300</v>
      </c>
      <c r="AV579" s="1090">
        <f t="shared" si="496"/>
        <v>207180</v>
      </c>
      <c r="AW579" s="633"/>
    </row>
    <row r="580" spans="1:49" s="632" customFormat="1" x14ac:dyDescent="0.25">
      <c r="A580" s="1069" t="s">
        <v>1036</v>
      </c>
      <c r="B580" s="656" t="s">
        <v>1037</v>
      </c>
      <c r="C580" s="1041" t="s">
        <v>170</v>
      </c>
      <c r="D580" s="653">
        <v>100</v>
      </c>
      <c r="E580" s="1004">
        <v>393</v>
      </c>
      <c r="F580" s="527">
        <f t="shared" si="476"/>
        <v>39300</v>
      </c>
      <c r="G580" s="526">
        <v>0</v>
      </c>
      <c r="H580" s="989">
        <f t="shared" si="477"/>
        <v>0</v>
      </c>
      <c r="I580" s="1090">
        <f t="shared" si="478"/>
        <v>39300</v>
      </c>
      <c r="J580" s="1137"/>
      <c r="K580" s="653"/>
      <c r="L580" s="1004">
        <v>393</v>
      </c>
      <c r="M580" s="527">
        <f t="shared" si="479"/>
        <v>0</v>
      </c>
      <c r="N580" s="526">
        <v>0</v>
      </c>
      <c r="O580" s="989">
        <f t="shared" si="480"/>
        <v>0</v>
      </c>
      <c r="P580" s="1090">
        <f t="shared" si="481"/>
        <v>0</v>
      </c>
      <c r="Q580" s="444"/>
      <c r="R580" s="653"/>
      <c r="S580" s="1096">
        <v>393</v>
      </c>
      <c r="T580" s="1090">
        <f t="shared" si="482"/>
        <v>0</v>
      </c>
      <c r="U580" s="1096">
        <v>0</v>
      </c>
      <c r="V580" s="1090">
        <f t="shared" si="483"/>
        <v>0</v>
      </c>
      <c r="W580" s="1090">
        <f t="shared" si="484"/>
        <v>0</v>
      </c>
      <c r="X580" s="1219"/>
      <c r="Y580" s="526">
        <v>393</v>
      </c>
      <c r="Z580" s="527">
        <f t="shared" si="485"/>
        <v>0</v>
      </c>
      <c r="AA580" s="526">
        <v>0</v>
      </c>
      <c r="AB580" s="527">
        <f t="shared" si="486"/>
        <v>0</v>
      </c>
      <c r="AC580" s="915">
        <f t="shared" si="487"/>
        <v>0</v>
      </c>
      <c r="AD580" s="1220"/>
      <c r="AE580" s="526">
        <v>393</v>
      </c>
      <c r="AF580" s="527">
        <f t="shared" si="488"/>
        <v>0</v>
      </c>
      <c r="AG580" s="526">
        <v>0</v>
      </c>
      <c r="AH580" s="527">
        <f t="shared" si="489"/>
        <v>0</v>
      </c>
      <c r="AI580" s="915">
        <f t="shared" si="490"/>
        <v>0</v>
      </c>
      <c r="AJ580" s="1220"/>
      <c r="AK580" s="526">
        <v>393</v>
      </c>
      <c r="AL580" s="527">
        <f t="shared" si="491"/>
        <v>0</v>
      </c>
      <c r="AM580" s="526">
        <v>0</v>
      </c>
      <c r="AN580" s="527">
        <f t="shared" si="492"/>
        <v>0</v>
      </c>
      <c r="AO580" s="915">
        <f t="shared" si="493"/>
        <v>0</v>
      </c>
      <c r="AP580" s="944"/>
      <c r="AQ580" s="653">
        <f t="shared" si="475"/>
        <v>100</v>
      </c>
      <c r="AR580" s="1004">
        <v>393</v>
      </c>
      <c r="AS580" s="527">
        <f t="shared" si="494"/>
        <v>39300</v>
      </c>
      <c r="AT580" s="526">
        <v>0</v>
      </c>
      <c r="AU580" s="989">
        <f t="shared" si="495"/>
        <v>0</v>
      </c>
      <c r="AV580" s="1090">
        <f t="shared" si="496"/>
        <v>39300</v>
      </c>
      <c r="AW580" s="633"/>
    </row>
    <row r="581" spans="1:49" s="632" customFormat="1" x14ac:dyDescent="0.25">
      <c r="A581" s="1069" t="s">
        <v>1038</v>
      </c>
      <c r="B581" s="656" t="s">
        <v>1039</v>
      </c>
      <c r="C581" s="1041" t="s">
        <v>19</v>
      </c>
      <c r="D581" s="653">
        <v>588</v>
      </c>
      <c r="E581" s="1004">
        <v>953.4049</v>
      </c>
      <c r="F581" s="527">
        <f t="shared" si="476"/>
        <v>560602.08120000002</v>
      </c>
      <c r="G581" s="526">
        <v>577.05700000000002</v>
      </c>
      <c r="H581" s="989">
        <f t="shared" si="477"/>
        <v>339309.516</v>
      </c>
      <c r="I581" s="1090">
        <f t="shared" si="478"/>
        <v>899911.59719999996</v>
      </c>
      <c r="J581" s="1137"/>
      <c r="K581" s="653"/>
      <c r="L581" s="1004">
        <v>953.4049</v>
      </c>
      <c r="M581" s="527">
        <f t="shared" si="479"/>
        <v>0</v>
      </c>
      <c r="N581" s="526">
        <v>577.05700000000002</v>
      </c>
      <c r="O581" s="989">
        <f t="shared" si="480"/>
        <v>0</v>
      </c>
      <c r="P581" s="1090">
        <f t="shared" si="481"/>
        <v>0</v>
      </c>
      <c r="Q581" s="444"/>
      <c r="R581" s="653"/>
      <c r="S581" s="1096">
        <v>953.4049</v>
      </c>
      <c r="T581" s="1090">
        <f t="shared" si="482"/>
        <v>0</v>
      </c>
      <c r="U581" s="1096">
        <v>577.05700000000002</v>
      </c>
      <c r="V581" s="1090">
        <f t="shared" si="483"/>
        <v>0</v>
      </c>
      <c r="W581" s="1090">
        <f t="shared" si="484"/>
        <v>0</v>
      </c>
      <c r="X581" s="1219"/>
      <c r="Y581" s="526">
        <v>953.4049</v>
      </c>
      <c r="Z581" s="527">
        <f t="shared" si="485"/>
        <v>0</v>
      </c>
      <c r="AA581" s="526">
        <v>577.05700000000002</v>
      </c>
      <c r="AB581" s="527">
        <f t="shared" si="486"/>
        <v>0</v>
      </c>
      <c r="AC581" s="915">
        <f t="shared" si="487"/>
        <v>0</v>
      </c>
      <c r="AD581" s="1220"/>
      <c r="AE581" s="526">
        <v>953.4049</v>
      </c>
      <c r="AF581" s="527">
        <f t="shared" si="488"/>
        <v>0</v>
      </c>
      <c r="AG581" s="526">
        <v>577.05700000000002</v>
      </c>
      <c r="AH581" s="527">
        <f t="shared" si="489"/>
        <v>0</v>
      </c>
      <c r="AI581" s="915">
        <f t="shared" si="490"/>
        <v>0</v>
      </c>
      <c r="AJ581" s="1220"/>
      <c r="AK581" s="526">
        <v>953.4049</v>
      </c>
      <c r="AL581" s="527">
        <f t="shared" si="491"/>
        <v>0</v>
      </c>
      <c r="AM581" s="526">
        <v>577.05700000000002</v>
      </c>
      <c r="AN581" s="527">
        <f t="shared" si="492"/>
        <v>0</v>
      </c>
      <c r="AO581" s="915">
        <f t="shared" si="493"/>
        <v>0</v>
      </c>
      <c r="AP581" s="944"/>
      <c r="AQ581" s="653">
        <f t="shared" si="475"/>
        <v>588</v>
      </c>
      <c r="AR581" s="1004">
        <v>953.4049</v>
      </c>
      <c r="AS581" s="527">
        <f t="shared" si="494"/>
        <v>560602.08120000002</v>
      </c>
      <c r="AT581" s="526">
        <v>577.05700000000002</v>
      </c>
      <c r="AU581" s="989">
        <f t="shared" si="495"/>
        <v>339309.516</v>
      </c>
      <c r="AV581" s="1090">
        <f t="shared" si="496"/>
        <v>899911.59719999996</v>
      </c>
      <c r="AW581" s="633"/>
    </row>
    <row r="582" spans="1:49" s="632" customFormat="1" x14ac:dyDescent="0.25">
      <c r="A582" s="1069" t="s">
        <v>1040</v>
      </c>
      <c r="B582" s="656" t="s">
        <v>176</v>
      </c>
      <c r="C582" s="1041" t="s">
        <v>19</v>
      </c>
      <c r="D582" s="653">
        <v>8098</v>
      </c>
      <c r="E582" s="1004">
        <v>240</v>
      </c>
      <c r="F582" s="527">
        <f t="shared" si="476"/>
        <v>1943520</v>
      </c>
      <c r="G582" s="526">
        <v>0</v>
      </c>
      <c r="H582" s="989">
        <f t="shared" si="477"/>
        <v>0</v>
      </c>
      <c r="I582" s="1090">
        <f t="shared" si="478"/>
        <v>1943520</v>
      </c>
      <c r="J582" s="1132"/>
      <c r="K582" s="653"/>
      <c r="L582" s="1004">
        <v>240</v>
      </c>
      <c r="M582" s="527">
        <f t="shared" si="479"/>
        <v>0</v>
      </c>
      <c r="N582" s="526">
        <v>0</v>
      </c>
      <c r="O582" s="989">
        <f t="shared" si="480"/>
        <v>0</v>
      </c>
      <c r="P582" s="1090">
        <f t="shared" si="481"/>
        <v>0</v>
      </c>
      <c r="Q582" s="1005"/>
      <c r="R582" s="653">
        <v>8098</v>
      </c>
      <c r="S582" s="1096">
        <v>240</v>
      </c>
      <c r="T582" s="1090">
        <f t="shared" si="482"/>
        <v>1943520</v>
      </c>
      <c r="U582" s="1096">
        <v>0</v>
      </c>
      <c r="V582" s="1090">
        <f t="shared" si="483"/>
        <v>0</v>
      </c>
      <c r="W582" s="1090">
        <f t="shared" si="484"/>
        <v>1943520</v>
      </c>
      <c r="X582" s="1188"/>
      <c r="Y582" s="526">
        <v>240</v>
      </c>
      <c r="Z582" s="527">
        <f t="shared" si="485"/>
        <v>0</v>
      </c>
      <c r="AA582" s="526">
        <v>0</v>
      </c>
      <c r="AB582" s="527">
        <f t="shared" si="486"/>
        <v>0</v>
      </c>
      <c r="AC582" s="915">
        <f t="shared" si="487"/>
        <v>0</v>
      </c>
      <c r="AD582" s="1189"/>
      <c r="AE582" s="526">
        <v>240</v>
      </c>
      <c r="AF582" s="527">
        <f t="shared" si="488"/>
        <v>0</v>
      </c>
      <c r="AG582" s="526">
        <v>0</v>
      </c>
      <c r="AH582" s="527">
        <f t="shared" si="489"/>
        <v>0</v>
      </c>
      <c r="AI582" s="915">
        <f t="shared" si="490"/>
        <v>0</v>
      </c>
      <c r="AJ582" s="1189"/>
      <c r="AK582" s="526">
        <v>240</v>
      </c>
      <c r="AL582" s="527">
        <f t="shared" si="491"/>
        <v>0</v>
      </c>
      <c r="AM582" s="526">
        <v>0</v>
      </c>
      <c r="AN582" s="527">
        <f t="shared" si="492"/>
        <v>0</v>
      </c>
      <c r="AO582" s="915">
        <f t="shared" si="493"/>
        <v>0</v>
      </c>
      <c r="AP582" s="990"/>
      <c r="AQ582" s="653">
        <f t="shared" si="475"/>
        <v>0</v>
      </c>
      <c r="AR582" s="1004">
        <v>240</v>
      </c>
      <c r="AS582" s="527">
        <f t="shared" si="494"/>
        <v>0</v>
      </c>
      <c r="AT582" s="526">
        <v>0</v>
      </c>
      <c r="AU582" s="989">
        <f t="shared" si="495"/>
        <v>0</v>
      </c>
      <c r="AV582" s="1090">
        <f t="shared" si="496"/>
        <v>0</v>
      </c>
      <c r="AW582" s="633"/>
    </row>
    <row r="583" spans="1:49" s="1276" customFormat="1" x14ac:dyDescent="0.25">
      <c r="A583" s="1020" t="s">
        <v>1041</v>
      </c>
      <c r="B583" s="1021" t="s">
        <v>1042</v>
      </c>
      <c r="C583" s="1022"/>
      <c r="D583" s="888"/>
      <c r="E583" s="928"/>
      <c r="F583" s="907">
        <f>SUM(F584:F621)</f>
        <v>329700.8</v>
      </c>
      <c r="G583" s="945"/>
      <c r="H583" s="902">
        <f>SUM(H584:H621)</f>
        <v>1210967.2109999999</v>
      </c>
      <c r="I583" s="961">
        <f>SUM(I584:I621)</f>
        <v>1540668.0109999995</v>
      </c>
      <c r="J583" s="945"/>
      <c r="K583" s="888"/>
      <c r="L583" s="928"/>
      <c r="M583" s="907">
        <f>SUM(M584:M621)</f>
        <v>18995</v>
      </c>
      <c r="N583" s="945"/>
      <c r="O583" s="902">
        <f>SUM(O584:O621)</f>
        <v>100986.61</v>
      </c>
      <c r="P583" s="961">
        <f>SUM(P584:P621)</f>
        <v>119981.61</v>
      </c>
      <c r="Q583" s="868"/>
      <c r="R583" s="888"/>
      <c r="S583" s="955"/>
      <c r="T583" s="961">
        <f>SUM(T584:T621)</f>
        <v>0</v>
      </c>
      <c r="U583" s="961"/>
      <c r="V583" s="961">
        <f>SUM(V584:V621)</f>
        <v>0</v>
      </c>
      <c r="W583" s="961">
        <f>SUM(W584:W621)</f>
        <v>0</v>
      </c>
      <c r="X583" s="887"/>
      <c r="Y583" s="928"/>
      <c r="Z583" s="907">
        <f>SUM(Z584:Z621)</f>
        <v>0</v>
      </c>
      <c r="AA583" s="945"/>
      <c r="AB583" s="907">
        <f>SUM(AB584:AB621)</f>
        <v>0</v>
      </c>
      <c r="AC583" s="929">
        <f>SUM(AC584:AC621)</f>
        <v>0</v>
      </c>
      <c r="AD583" s="1278"/>
      <c r="AE583" s="928"/>
      <c r="AF583" s="907">
        <f>SUM(AF584:AF621)</f>
        <v>0</v>
      </c>
      <c r="AG583" s="945"/>
      <c r="AH583" s="907">
        <f>SUM(AH584:AH621)</f>
        <v>0</v>
      </c>
      <c r="AI583" s="929">
        <f>SUM(AI584:AI621)</f>
        <v>0</v>
      </c>
      <c r="AJ583" s="1278"/>
      <c r="AK583" s="928"/>
      <c r="AL583" s="907">
        <f>SUM(AL584:AL621)</f>
        <v>0</v>
      </c>
      <c r="AM583" s="945"/>
      <c r="AN583" s="907">
        <f>SUM(AN584:AN621)</f>
        <v>0</v>
      </c>
      <c r="AO583" s="929">
        <f>SUM(AO584:AO621)</f>
        <v>0</v>
      </c>
      <c r="AP583" s="945"/>
      <c r="AQ583" s="1118">
        <f t="shared" si="475"/>
        <v>0</v>
      </c>
      <c r="AR583" s="928"/>
      <c r="AS583" s="907">
        <f>SUM(AS584:AS621)</f>
        <v>310705.8</v>
      </c>
      <c r="AT583" s="945"/>
      <c r="AU583" s="902">
        <f>SUM(AU584:AU621)</f>
        <v>1109980.601</v>
      </c>
      <c r="AV583" s="961">
        <f>SUM(AV584:AV621)</f>
        <v>1420686.4009999996</v>
      </c>
      <c r="AW583" s="1275"/>
    </row>
    <row r="584" spans="1:49" s="632" customFormat="1" x14ac:dyDescent="0.25">
      <c r="A584" s="749" t="s">
        <v>1043</v>
      </c>
      <c r="B584" s="657" t="s">
        <v>1044</v>
      </c>
      <c r="C584" s="635" t="s">
        <v>170</v>
      </c>
      <c r="D584" s="621">
        <v>1</v>
      </c>
      <c r="E584" s="1004">
        <v>6550</v>
      </c>
      <c r="F584" s="527">
        <f t="shared" ref="F584:F604" si="497">D584*E584</f>
        <v>6550</v>
      </c>
      <c r="G584" s="526">
        <v>48346.61</v>
      </c>
      <c r="H584" s="989">
        <f t="shared" ref="H584:H604" si="498">D584*G584</f>
        <v>48346.61</v>
      </c>
      <c r="I584" s="1090">
        <f>F584+H584</f>
        <v>54896.61</v>
      </c>
      <c r="J584" s="1132"/>
      <c r="K584" s="621">
        <v>1</v>
      </c>
      <c r="L584" s="1004">
        <v>6550</v>
      </c>
      <c r="M584" s="527">
        <f t="shared" ref="M584:M604" si="499">K584*L584</f>
        <v>6550</v>
      </c>
      <c r="N584" s="526">
        <v>48346.61</v>
      </c>
      <c r="O584" s="989">
        <f t="shared" ref="O584:O604" si="500">K584*N584</f>
        <v>48346.61</v>
      </c>
      <c r="P584" s="1090">
        <f>M584+O584</f>
        <v>54896.61</v>
      </c>
      <c r="Q584" s="1005"/>
      <c r="R584" s="621"/>
      <c r="S584" s="1096">
        <v>6550</v>
      </c>
      <c r="T584" s="1090">
        <f t="shared" ref="T584:T604" si="501">R584*S584</f>
        <v>0</v>
      </c>
      <c r="U584" s="1096">
        <v>48346.61</v>
      </c>
      <c r="V584" s="1090">
        <f t="shared" ref="V584:V604" si="502">R584*U584</f>
        <v>0</v>
      </c>
      <c r="W584" s="1090">
        <f>T584+V584</f>
        <v>0</v>
      </c>
      <c r="X584" s="1215"/>
      <c r="Y584" s="526">
        <v>6550</v>
      </c>
      <c r="Z584" s="527">
        <f t="shared" ref="Z584:Z604" si="503">X584*Y584</f>
        <v>0</v>
      </c>
      <c r="AA584" s="526">
        <v>48346.61</v>
      </c>
      <c r="AB584" s="527">
        <f t="shared" ref="AB584:AB604" si="504">X584*AA584</f>
        <v>0</v>
      </c>
      <c r="AC584" s="915">
        <f>Z584+AB584</f>
        <v>0</v>
      </c>
      <c r="AD584" s="1216"/>
      <c r="AE584" s="526">
        <v>6550</v>
      </c>
      <c r="AF584" s="527">
        <f t="shared" ref="AF584:AF604" si="505">AD584*AE584</f>
        <v>0</v>
      </c>
      <c r="AG584" s="526">
        <v>48346.61</v>
      </c>
      <c r="AH584" s="527">
        <f t="shared" ref="AH584:AH604" si="506">AD584*AG584</f>
        <v>0</v>
      </c>
      <c r="AI584" s="915">
        <f>AF584+AH584</f>
        <v>0</v>
      </c>
      <c r="AJ584" s="1216"/>
      <c r="AK584" s="526">
        <v>6550</v>
      </c>
      <c r="AL584" s="527">
        <f t="shared" ref="AL584:AL604" si="507">AJ584*AK584</f>
        <v>0</v>
      </c>
      <c r="AM584" s="526">
        <v>48346.61</v>
      </c>
      <c r="AN584" s="527">
        <f t="shared" ref="AN584:AN604" si="508">AJ584*AM584</f>
        <v>0</v>
      </c>
      <c r="AO584" s="915">
        <f>AL584+AN584</f>
        <v>0</v>
      </c>
      <c r="AP584" s="990"/>
      <c r="AQ584" s="653">
        <f t="shared" si="475"/>
        <v>0</v>
      </c>
      <c r="AR584" s="1004">
        <v>6550</v>
      </c>
      <c r="AS584" s="527">
        <f t="shared" ref="AS584:AS604" si="509">AQ584*AR584</f>
        <v>0</v>
      </c>
      <c r="AT584" s="526">
        <v>48346.61</v>
      </c>
      <c r="AU584" s="989">
        <f t="shared" ref="AU584:AU604" si="510">AQ584*AT584</f>
        <v>0</v>
      </c>
      <c r="AV584" s="1090">
        <f>AS584+AU584</f>
        <v>0</v>
      </c>
      <c r="AW584" s="633"/>
    </row>
    <row r="585" spans="1:49" s="632" customFormat="1" ht="28.5" x14ac:dyDescent="0.25">
      <c r="A585" s="749" t="s">
        <v>1045</v>
      </c>
      <c r="B585" s="657" t="s">
        <v>1046</v>
      </c>
      <c r="C585" s="635" t="s">
        <v>243</v>
      </c>
      <c r="D585" s="621">
        <v>10</v>
      </c>
      <c r="E585" s="1004">
        <v>186.02</v>
      </c>
      <c r="F585" s="527">
        <f t="shared" si="497"/>
        <v>1860.2</v>
      </c>
      <c r="G585" s="526">
        <v>1809.6</v>
      </c>
      <c r="H585" s="989">
        <f t="shared" si="498"/>
        <v>18096</v>
      </c>
      <c r="I585" s="1090">
        <f t="shared" ref="I585:I621" si="511">F585+H585</f>
        <v>19956.2</v>
      </c>
      <c r="J585" s="1132"/>
      <c r="K585" s="621">
        <v>10</v>
      </c>
      <c r="L585" s="1004">
        <v>186.02</v>
      </c>
      <c r="M585" s="527">
        <f t="shared" si="499"/>
        <v>1860.2</v>
      </c>
      <c r="N585" s="526">
        <v>1809.6</v>
      </c>
      <c r="O585" s="989">
        <f t="shared" si="500"/>
        <v>18096</v>
      </c>
      <c r="P585" s="1090">
        <f t="shared" ref="P585:P621" si="512">M585+O585</f>
        <v>19956.2</v>
      </c>
      <c r="Q585" s="1005"/>
      <c r="R585" s="621"/>
      <c r="S585" s="1096">
        <v>186.02</v>
      </c>
      <c r="T585" s="1090">
        <f t="shared" si="501"/>
        <v>0</v>
      </c>
      <c r="U585" s="1096">
        <v>1809.6</v>
      </c>
      <c r="V585" s="1090">
        <f t="shared" si="502"/>
        <v>0</v>
      </c>
      <c r="W585" s="1090">
        <f t="shared" ref="W585:W621" si="513">T585+V585</f>
        <v>0</v>
      </c>
      <c r="X585" s="1215"/>
      <c r="Y585" s="526">
        <v>186.02</v>
      </c>
      <c r="Z585" s="527">
        <f t="shared" si="503"/>
        <v>0</v>
      </c>
      <c r="AA585" s="526">
        <v>1809.6</v>
      </c>
      <c r="AB585" s="527">
        <f t="shared" si="504"/>
        <v>0</v>
      </c>
      <c r="AC585" s="915">
        <f t="shared" ref="AC585:AC621" si="514">Z585+AB585</f>
        <v>0</v>
      </c>
      <c r="AD585" s="1216"/>
      <c r="AE585" s="526">
        <v>186.02</v>
      </c>
      <c r="AF585" s="527">
        <f t="shared" si="505"/>
        <v>0</v>
      </c>
      <c r="AG585" s="526">
        <v>1809.6</v>
      </c>
      <c r="AH585" s="527">
        <f t="shared" si="506"/>
        <v>0</v>
      </c>
      <c r="AI585" s="915">
        <f t="shared" ref="AI585:AI621" si="515">AF585+AH585</f>
        <v>0</v>
      </c>
      <c r="AJ585" s="1216"/>
      <c r="AK585" s="526">
        <v>186.02</v>
      </c>
      <c r="AL585" s="527">
        <f t="shared" si="507"/>
        <v>0</v>
      </c>
      <c r="AM585" s="526">
        <v>1809.6</v>
      </c>
      <c r="AN585" s="527">
        <f t="shared" si="508"/>
        <v>0</v>
      </c>
      <c r="AO585" s="915">
        <f t="shared" ref="AO585:AO621" si="516">AL585+AN585</f>
        <v>0</v>
      </c>
      <c r="AP585" s="990"/>
      <c r="AQ585" s="653">
        <f t="shared" si="475"/>
        <v>0</v>
      </c>
      <c r="AR585" s="1004">
        <v>186.02</v>
      </c>
      <c r="AS585" s="527">
        <f t="shared" si="509"/>
        <v>0</v>
      </c>
      <c r="AT585" s="526">
        <v>1809.6</v>
      </c>
      <c r="AU585" s="989">
        <f t="shared" si="510"/>
        <v>0</v>
      </c>
      <c r="AV585" s="1090">
        <f t="shared" ref="AV585:AV621" si="517">AS585+AU585</f>
        <v>0</v>
      </c>
      <c r="AW585" s="633"/>
    </row>
    <row r="586" spans="1:49" s="632" customFormat="1" ht="28.5" x14ac:dyDescent="0.25">
      <c r="A586" s="749" t="s">
        <v>1047</v>
      </c>
      <c r="B586" s="657" t="s">
        <v>1048</v>
      </c>
      <c r="C586" s="635" t="s">
        <v>243</v>
      </c>
      <c r="D586" s="621">
        <v>79</v>
      </c>
      <c r="E586" s="1004">
        <v>162.44</v>
      </c>
      <c r="F586" s="527">
        <f t="shared" si="497"/>
        <v>12832.76</v>
      </c>
      <c r="G586" s="526">
        <v>322.39999999999998</v>
      </c>
      <c r="H586" s="989">
        <f t="shared" si="498"/>
        <v>25469.599999999999</v>
      </c>
      <c r="I586" s="1090">
        <f t="shared" si="511"/>
        <v>38302.36</v>
      </c>
      <c r="J586" s="1132"/>
      <c r="K586" s="621">
        <v>15</v>
      </c>
      <c r="L586" s="1004">
        <v>162.44</v>
      </c>
      <c r="M586" s="527">
        <f t="shared" si="499"/>
        <v>2436.6</v>
      </c>
      <c r="N586" s="526">
        <v>322.39999999999998</v>
      </c>
      <c r="O586" s="989">
        <f t="shared" si="500"/>
        <v>4836</v>
      </c>
      <c r="P586" s="1090">
        <f t="shared" si="512"/>
        <v>7272.6</v>
      </c>
      <c r="Q586" s="1005"/>
      <c r="R586" s="621"/>
      <c r="S586" s="1096">
        <v>162.44</v>
      </c>
      <c r="T586" s="1090">
        <f t="shared" si="501"/>
        <v>0</v>
      </c>
      <c r="U586" s="1096">
        <v>322.39999999999998</v>
      </c>
      <c r="V586" s="1090">
        <f t="shared" si="502"/>
        <v>0</v>
      </c>
      <c r="W586" s="1090">
        <f t="shared" si="513"/>
        <v>0</v>
      </c>
      <c r="X586" s="1215"/>
      <c r="Y586" s="526">
        <v>162.44</v>
      </c>
      <c r="Z586" s="527">
        <f t="shared" si="503"/>
        <v>0</v>
      </c>
      <c r="AA586" s="526">
        <v>322.39999999999998</v>
      </c>
      <c r="AB586" s="527">
        <f t="shared" si="504"/>
        <v>0</v>
      </c>
      <c r="AC586" s="915">
        <f t="shared" si="514"/>
        <v>0</v>
      </c>
      <c r="AD586" s="1216"/>
      <c r="AE586" s="526">
        <v>162.44</v>
      </c>
      <c r="AF586" s="527">
        <f t="shared" si="505"/>
        <v>0</v>
      </c>
      <c r="AG586" s="526">
        <v>322.39999999999998</v>
      </c>
      <c r="AH586" s="527">
        <f t="shared" si="506"/>
        <v>0</v>
      </c>
      <c r="AI586" s="915">
        <f t="shared" si="515"/>
        <v>0</v>
      </c>
      <c r="AJ586" s="1216"/>
      <c r="AK586" s="526">
        <v>162.44</v>
      </c>
      <c r="AL586" s="527">
        <f t="shared" si="507"/>
        <v>0</v>
      </c>
      <c r="AM586" s="526">
        <v>322.39999999999998</v>
      </c>
      <c r="AN586" s="527">
        <f t="shared" si="508"/>
        <v>0</v>
      </c>
      <c r="AO586" s="915">
        <f t="shared" si="516"/>
        <v>0</v>
      </c>
      <c r="AP586" s="990"/>
      <c r="AQ586" s="653">
        <f t="shared" si="475"/>
        <v>64</v>
      </c>
      <c r="AR586" s="1004">
        <v>162.44</v>
      </c>
      <c r="AS586" s="527">
        <f t="shared" si="509"/>
        <v>10396.16</v>
      </c>
      <c r="AT586" s="526">
        <v>322.39999999999998</v>
      </c>
      <c r="AU586" s="989">
        <f t="shared" si="510"/>
        <v>20633.599999999999</v>
      </c>
      <c r="AV586" s="1090">
        <f t="shared" si="517"/>
        <v>31029.759999999998</v>
      </c>
      <c r="AW586" s="633"/>
    </row>
    <row r="587" spans="1:49" s="632" customFormat="1" x14ac:dyDescent="0.25">
      <c r="A587" s="749" t="s">
        <v>1049</v>
      </c>
      <c r="B587" s="657" t="s">
        <v>1050</v>
      </c>
      <c r="C587" s="635" t="s">
        <v>296</v>
      </c>
      <c r="D587" s="621">
        <v>41</v>
      </c>
      <c r="E587" s="1004">
        <v>162.44</v>
      </c>
      <c r="F587" s="527">
        <f t="shared" si="497"/>
        <v>6660.04</v>
      </c>
      <c r="G587" s="526">
        <v>434.2</v>
      </c>
      <c r="H587" s="989">
        <f t="shared" si="498"/>
        <v>17802.2</v>
      </c>
      <c r="I587" s="1090">
        <f t="shared" si="511"/>
        <v>24462.240000000002</v>
      </c>
      <c r="J587" s="1132"/>
      <c r="K587" s="621">
        <v>30</v>
      </c>
      <c r="L587" s="1004">
        <v>162.44</v>
      </c>
      <c r="M587" s="527">
        <f t="shared" si="499"/>
        <v>4873.2</v>
      </c>
      <c r="N587" s="526">
        <v>434.2</v>
      </c>
      <c r="O587" s="989">
        <f t="shared" si="500"/>
        <v>13026</v>
      </c>
      <c r="P587" s="1090">
        <f t="shared" si="512"/>
        <v>17899.2</v>
      </c>
      <c r="Q587" s="1005"/>
      <c r="R587" s="621"/>
      <c r="S587" s="1096">
        <v>162.44</v>
      </c>
      <c r="T587" s="1090">
        <f t="shared" si="501"/>
        <v>0</v>
      </c>
      <c r="U587" s="1096">
        <v>434.2</v>
      </c>
      <c r="V587" s="1090">
        <f t="shared" si="502"/>
        <v>0</v>
      </c>
      <c r="W587" s="1090">
        <f t="shared" si="513"/>
        <v>0</v>
      </c>
      <c r="X587" s="1215"/>
      <c r="Y587" s="526">
        <v>162.44</v>
      </c>
      <c r="Z587" s="527">
        <f t="shared" si="503"/>
        <v>0</v>
      </c>
      <c r="AA587" s="526">
        <v>434.2</v>
      </c>
      <c r="AB587" s="527">
        <f t="shared" si="504"/>
        <v>0</v>
      </c>
      <c r="AC587" s="915">
        <f t="shared" si="514"/>
        <v>0</v>
      </c>
      <c r="AD587" s="1216"/>
      <c r="AE587" s="526">
        <v>162.44</v>
      </c>
      <c r="AF587" s="527">
        <f t="shared" si="505"/>
        <v>0</v>
      </c>
      <c r="AG587" s="526">
        <v>434.2</v>
      </c>
      <c r="AH587" s="527">
        <f t="shared" si="506"/>
        <v>0</v>
      </c>
      <c r="AI587" s="915">
        <f t="shared" si="515"/>
        <v>0</v>
      </c>
      <c r="AJ587" s="1216"/>
      <c r="AK587" s="526">
        <v>162.44</v>
      </c>
      <c r="AL587" s="527">
        <f t="shared" si="507"/>
        <v>0</v>
      </c>
      <c r="AM587" s="526">
        <v>434.2</v>
      </c>
      <c r="AN587" s="527">
        <f t="shared" si="508"/>
        <v>0</v>
      </c>
      <c r="AO587" s="915">
        <f t="shared" si="516"/>
        <v>0</v>
      </c>
      <c r="AP587" s="990"/>
      <c r="AQ587" s="653">
        <f t="shared" si="475"/>
        <v>11</v>
      </c>
      <c r="AR587" s="1004">
        <v>162.44</v>
      </c>
      <c r="AS587" s="527">
        <f t="shared" si="509"/>
        <v>1786.84</v>
      </c>
      <c r="AT587" s="526">
        <v>434.2</v>
      </c>
      <c r="AU587" s="989">
        <f t="shared" si="510"/>
        <v>4776.2</v>
      </c>
      <c r="AV587" s="1090">
        <f t="shared" si="517"/>
        <v>6563.04</v>
      </c>
      <c r="AW587" s="633"/>
    </row>
    <row r="588" spans="1:49" s="632" customFormat="1" x14ac:dyDescent="0.25">
      <c r="A588" s="749" t="s">
        <v>1051</v>
      </c>
      <c r="B588" s="657" t="s">
        <v>645</v>
      </c>
      <c r="C588" s="635" t="s">
        <v>296</v>
      </c>
      <c r="D588" s="621">
        <v>50</v>
      </c>
      <c r="E588" s="1004">
        <v>162.44</v>
      </c>
      <c r="F588" s="527">
        <f t="shared" si="497"/>
        <v>8122</v>
      </c>
      <c r="G588" s="526">
        <v>184.6</v>
      </c>
      <c r="H588" s="989">
        <f t="shared" si="498"/>
        <v>9230</v>
      </c>
      <c r="I588" s="1090">
        <f t="shared" si="511"/>
        <v>17352</v>
      </c>
      <c r="J588" s="1132"/>
      <c r="K588" s="621"/>
      <c r="L588" s="1004">
        <v>162.44</v>
      </c>
      <c r="M588" s="527">
        <f t="shared" si="499"/>
        <v>0</v>
      </c>
      <c r="N588" s="526">
        <v>184.6</v>
      </c>
      <c r="O588" s="989">
        <f t="shared" si="500"/>
        <v>0</v>
      </c>
      <c r="P588" s="1090">
        <f t="shared" si="512"/>
        <v>0</v>
      </c>
      <c r="Q588" s="1005"/>
      <c r="R588" s="621"/>
      <c r="S588" s="1096">
        <v>162.44</v>
      </c>
      <c r="T588" s="1090">
        <f t="shared" si="501"/>
        <v>0</v>
      </c>
      <c r="U588" s="1096">
        <v>184.6</v>
      </c>
      <c r="V588" s="1090">
        <f t="shared" si="502"/>
        <v>0</v>
      </c>
      <c r="W588" s="1090">
        <f t="shared" si="513"/>
        <v>0</v>
      </c>
      <c r="X588" s="1215"/>
      <c r="Y588" s="526">
        <v>162.44</v>
      </c>
      <c r="Z588" s="527">
        <f t="shared" si="503"/>
        <v>0</v>
      </c>
      <c r="AA588" s="526">
        <v>184.6</v>
      </c>
      <c r="AB588" s="527">
        <f t="shared" si="504"/>
        <v>0</v>
      </c>
      <c r="AC588" s="915">
        <f t="shared" si="514"/>
        <v>0</v>
      </c>
      <c r="AD588" s="1216"/>
      <c r="AE588" s="526">
        <v>162.44</v>
      </c>
      <c r="AF588" s="527">
        <f t="shared" si="505"/>
        <v>0</v>
      </c>
      <c r="AG588" s="526">
        <v>184.6</v>
      </c>
      <c r="AH588" s="527">
        <f t="shared" si="506"/>
        <v>0</v>
      </c>
      <c r="AI588" s="915">
        <f t="shared" si="515"/>
        <v>0</v>
      </c>
      <c r="AJ588" s="1216"/>
      <c r="AK588" s="526">
        <v>162.44</v>
      </c>
      <c r="AL588" s="527">
        <f t="shared" si="507"/>
        <v>0</v>
      </c>
      <c r="AM588" s="526">
        <v>184.6</v>
      </c>
      <c r="AN588" s="527">
        <f t="shared" si="508"/>
        <v>0</v>
      </c>
      <c r="AO588" s="915">
        <f t="shared" si="516"/>
        <v>0</v>
      </c>
      <c r="AP588" s="990"/>
      <c r="AQ588" s="653">
        <f t="shared" si="475"/>
        <v>50</v>
      </c>
      <c r="AR588" s="1004">
        <v>162.44</v>
      </c>
      <c r="AS588" s="527">
        <f t="shared" si="509"/>
        <v>8122</v>
      </c>
      <c r="AT588" s="526">
        <v>184.6</v>
      </c>
      <c r="AU588" s="989">
        <f t="shared" si="510"/>
        <v>9230</v>
      </c>
      <c r="AV588" s="1090">
        <f t="shared" si="517"/>
        <v>17352</v>
      </c>
      <c r="AW588" s="633"/>
    </row>
    <row r="589" spans="1:49" s="632" customFormat="1" x14ac:dyDescent="0.25">
      <c r="A589" s="749" t="s">
        <v>1052</v>
      </c>
      <c r="B589" s="657" t="s">
        <v>676</v>
      </c>
      <c r="C589" s="635" t="s">
        <v>170</v>
      </c>
      <c r="D589" s="621">
        <v>3</v>
      </c>
      <c r="E589" s="1004">
        <v>393</v>
      </c>
      <c r="F589" s="527">
        <f t="shared" si="497"/>
        <v>1179</v>
      </c>
      <c r="G589" s="526">
        <v>2175.576</v>
      </c>
      <c r="H589" s="989">
        <f t="shared" si="498"/>
        <v>6526.7280000000001</v>
      </c>
      <c r="I589" s="1090">
        <f t="shared" si="511"/>
        <v>7705.7280000000001</v>
      </c>
      <c r="J589" s="1132"/>
      <c r="K589" s="621"/>
      <c r="L589" s="1004">
        <v>393</v>
      </c>
      <c r="M589" s="527">
        <f t="shared" si="499"/>
        <v>0</v>
      </c>
      <c r="N589" s="526">
        <v>2175.576</v>
      </c>
      <c r="O589" s="989">
        <f t="shared" si="500"/>
        <v>0</v>
      </c>
      <c r="P589" s="1090">
        <f t="shared" si="512"/>
        <v>0</v>
      </c>
      <c r="Q589" s="1005"/>
      <c r="R589" s="621"/>
      <c r="S589" s="1096">
        <v>393</v>
      </c>
      <c r="T589" s="1090">
        <f t="shared" si="501"/>
        <v>0</v>
      </c>
      <c r="U589" s="1096">
        <v>2175.576</v>
      </c>
      <c r="V589" s="1090">
        <f t="shared" si="502"/>
        <v>0</v>
      </c>
      <c r="W589" s="1090">
        <f t="shared" si="513"/>
        <v>0</v>
      </c>
      <c r="X589" s="1215"/>
      <c r="Y589" s="526">
        <v>393</v>
      </c>
      <c r="Z589" s="527">
        <f t="shared" si="503"/>
        <v>0</v>
      </c>
      <c r="AA589" s="526">
        <v>2175.576</v>
      </c>
      <c r="AB589" s="527">
        <f t="shared" si="504"/>
        <v>0</v>
      </c>
      <c r="AC589" s="915">
        <f t="shared" si="514"/>
        <v>0</v>
      </c>
      <c r="AD589" s="1216"/>
      <c r="AE589" s="526">
        <v>393</v>
      </c>
      <c r="AF589" s="527">
        <f t="shared" si="505"/>
        <v>0</v>
      </c>
      <c r="AG589" s="526">
        <v>2175.576</v>
      </c>
      <c r="AH589" s="527">
        <f t="shared" si="506"/>
        <v>0</v>
      </c>
      <c r="AI589" s="915">
        <f t="shared" si="515"/>
        <v>0</v>
      </c>
      <c r="AJ589" s="1216"/>
      <c r="AK589" s="526">
        <v>393</v>
      </c>
      <c r="AL589" s="527">
        <f t="shared" si="507"/>
        <v>0</v>
      </c>
      <c r="AM589" s="526">
        <v>2175.576</v>
      </c>
      <c r="AN589" s="527">
        <f t="shared" si="508"/>
        <v>0</v>
      </c>
      <c r="AO589" s="915">
        <f t="shared" si="516"/>
        <v>0</v>
      </c>
      <c r="AP589" s="990"/>
      <c r="AQ589" s="653">
        <f t="shared" si="475"/>
        <v>3</v>
      </c>
      <c r="AR589" s="1004">
        <v>393</v>
      </c>
      <c r="AS589" s="527">
        <f t="shared" si="509"/>
        <v>1179</v>
      </c>
      <c r="AT589" s="526">
        <v>2175.576</v>
      </c>
      <c r="AU589" s="989">
        <f t="shared" si="510"/>
        <v>6526.7280000000001</v>
      </c>
      <c r="AV589" s="1090">
        <f t="shared" si="517"/>
        <v>7705.7280000000001</v>
      </c>
      <c r="AW589" s="633"/>
    </row>
    <row r="590" spans="1:49" s="632" customFormat="1" x14ac:dyDescent="0.25">
      <c r="A590" s="749" t="s">
        <v>1053</v>
      </c>
      <c r="B590" s="657" t="s">
        <v>520</v>
      </c>
      <c r="C590" s="635" t="s">
        <v>243</v>
      </c>
      <c r="D590" s="621">
        <v>21</v>
      </c>
      <c r="E590" s="1004">
        <v>838.4</v>
      </c>
      <c r="F590" s="527">
        <f t="shared" si="497"/>
        <v>17606.399999999998</v>
      </c>
      <c r="G590" s="526">
        <v>699.4</v>
      </c>
      <c r="H590" s="989">
        <f t="shared" si="498"/>
        <v>14687.4</v>
      </c>
      <c r="I590" s="1090">
        <f t="shared" si="511"/>
        <v>32293.799999999996</v>
      </c>
      <c r="J590" s="1132"/>
      <c r="K590" s="621"/>
      <c r="L590" s="1004">
        <v>838.4</v>
      </c>
      <c r="M590" s="527">
        <f t="shared" si="499"/>
        <v>0</v>
      </c>
      <c r="N590" s="526">
        <v>699.4</v>
      </c>
      <c r="O590" s="989">
        <f t="shared" si="500"/>
        <v>0</v>
      </c>
      <c r="P590" s="1090">
        <f t="shared" si="512"/>
        <v>0</v>
      </c>
      <c r="Q590" s="1005"/>
      <c r="R590" s="621"/>
      <c r="S590" s="1096">
        <v>838.4</v>
      </c>
      <c r="T590" s="1090">
        <f t="shared" si="501"/>
        <v>0</v>
      </c>
      <c r="U590" s="1096">
        <v>699.4</v>
      </c>
      <c r="V590" s="1090">
        <f t="shared" si="502"/>
        <v>0</v>
      </c>
      <c r="W590" s="1090">
        <f t="shared" si="513"/>
        <v>0</v>
      </c>
      <c r="X590" s="1215"/>
      <c r="Y590" s="526">
        <v>838.4</v>
      </c>
      <c r="Z590" s="527">
        <f t="shared" si="503"/>
        <v>0</v>
      </c>
      <c r="AA590" s="526">
        <v>699.4</v>
      </c>
      <c r="AB590" s="527">
        <f t="shared" si="504"/>
        <v>0</v>
      </c>
      <c r="AC590" s="915">
        <f t="shared" si="514"/>
        <v>0</v>
      </c>
      <c r="AD590" s="1216"/>
      <c r="AE590" s="526">
        <v>838.4</v>
      </c>
      <c r="AF590" s="527">
        <f t="shared" si="505"/>
        <v>0</v>
      </c>
      <c r="AG590" s="526">
        <v>699.4</v>
      </c>
      <c r="AH590" s="527">
        <f t="shared" si="506"/>
        <v>0</v>
      </c>
      <c r="AI590" s="915">
        <f t="shared" si="515"/>
        <v>0</v>
      </c>
      <c r="AJ590" s="1216"/>
      <c r="AK590" s="526">
        <v>838.4</v>
      </c>
      <c r="AL590" s="527">
        <f t="shared" si="507"/>
        <v>0</v>
      </c>
      <c r="AM590" s="526">
        <v>699.4</v>
      </c>
      <c r="AN590" s="527">
        <f t="shared" si="508"/>
        <v>0</v>
      </c>
      <c r="AO590" s="915">
        <f t="shared" si="516"/>
        <v>0</v>
      </c>
      <c r="AP590" s="990"/>
      <c r="AQ590" s="653">
        <f t="shared" si="475"/>
        <v>21</v>
      </c>
      <c r="AR590" s="1004">
        <v>838.4</v>
      </c>
      <c r="AS590" s="527">
        <f t="shared" si="509"/>
        <v>17606.399999999998</v>
      </c>
      <c r="AT590" s="526">
        <v>699.4</v>
      </c>
      <c r="AU590" s="989">
        <f t="shared" si="510"/>
        <v>14687.4</v>
      </c>
      <c r="AV590" s="1090">
        <f t="shared" si="517"/>
        <v>32293.799999999996</v>
      </c>
      <c r="AW590" s="633"/>
    </row>
    <row r="591" spans="1:49" s="632" customFormat="1" x14ac:dyDescent="0.25">
      <c r="A591" s="749" t="s">
        <v>1054</v>
      </c>
      <c r="B591" s="657" t="s">
        <v>1055</v>
      </c>
      <c r="C591" s="635" t="s">
        <v>243</v>
      </c>
      <c r="D591" s="621">
        <v>17.3</v>
      </c>
      <c r="E591" s="1004">
        <v>157.19999999999999</v>
      </c>
      <c r="F591" s="527">
        <f t="shared" si="497"/>
        <v>2719.56</v>
      </c>
      <c r="G591" s="526">
        <v>271.99</v>
      </c>
      <c r="H591" s="989">
        <f t="shared" si="498"/>
        <v>4705.4270000000006</v>
      </c>
      <c r="I591" s="1090">
        <f t="shared" si="511"/>
        <v>7424.987000000001</v>
      </c>
      <c r="J591" s="1132"/>
      <c r="K591" s="621"/>
      <c r="L591" s="1004">
        <v>157.19999999999999</v>
      </c>
      <c r="M591" s="527">
        <f t="shared" si="499"/>
        <v>0</v>
      </c>
      <c r="N591" s="526">
        <v>271.99</v>
      </c>
      <c r="O591" s="989">
        <f t="shared" si="500"/>
        <v>0</v>
      </c>
      <c r="P591" s="1090">
        <f t="shared" si="512"/>
        <v>0</v>
      </c>
      <c r="Q591" s="1005"/>
      <c r="R591" s="621"/>
      <c r="S591" s="1096">
        <v>157.19999999999999</v>
      </c>
      <c r="T591" s="1090">
        <f t="shared" si="501"/>
        <v>0</v>
      </c>
      <c r="U591" s="1096">
        <v>271.99</v>
      </c>
      <c r="V591" s="1090">
        <f t="shared" si="502"/>
        <v>0</v>
      </c>
      <c r="W591" s="1090">
        <f t="shared" si="513"/>
        <v>0</v>
      </c>
      <c r="X591" s="1215"/>
      <c r="Y591" s="526">
        <v>157.19999999999999</v>
      </c>
      <c r="Z591" s="527">
        <f t="shared" si="503"/>
        <v>0</v>
      </c>
      <c r="AA591" s="526">
        <v>271.99</v>
      </c>
      <c r="AB591" s="527">
        <f t="shared" si="504"/>
        <v>0</v>
      </c>
      <c r="AC591" s="915">
        <f t="shared" si="514"/>
        <v>0</v>
      </c>
      <c r="AD591" s="1216"/>
      <c r="AE591" s="526">
        <v>157.19999999999999</v>
      </c>
      <c r="AF591" s="527">
        <f t="shared" si="505"/>
        <v>0</v>
      </c>
      <c r="AG591" s="526">
        <v>271.99</v>
      </c>
      <c r="AH591" s="527">
        <f t="shared" si="506"/>
        <v>0</v>
      </c>
      <c r="AI591" s="915">
        <f t="shared" si="515"/>
        <v>0</v>
      </c>
      <c r="AJ591" s="1216"/>
      <c r="AK591" s="526">
        <v>157.19999999999999</v>
      </c>
      <c r="AL591" s="527">
        <f t="shared" si="507"/>
        <v>0</v>
      </c>
      <c r="AM591" s="526">
        <v>271.99</v>
      </c>
      <c r="AN591" s="527">
        <f t="shared" si="508"/>
        <v>0</v>
      </c>
      <c r="AO591" s="915">
        <f t="shared" si="516"/>
        <v>0</v>
      </c>
      <c r="AP591" s="990"/>
      <c r="AQ591" s="653">
        <f t="shared" si="475"/>
        <v>17.3</v>
      </c>
      <c r="AR591" s="1004">
        <v>157.19999999999999</v>
      </c>
      <c r="AS591" s="527">
        <f t="shared" si="509"/>
        <v>2719.56</v>
      </c>
      <c r="AT591" s="526">
        <v>271.99</v>
      </c>
      <c r="AU591" s="989">
        <f t="shared" si="510"/>
        <v>4705.4270000000006</v>
      </c>
      <c r="AV591" s="1090">
        <f t="shared" si="517"/>
        <v>7424.987000000001</v>
      </c>
      <c r="AW591" s="633"/>
    </row>
    <row r="592" spans="1:49" s="632" customFormat="1" ht="28.5" x14ac:dyDescent="0.25">
      <c r="A592" s="749" t="s">
        <v>1056</v>
      </c>
      <c r="B592" s="657" t="s">
        <v>1057</v>
      </c>
      <c r="C592" s="635" t="s">
        <v>170</v>
      </c>
      <c r="D592" s="621">
        <v>1</v>
      </c>
      <c r="E592" s="1004">
        <v>7074</v>
      </c>
      <c r="F592" s="527">
        <f t="shared" si="497"/>
        <v>7074</v>
      </c>
      <c r="G592" s="526">
        <v>127083.26800000001</v>
      </c>
      <c r="H592" s="989">
        <f t="shared" si="498"/>
        <v>127083.26800000001</v>
      </c>
      <c r="I592" s="1090">
        <f t="shared" si="511"/>
        <v>134157.26800000001</v>
      </c>
      <c r="J592" s="1132"/>
      <c r="K592" s="621"/>
      <c r="L592" s="1004">
        <v>7074</v>
      </c>
      <c r="M592" s="527">
        <f t="shared" si="499"/>
        <v>0</v>
      </c>
      <c r="N592" s="526">
        <v>127083.26800000001</v>
      </c>
      <c r="O592" s="989">
        <f t="shared" si="500"/>
        <v>0</v>
      </c>
      <c r="P592" s="1090">
        <f t="shared" si="512"/>
        <v>0</v>
      </c>
      <c r="Q592" s="1005"/>
      <c r="R592" s="621"/>
      <c r="S592" s="1096">
        <v>7074</v>
      </c>
      <c r="T592" s="1090">
        <f t="shared" si="501"/>
        <v>0</v>
      </c>
      <c r="U592" s="1096">
        <v>127083.26800000001</v>
      </c>
      <c r="V592" s="1090">
        <f t="shared" si="502"/>
        <v>0</v>
      </c>
      <c r="W592" s="1090">
        <f t="shared" si="513"/>
        <v>0</v>
      </c>
      <c r="X592" s="1215"/>
      <c r="Y592" s="526">
        <v>7074</v>
      </c>
      <c r="Z592" s="527">
        <f t="shared" si="503"/>
        <v>0</v>
      </c>
      <c r="AA592" s="526">
        <v>127083.26800000001</v>
      </c>
      <c r="AB592" s="527">
        <f t="shared" si="504"/>
        <v>0</v>
      </c>
      <c r="AC592" s="915">
        <f t="shared" si="514"/>
        <v>0</v>
      </c>
      <c r="AD592" s="1216"/>
      <c r="AE592" s="526">
        <v>7074</v>
      </c>
      <c r="AF592" s="527">
        <f t="shared" si="505"/>
        <v>0</v>
      </c>
      <c r="AG592" s="526">
        <v>127083.26800000001</v>
      </c>
      <c r="AH592" s="527">
        <f t="shared" si="506"/>
        <v>0</v>
      </c>
      <c r="AI592" s="915">
        <f t="shared" si="515"/>
        <v>0</v>
      </c>
      <c r="AJ592" s="1216"/>
      <c r="AK592" s="526">
        <v>7074</v>
      </c>
      <c r="AL592" s="527">
        <f t="shared" si="507"/>
        <v>0</v>
      </c>
      <c r="AM592" s="526">
        <v>127083.26800000001</v>
      </c>
      <c r="AN592" s="527">
        <f t="shared" si="508"/>
        <v>0</v>
      </c>
      <c r="AO592" s="915">
        <f t="shared" si="516"/>
        <v>0</v>
      </c>
      <c r="AP592" s="990"/>
      <c r="AQ592" s="653">
        <f t="shared" si="475"/>
        <v>1</v>
      </c>
      <c r="AR592" s="1004">
        <v>7074</v>
      </c>
      <c r="AS592" s="527">
        <f t="shared" si="509"/>
        <v>7074</v>
      </c>
      <c r="AT592" s="526">
        <v>127083.26800000001</v>
      </c>
      <c r="AU592" s="989">
        <f t="shared" si="510"/>
        <v>127083.26800000001</v>
      </c>
      <c r="AV592" s="1090">
        <f t="shared" si="517"/>
        <v>134157.26800000001</v>
      </c>
      <c r="AW592" s="633"/>
    </row>
    <row r="593" spans="1:49" s="632" customFormat="1" x14ac:dyDescent="0.25">
      <c r="A593" s="749" t="s">
        <v>1058</v>
      </c>
      <c r="B593" s="657" t="s">
        <v>557</v>
      </c>
      <c r="C593" s="635" t="s">
        <v>170</v>
      </c>
      <c r="D593" s="621">
        <v>4</v>
      </c>
      <c r="E593" s="1004">
        <v>393</v>
      </c>
      <c r="F593" s="527">
        <f t="shared" si="497"/>
        <v>1572</v>
      </c>
      <c r="G593" s="526">
        <v>221.68</v>
      </c>
      <c r="H593" s="989">
        <f t="shared" si="498"/>
        <v>886.72</v>
      </c>
      <c r="I593" s="1090">
        <f t="shared" si="511"/>
        <v>2458.7200000000003</v>
      </c>
      <c r="J593" s="1132"/>
      <c r="K593" s="621"/>
      <c r="L593" s="1004">
        <v>393</v>
      </c>
      <c r="M593" s="527">
        <f t="shared" si="499"/>
        <v>0</v>
      </c>
      <c r="N593" s="526">
        <v>221.68</v>
      </c>
      <c r="O593" s="989">
        <f t="shared" si="500"/>
        <v>0</v>
      </c>
      <c r="P593" s="1090">
        <f t="shared" si="512"/>
        <v>0</v>
      </c>
      <c r="Q593" s="1005"/>
      <c r="R593" s="621"/>
      <c r="S593" s="1096">
        <v>393</v>
      </c>
      <c r="T593" s="1090">
        <f t="shared" si="501"/>
        <v>0</v>
      </c>
      <c r="U593" s="1096">
        <v>221.68</v>
      </c>
      <c r="V593" s="1090">
        <f t="shared" si="502"/>
        <v>0</v>
      </c>
      <c r="W593" s="1090">
        <f t="shared" si="513"/>
        <v>0</v>
      </c>
      <c r="X593" s="1215"/>
      <c r="Y593" s="526">
        <v>393</v>
      </c>
      <c r="Z593" s="527">
        <f t="shared" si="503"/>
        <v>0</v>
      </c>
      <c r="AA593" s="526">
        <v>221.68</v>
      </c>
      <c r="AB593" s="527">
        <f t="shared" si="504"/>
        <v>0</v>
      </c>
      <c r="AC593" s="915">
        <f t="shared" si="514"/>
        <v>0</v>
      </c>
      <c r="AD593" s="1216"/>
      <c r="AE593" s="526">
        <v>393</v>
      </c>
      <c r="AF593" s="527">
        <f t="shared" si="505"/>
        <v>0</v>
      </c>
      <c r="AG593" s="526">
        <v>221.68</v>
      </c>
      <c r="AH593" s="527">
        <f t="shared" si="506"/>
        <v>0</v>
      </c>
      <c r="AI593" s="915">
        <f t="shared" si="515"/>
        <v>0</v>
      </c>
      <c r="AJ593" s="1216"/>
      <c r="AK593" s="526">
        <v>393</v>
      </c>
      <c r="AL593" s="527">
        <f t="shared" si="507"/>
        <v>0</v>
      </c>
      <c r="AM593" s="526">
        <v>221.68</v>
      </c>
      <c r="AN593" s="527">
        <f t="shared" si="508"/>
        <v>0</v>
      </c>
      <c r="AO593" s="915">
        <f t="shared" si="516"/>
        <v>0</v>
      </c>
      <c r="AP593" s="990"/>
      <c r="AQ593" s="653">
        <f t="shared" si="475"/>
        <v>4</v>
      </c>
      <c r="AR593" s="1004">
        <v>393</v>
      </c>
      <c r="AS593" s="527">
        <f t="shared" si="509"/>
        <v>1572</v>
      </c>
      <c r="AT593" s="526">
        <v>221.68</v>
      </c>
      <c r="AU593" s="989">
        <f t="shared" si="510"/>
        <v>886.72</v>
      </c>
      <c r="AV593" s="1090">
        <f t="shared" si="517"/>
        <v>2458.7200000000003</v>
      </c>
      <c r="AW593" s="633"/>
    </row>
    <row r="594" spans="1:49" s="632" customFormat="1" x14ac:dyDescent="0.25">
      <c r="A594" s="749" t="s">
        <v>1059</v>
      </c>
      <c r="B594" s="657" t="s">
        <v>563</v>
      </c>
      <c r="C594" s="635" t="s">
        <v>170</v>
      </c>
      <c r="D594" s="621">
        <v>54</v>
      </c>
      <c r="E594" s="1004">
        <v>0</v>
      </c>
      <c r="F594" s="527">
        <f t="shared" si="497"/>
        <v>0</v>
      </c>
      <c r="G594" s="526">
        <v>8.8000000000000007</v>
      </c>
      <c r="H594" s="989">
        <f t="shared" si="498"/>
        <v>475.20000000000005</v>
      </c>
      <c r="I594" s="1090">
        <f t="shared" si="511"/>
        <v>475.20000000000005</v>
      </c>
      <c r="J594" s="1132"/>
      <c r="K594" s="621"/>
      <c r="L594" s="1004">
        <v>0</v>
      </c>
      <c r="M594" s="527">
        <f t="shared" si="499"/>
        <v>0</v>
      </c>
      <c r="N594" s="526">
        <v>8.8000000000000007</v>
      </c>
      <c r="O594" s="989">
        <f t="shared" si="500"/>
        <v>0</v>
      </c>
      <c r="P594" s="1090">
        <f t="shared" si="512"/>
        <v>0</v>
      </c>
      <c r="Q594" s="1005"/>
      <c r="R594" s="621"/>
      <c r="S594" s="1096">
        <v>0</v>
      </c>
      <c r="T594" s="1090">
        <f t="shared" si="501"/>
        <v>0</v>
      </c>
      <c r="U594" s="1096">
        <v>8.8000000000000007</v>
      </c>
      <c r="V594" s="1090">
        <f t="shared" si="502"/>
        <v>0</v>
      </c>
      <c r="W594" s="1090">
        <f t="shared" si="513"/>
        <v>0</v>
      </c>
      <c r="X594" s="1215"/>
      <c r="Y594" s="526">
        <v>0</v>
      </c>
      <c r="Z594" s="527">
        <f t="shared" si="503"/>
        <v>0</v>
      </c>
      <c r="AA594" s="526">
        <v>8.8000000000000007</v>
      </c>
      <c r="AB594" s="527">
        <f t="shared" si="504"/>
        <v>0</v>
      </c>
      <c r="AC594" s="915">
        <f t="shared" si="514"/>
        <v>0</v>
      </c>
      <c r="AD594" s="1216"/>
      <c r="AE594" s="526">
        <v>0</v>
      </c>
      <c r="AF594" s="527">
        <f t="shared" si="505"/>
        <v>0</v>
      </c>
      <c r="AG594" s="526">
        <v>8.8000000000000007</v>
      </c>
      <c r="AH594" s="527">
        <f t="shared" si="506"/>
        <v>0</v>
      </c>
      <c r="AI594" s="915">
        <f t="shared" si="515"/>
        <v>0</v>
      </c>
      <c r="AJ594" s="1216"/>
      <c r="AK594" s="526">
        <v>0</v>
      </c>
      <c r="AL594" s="527">
        <f t="shared" si="507"/>
        <v>0</v>
      </c>
      <c r="AM594" s="526">
        <v>8.8000000000000007</v>
      </c>
      <c r="AN594" s="527">
        <f t="shared" si="508"/>
        <v>0</v>
      </c>
      <c r="AO594" s="915">
        <f t="shared" si="516"/>
        <v>0</v>
      </c>
      <c r="AP594" s="990"/>
      <c r="AQ594" s="653">
        <f t="shared" si="475"/>
        <v>54</v>
      </c>
      <c r="AR594" s="1004">
        <v>0</v>
      </c>
      <c r="AS594" s="527">
        <f t="shared" si="509"/>
        <v>0</v>
      </c>
      <c r="AT594" s="526">
        <v>8.8000000000000007</v>
      </c>
      <c r="AU594" s="989">
        <f t="shared" si="510"/>
        <v>475.20000000000005</v>
      </c>
      <c r="AV594" s="1090">
        <f t="shared" si="517"/>
        <v>475.20000000000005</v>
      </c>
      <c r="AW594" s="633"/>
    </row>
    <row r="595" spans="1:49" s="632" customFormat="1" x14ac:dyDescent="0.25">
      <c r="A595" s="749" t="s">
        <v>1060</v>
      </c>
      <c r="B595" s="657" t="s">
        <v>561</v>
      </c>
      <c r="C595" s="635" t="s">
        <v>170</v>
      </c>
      <c r="D595" s="621">
        <v>28</v>
      </c>
      <c r="E595" s="1004">
        <v>0</v>
      </c>
      <c r="F595" s="527">
        <f t="shared" si="497"/>
        <v>0</v>
      </c>
      <c r="G595" s="526">
        <v>3.99</v>
      </c>
      <c r="H595" s="989">
        <f t="shared" si="498"/>
        <v>111.72</v>
      </c>
      <c r="I595" s="1090">
        <f t="shared" si="511"/>
        <v>111.72</v>
      </c>
      <c r="J595" s="1132"/>
      <c r="K595" s="621"/>
      <c r="L595" s="1004">
        <v>0</v>
      </c>
      <c r="M595" s="527">
        <f t="shared" si="499"/>
        <v>0</v>
      </c>
      <c r="N595" s="526">
        <v>3.99</v>
      </c>
      <c r="O595" s="989">
        <f t="shared" si="500"/>
        <v>0</v>
      </c>
      <c r="P595" s="1090">
        <f t="shared" si="512"/>
        <v>0</v>
      </c>
      <c r="Q595" s="1005"/>
      <c r="R595" s="621"/>
      <c r="S595" s="1096">
        <v>0</v>
      </c>
      <c r="T595" s="1090">
        <f t="shared" si="501"/>
        <v>0</v>
      </c>
      <c r="U595" s="1096">
        <v>3.99</v>
      </c>
      <c r="V595" s="1090">
        <f t="shared" si="502"/>
        <v>0</v>
      </c>
      <c r="W595" s="1090">
        <f t="shared" si="513"/>
        <v>0</v>
      </c>
      <c r="X595" s="1215"/>
      <c r="Y595" s="526">
        <v>0</v>
      </c>
      <c r="Z595" s="527">
        <f t="shared" si="503"/>
        <v>0</v>
      </c>
      <c r="AA595" s="526">
        <v>3.99</v>
      </c>
      <c r="AB595" s="527">
        <f t="shared" si="504"/>
        <v>0</v>
      </c>
      <c r="AC595" s="915">
        <f t="shared" si="514"/>
        <v>0</v>
      </c>
      <c r="AD595" s="1216"/>
      <c r="AE595" s="526">
        <v>0</v>
      </c>
      <c r="AF595" s="527">
        <f t="shared" si="505"/>
        <v>0</v>
      </c>
      <c r="AG595" s="526">
        <v>3.99</v>
      </c>
      <c r="AH595" s="527">
        <f t="shared" si="506"/>
        <v>0</v>
      </c>
      <c r="AI595" s="915">
        <f t="shared" si="515"/>
        <v>0</v>
      </c>
      <c r="AJ595" s="1216"/>
      <c r="AK595" s="526">
        <v>0</v>
      </c>
      <c r="AL595" s="527">
        <f t="shared" si="507"/>
        <v>0</v>
      </c>
      <c r="AM595" s="526">
        <v>3.99</v>
      </c>
      <c r="AN595" s="527">
        <f t="shared" si="508"/>
        <v>0</v>
      </c>
      <c r="AO595" s="915">
        <f t="shared" si="516"/>
        <v>0</v>
      </c>
      <c r="AP595" s="990"/>
      <c r="AQ595" s="653">
        <f t="shared" si="475"/>
        <v>28</v>
      </c>
      <c r="AR595" s="1004">
        <v>0</v>
      </c>
      <c r="AS595" s="527">
        <f t="shared" si="509"/>
        <v>0</v>
      </c>
      <c r="AT595" s="526">
        <v>3.99</v>
      </c>
      <c r="AU595" s="989">
        <f t="shared" si="510"/>
        <v>111.72</v>
      </c>
      <c r="AV595" s="1090">
        <f t="shared" si="517"/>
        <v>111.72</v>
      </c>
      <c r="AW595" s="633"/>
    </row>
    <row r="596" spans="1:49" s="632" customFormat="1" x14ac:dyDescent="0.25">
      <c r="A596" s="749" t="s">
        <v>1061</v>
      </c>
      <c r="B596" s="657" t="s">
        <v>1062</v>
      </c>
      <c r="C596" s="635" t="s">
        <v>243</v>
      </c>
      <c r="D596" s="621">
        <v>8</v>
      </c>
      <c r="E596" s="1004">
        <v>314.40000000000003</v>
      </c>
      <c r="F596" s="527">
        <f t="shared" si="497"/>
        <v>2515.2000000000003</v>
      </c>
      <c r="G596" s="526">
        <v>403.10399999999998</v>
      </c>
      <c r="H596" s="989">
        <f t="shared" si="498"/>
        <v>3224.8319999999999</v>
      </c>
      <c r="I596" s="1090">
        <f t="shared" si="511"/>
        <v>5740.0320000000002</v>
      </c>
      <c r="J596" s="1132"/>
      <c r="K596" s="621"/>
      <c r="L596" s="1004">
        <v>314.40000000000003</v>
      </c>
      <c r="M596" s="527">
        <f t="shared" si="499"/>
        <v>0</v>
      </c>
      <c r="N596" s="526">
        <v>403.10399999999998</v>
      </c>
      <c r="O596" s="989">
        <f t="shared" si="500"/>
        <v>0</v>
      </c>
      <c r="P596" s="1090">
        <f t="shared" si="512"/>
        <v>0</v>
      </c>
      <c r="Q596" s="1005"/>
      <c r="R596" s="621"/>
      <c r="S596" s="1096">
        <v>314.40000000000003</v>
      </c>
      <c r="T596" s="1090">
        <f t="shared" si="501"/>
        <v>0</v>
      </c>
      <c r="U596" s="1096">
        <v>403.10399999999998</v>
      </c>
      <c r="V596" s="1090">
        <f t="shared" si="502"/>
        <v>0</v>
      </c>
      <c r="W596" s="1090">
        <f t="shared" si="513"/>
        <v>0</v>
      </c>
      <c r="X596" s="1215"/>
      <c r="Y596" s="526">
        <v>314.40000000000003</v>
      </c>
      <c r="Z596" s="527">
        <f t="shared" si="503"/>
        <v>0</v>
      </c>
      <c r="AA596" s="526">
        <v>403.10399999999998</v>
      </c>
      <c r="AB596" s="527">
        <f t="shared" si="504"/>
        <v>0</v>
      </c>
      <c r="AC596" s="915">
        <f t="shared" si="514"/>
        <v>0</v>
      </c>
      <c r="AD596" s="1216"/>
      <c r="AE596" s="526">
        <v>314.40000000000003</v>
      </c>
      <c r="AF596" s="527">
        <f t="shared" si="505"/>
        <v>0</v>
      </c>
      <c r="AG596" s="526">
        <v>403.10399999999998</v>
      </c>
      <c r="AH596" s="527">
        <f t="shared" si="506"/>
        <v>0</v>
      </c>
      <c r="AI596" s="915">
        <f t="shared" si="515"/>
        <v>0</v>
      </c>
      <c r="AJ596" s="1216"/>
      <c r="AK596" s="526">
        <v>314.40000000000003</v>
      </c>
      <c r="AL596" s="527">
        <f t="shared" si="507"/>
        <v>0</v>
      </c>
      <c r="AM596" s="526">
        <v>403.10399999999998</v>
      </c>
      <c r="AN596" s="527">
        <f t="shared" si="508"/>
        <v>0</v>
      </c>
      <c r="AO596" s="915">
        <f t="shared" si="516"/>
        <v>0</v>
      </c>
      <c r="AP596" s="990"/>
      <c r="AQ596" s="653">
        <f t="shared" si="475"/>
        <v>8</v>
      </c>
      <c r="AR596" s="1004">
        <v>314.40000000000003</v>
      </c>
      <c r="AS596" s="527">
        <f t="shared" si="509"/>
        <v>2515.2000000000003</v>
      </c>
      <c r="AT596" s="526">
        <v>403.10399999999998</v>
      </c>
      <c r="AU596" s="989">
        <f t="shared" si="510"/>
        <v>3224.8319999999999</v>
      </c>
      <c r="AV596" s="1090">
        <f t="shared" si="517"/>
        <v>5740.0320000000002</v>
      </c>
      <c r="AW596" s="633"/>
    </row>
    <row r="597" spans="1:49" s="632" customFormat="1" x14ac:dyDescent="0.25">
      <c r="A597" s="749" t="s">
        <v>1063</v>
      </c>
      <c r="B597" s="657" t="s">
        <v>658</v>
      </c>
      <c r="C597" s="635" t="s">
        <v>243</v>
      </c>
      <c r="D597" s="621">
        <v>41</v>
      </c>
      <c r="E597" s="1004">
        <v>162.44</v>
      </c>
      <c r="F597" s="527">
        <f t="shared" si="497"/>
        <v>6660.04</v>
      </c>
      <c r="G597" s="526">
        <v>112.476</v>
      </c>
      <c r="H597" s="989">
        <f t="shared" si="498"/>
        <v>4611.5159999999996</v>
      </c>
      <c r="I597" s="1090">
        <f t="shared" si="511"/>
        <v>11271.556</v>
      </c>
      <c r="J597" s="1132"/>
      <c r="K597" s="621"/>
      <c r="L597" s="1004">
        <v>162.44</v>
      </c>
      <c r="M597" s="527">
        <f t="shared" si="499"/>
        <v>0</v>
      </c>
      <c r="N597" s="526">
        <v>112.476</v>
      </c>
      <c r="O597" s="989">
        <f t="shared" si="500"/>
        <v>0</v>
      </c>
      <c r="P597" s="1090">
        <f t="shared" si="512"/>
        <v>0</v>
      </c>
      <c r="Q597" s="1005"/>
      <c r="R597" s="621"/>
      <c r="S597" s="1096">
        <v>162.44</v>
      </c>
      <c r="T597" s="1090">
        <f t="shared" si="501"/>
        <v>0</v>
      </c>
      <c r="U597" s="1096">
        <v>112.476</v>
      </c>
      <c r="V597" s="1090">
        <f t="shared" si="502"/>
        <v>0</v>
      </c>
      <c r="W597" s="1090">
        <f t="shared" si="513"/>
        <v>0</v>
      </c>
      <c r="X597" s="1215"/>
      <c r="Y597" s="526">
        <v>162.44</v>
      </c>
      <c r="Z597" s="527">
        <f t="shared" si="503"/>
        <v>0</v>
      </c>
      <c r="AA597" s="526">
        <v>112.476</v>
      </c>
      <c r="AB597" s="527">
        <f t="shared" si="504"/>
        <v>0</v>
      </c>
      <c r="AC597" s="915">
        <f t="shared" si="514"/>
        <v>0</v>
      </c>
      <c r="AD597" s="1216"/>
      <c r="AE597" s="526">
        <v>162.44</v>
      </c>
      <c r="AF597" s="527">
        <f t="shared" si="505"/>
        <v>0</v>
      </c>
      <c r="AG597" s="526">
        <v>112.476</v>
      </c>
      <c r="AH597" s="527">
        <f t="shared" si="506"/>
        <v>0</v>
      </c>
      <c r="AI597" s="915">
        <f t="shared" si="515"/>
        <v>0</v>
      </c>
      <c r="AJ597" s="1216"/>
      <c r="AK597" s="526">
        <v>162.44</v>
      </c>
      <c r="AL597" s="527">
        <f t="shared" si="507"/>
        <v>0</v>
      </c>
      <c r="AM597" s="526">
        <v>112.476</v>
      </c>
      <c r="AN597" s="527">
        <f t="shared" si="508"/>
        <v>0</v>
      </c>
      <c r="AO597" s="915">
        <f t="shared" si="516"/>
        <v>0</v>
      </c>
      <c r="AP597" s="990"/>
      <c r="AQ597" s="653">
        <f t="shared" si="475"/>
        <v>41</v>
      </c>
      <c r="AR597" s="1004">
        <v>162.44</v>
      </c>
      <c r="AS597" s="527">
        <f t="shared" si="509"/>
        <v>6660.04</v>
      </c>
      <c r="AT597" s="526">
        <v>112.476</v>
      </c>
      <c r="AU597" s="989">
        <f t="shared" si="510"/>
        <v>4611.5159999999996</v>
      </c>
      <c r="AV597" s="1090">
        <f t="shared" si="517"/>
        <v>11271.556</v>
      </c>
      <c r="AW597" s="633"/>
    </row>
    <row r="598" spans="1:49" s="632" customFormat="1" x14ac:dyDescent="0.25">
      <c r="A598" s="749" t="s">
        <v>1064</v>
      </c>
      <c r="B598" s="657" t="s">
        <v>1065</v>
      </c>
      <c r="C598" s="635" t="s">
        <v>243</v>
      </c>
      <c r="D598" s="621">
        <v>9</v>
      </c>
      <c r="E598" s="1004">
        <v>314.40000000000003</v>
      </c>
      <c r="F598" s="527">
        <f t="shared" si="497"/>
        <v>2829.6000000000004</v>
      </c>
      <c r="G598" s="526">
        <v>1342.1200000000001</v>
      </c>
      <c r="H598" s="989">
        <f t="shared" si="498"/>
        <v>12079.080000000002</v>
      </c>
      <c r="I598" s="1090">
        <f t="shared" si="511"/>
        <v>14908.680000000002</v>
      </c>
      <c r="J598" s="1132"/>
      <c r="K598" s="621"/>
      <c r="L598" s="1004">
        <v>314.40000000000003</v>
      </c>
      <c r="M598" s="527">
        <f t="shared" si="499"/>
        <v>0</v>
      </c>
      <c r="N598" s="526">
        <v>1342.1200000000001</v>
      </c>
      <c r="O598" s="989">
        <f t="shared" si="500"/>
        <v>0</v>
      </c>
      <c r="P598" s="1090">
        <f t="shared" si="512"/>
        <v>0</v>
      </c>
      <c r="Q598" s="1005"/>
      <c r="R598" s="621"/>
      <c r="S598" s="1096">
        <v>314.40000000000003</v>
      </c>
      <c r="T598" s="1090">
        <f t="shared" si="501"/>
        <v>0</v>
      </c>
      <c r="U598" s="1096">
        <v>1342.1200000000001</v>
      </c>
      <c r="V598" s="1090">
        <f t="shared" si="502"/>
        <v>0</v>
      </c>
      <c r="W598" s="1090">
        <f t="shared" si="513"/>
        <v>0</v>
      </c>
      <c r="X598" s="1215"/>
      <c r="Y598" s="526">
        <v>314.40000000000003</v>
      </c>
      <c r="Z598" s="527">
        <f t="shared" si="503"/>
        <v>0</v>
      </c>
      <c r="AA598" s="526">
        <v>1342.1200000000001</v>
      </c>
      <c r="AB598" s="527">
        <f t="shared" si="504"/>
        <v>0</v>
      </c>
      <c r="AC598" s="915">
        <f t="shared" si="514"/>
        <v>0</v>
      </c>
      <c r="AD598" s="1216"/>
      <c r="AE598" s="526">
        <v>314.40000000000003</v>
      </c>
      <c r="AF598" s="527">
        <f t="shared" si="505"/>
        <v>0</v>
      </c>
      <c r="AG598" s="526">
        <v>1342.1200000000001</v>
      </c>
      <c r="AH598" s="527">
        <f t="shared" si="506"/>
        <v>0</v>
      </c>
      <c r="AI598" s="915">
        <f t="shared" si="515"/>
        <v>0</v>
      </c>
      <c r="AJ598" s="1216"/>
      <c r="AK598" s="526">
        <v>314.40000000000003</v>
      </c>
      <c r="AL598" s="527">
        <f t="shared" si="507"/>
        <v>0</v>
      </c>
      <c r="AM598" s="526">
        <v>1342.1200000000001</v>
      </c>
      <c r="AN598" s="527">
        <f t="shared" si="508"/>
        <v>0</v>
      </c>
      <c r="AO598" s="915">
        <f t="shared" si="516"/>
        <v>0</v>
      </c>
      <c r="AP598" s="990"/>
      <c r="AQ598" s="653">
        <f t="shared" si="475"/>
        <v>9</v>
      </c>
      <c r="AR598" s="1004">
        <v>314.40000000000003</v>
      </c>
      <c r="AS598" s="527">
        <f t="shared" si="509"/>
        <v>2829.6000000000004</v>
      </c>
      <c r="AT598" s="526">
        <v>1342.1200000000001</v>
      </c>
      <c r="AU598" s="989">
        <f t="shared" si="510"/>
        <v>12079.080000000002</v>
      </c>
      <c r="AV598" s="1090">
        <f t="shared" si="517"/>
        <v>14908.680000000002</v>
      </c>
      <c r="AW598" s="633"/>
    </row>
    <row r="599" spans="1:49" s="632" customFormat="1" x14ac:dyDescent="0.25">
      <c r="A599" s="749" t="s">
        <v>1066</v>
      </c>
      <c r="B599" s="657" t="s">
        <v>674</v>
      </c>
      <c r="C599" s="635" t="s">
        <v>243</v>
      </c>
      <c r="D599" s="621">
        <v>200</v>
      </c>
      <c r="E599" s="1004">
        <v>45.85</v>
      </c>
      <c r="F599" s="527">
        <f t="shared" si="497"/>
        <v>9170</v>
      </c>
      <c r="G599" s="526">
        <v>58.5</v>
      </c>
      <c r="H599" s="989">
        <f t="shared" si="498"/>
        <v>11700</v>
      </c>
      <c r="I599" s="1090">
        <f t="shared" si="511"/>
        <v>20870</v>
      </c>
      <c r="J599" s="1132"/>
      <c r="K599" s="621"/>
      <c r="L599" s="1004">
        <v>45.85</v>
      </c>
      <c r="M599" s="527">
        <f t="shared" si="499"/>
        <v>0</v>
      </c>
      <c r="N599" s="526">
        <v>58.5</v>
      </c>
      <c r="O599" s="989">
        <f t="shared" si="500"/>
        <v>0</v>
      </c>
      <c r="P599" s="1090">
        <f t="shared" si="512"/>
        <v>0</v>
      </c>
      <c r="Q599" s="1005"/>
      <c r="R599" s="621"/>
      <c r="S599" s="1096">
        <v>45.85</v>
      </c>
      <c r="T599" s="1090">
        <f t="shared" si="501"/>
        <v>0</v>
      </c>
      <c r="U599" s="1096">
        <v>58.5</v>
      </c>
      <c r="V599" s="1090">
        <f t="shared" si="502"/>
        <v>0</v>
      </c>
      <c r="W599" s="1090">
        <f t="shared" si="513"/>
        <v>0</v>
      </c>
      <c r="X599" s="1215"/>
      <c r="Y599" s="526">
        <v>45.85</v>
      </c>
      <c r="Z599" s="527">
        <f t="shared" si="503"/>
        <v>0</v>
      </c>
      <c r="AA599" s="526">
        <v>58.5</v>
      </c>
      <c r="AB599" s="527">
        <f t="shared" si="504"/>
        <v>0</v>
      </c>
      <c r="AC599" s="915">
        <f t="shared" si="514"/>
        <v>0</v>
      </c>
      <c r="AD599" s="1216"/>
      <c r="AE599" s="526">
        <v>45.85</v>
      </c>
      <c r="AF599" s="527">
        <f t="shared" si="505"/>
        <v>0</v>
      </c>
      <c r="AG599" s="526">
        <v>58.5</v>
      </c>
      <c r="AH599" s="527">
        <f t="shared" si="506"/>
        <v>0</v>
      </c>
      <c r="AI599" s="915">
        <f t="shared" si="515"/>
        <v>0</v>
      </c>
      <c r="AJ599" s="1216"/>
      <c r="AK599" s="526">
        <v>45.85</v>
      </c>
      <c r="AL599" s="527">
        <f t="shared" si="507"/>
        <v>0</v>
      </c>
      <c r="AM599" s="526">
        <v>58.5</v>
      </c>
      <c r="AN599" s="527">
        <f t="shared" si="508"/>
        <v>0</v>
      </c>
      <c r="AO599" s="915">
        <f t="shared" si="516"/>
        <v>0</v>
      </c>
      <c r="AP599" s="990"/>
      <c r="AQ599" s="653">
        <f t="shared" si="475"/>
        <v>200</v>
      </c>
      <c r="AR599" s="1004">
        <v>45.85</v>
      </c>
      <c r="AS599" s="527">
        <f t="shared" si="509"/>
        <v>9170</v>
      </c>
      <c r="AT599" s="526">
        <v>58.5</v>
      </c>
      <c r="AU599" s="989">
        <f t="shared" si="510"/>
        <v>11700</v>
      </c>
      <c r="AV599" s="1090">
        <f t="shared" si="517"/>
        <v>20870</v>
      </c>
      <c r="AW599" s="633"/>
    </row>
    <row r="600" spans="1:49" s="632" customFormat="1" x14ac:dyDescent="0.25">
      <c r="A600" s="749" t="s">
        <v>1067</v>
      </c>
      <c r="B600" s="657" t="s">
        <v>1068</v>
      </c>
      <c r="C600" s="635" t="s">
        <v>243</v>
      </c>
      <c r="D600" s="621">
        <v>115</v>
      </c>
      <c r="E600" s="1004">
        <v>314.40000000000003</v>
      </c>
      <c r="F600" s="527">
        <f t="shared" si="497"/>
        <v>36156.000000000007</v>
      </c>
      <c r="G600" s="526">
        <v>1067.04</v>
      </c>
      <c r="H600" s="989">
        <f t="shared" si="498"/>
        <v>122709.59999999999</v>
      </c>
      <c r="I600" s="1090">
        <f t="shared" si="511"/>
        <v>158865.60000000001</v>
      </c>
      <c r="J600" s="1132"/>
      <c r="K600" s="621"/>
      <c r="L600" s="1004">
        <v>314.40000000000003</v>
      </c>
      <c r="M600" s="527">
        <f t="shared" si="499"/>
        <v>0</v>
      </c>
      <c r="N600" s="526">
        <v>1067.04</v>
      </c>
      <c r="O600" s="989">
        <f t="shared" si="500"/>
        <v>0</v>
      </c>
      <c r="P600" s="1090">
        <f t="shared" si="512"/>
        <v>0</v>
      </c>
      <c r="Q600" s="1005"/>
      <c r="R600" s="621"/>
      <c r="S600" s="1096">
        <v>314.40000000000003</v>
      </c>
      <c r="T600" s="1090">
        <f t="shared" si="501"/>
        <v>0</v>
      </c>
      <c r="U600" s="1096">
        <v>1067.04</v>
      </c>
      <c r="V600" s="1090">
        <f t="shared" si="502"/>
        <v>0</v>
      </c>
      <c r="W600" s="1090">
        <f t="shared" si="513"/>
        <v>0</v>
      </c>
      <c r="X600" s="1215"/>
      <c r="Y600" s="526">
        <v>314.40000000000003</v>
      </c>
      <c r="Z600" s="527">
        <f t="shared" si="503"/>
        <v>0</v>
      </c>
      <c r="AA600" s="526">
        <v>1067.04</v>
      </c>
      <c r="AB600" s="527">
        <f t="shared" si="504"/>
        <v>0</v>
      </c>
      <c r="AC600" s="915">
        <f t="shared" si="514"/>
        <v>0</v>
      </c>
      <c r="AD600" s="1216"/>
      <c r="AE600" s="526">
        <v>314.40000000000003</v>
      </c>
      <c r="AF600" s="527">
        <f t="shared" si="505"/>
        <v>0</v>
      </c>
      <c r="AG600" s="526">
        <v>1067.04</v>
      </c>
      <c r="AH600" s="527">
        <f t="shared" si="506"/>
        <v>0</v>
      </c>
      <c r="AI600" s="915">
        <f t="shared" si="515"/>
        <v>0</v>
      </c>
      <c r="AJ600" s="1216"/>
      <c r="AK600" s="526">
        <v>314.40000000000003</v>
      </c>
      <c r="AL600" s="527">
        <f t="shared" si="507"/>
        <v>0</v>
      </c>
      <c r="AM600" s="526">
        <v>1067.04</v>
      </c>
      <c r="AN600" s="527">
        <f t="shared" si="508"/>
        <v>0</v>
      </c>
      <c r="AO600" s="915">
        <f t="shared" si="516"/>
        <v>0</v>
      </c>
      <c r="AP600" s="990"/>
      <c r="AQ600" s="653">
        <f t="shared" si="475"/>
        <v>115</v>
      </c>
      <c r="AR600" s="1004">
        <v>314.40000000000003</v>
      </c>
      <c r="AS600" s="527">
        <f t="shared" si="509"/>
        <v>36156.000000000007</v>
      </c>
      <c r="AT600" s="526">
        <v>1067.04</v>
      </c>
      <c r="AU600" s="989">
        <f t="shared" si="510"/>
        <v>122709.59999999999</v>
      </c>
      <c r="AV600" s="1090">
        <f t="shared" si="517"/>
        <v>158865.60000000001</v>
      </c>
      <c r="AW600" s="633"/>
    </row>
    <row r="601" spans="1:49" s="632" customFormat="1" x14ac:dyDescent="0.25">
      <c r="A601" s="749" t="s">
        <v>1069</v>
      </c>
      <c r="B601" s="657" t="s">
        <v>1070</v>
      </c>
      <c r="C601" s="635" t="s">
        <v>170</v>
      </c>
      <c r="D601" s="621">
        <v>400</v>
      </c>
      <c r="E601" s="1004">
        <v>32.75</v>
      </c>
      <c r="F601" s="527">
        <f t="shared" si="497"/>
        <v>13100</v>
      </c>
      <c r="G601" s="526">
        <v>36.82</v>
      </c>
      <c r="H601" s="989">
        <f t="shared" si="498"/>
        <v>14728</v>
      </c>
      <c r="I601" s="1090">
        <f t="shared" si="511"/>
        <v>27828</v>
      </c>
      <c r="J601" s="1132"/>
      <c r="K601" s="621">
        <v>100</v>
      </c>
      <c r="L601" s="1004">
        <v>32.75</v>
      </c>
      <c r="M601" s="527">
        <f t="shared" si="499"/>
        <v>3275</v>
      </c>
      <c r="N601" s="526">
        <v>36.82</v>
      </c>
      <c r="O601" s="989">
        <f t="shared" si="500"/>
        <v>3682</v>
      </c>
      <c r="P601" s="1090">
        <f t="shared" si="512"/>
        <v>6957</v>
      </c>
      <c r="Q601" s="1005"/>
      <c r="R601" s="621"/>
      <c r="S601" s="1096">
        <v>32.75</v>
      </c>
      <c r="T601" s="1090">
        <f t="shared" si="501"/>
        <v>0</v>
      </c>
      <c r="U601" s="1096">
        <v>36.82</v>
      </c>
      <c r="V601" s="1090">
        <f t="shared" si="502"/>
        <v>0</v>
      </c>
      <c r="W601" s="1090">
        <f t="shared" si="513"/>
        <v>0</v>
      </c>
      <c r="X601" s="1215"/>
      <c r="Y601" s="526">
        <v>32.75</v>
      </c>
      <c r="Z601" s="527">
        <f t="shared" si="503"/>
        <v>0</v>
      </c>
      <c r="AA601" s="526">
        <v>36.82</v>
      </c>
      <c r="AB601" s="527">
        <f t="shared" si="504"/>
        <v>0</v>
      </c>
      <c r="AC601" s="915">
        <f t="shared" si="514"/>
        <v>0</v>
      </c>
      <c r="AD601" s="1216"/>
      <c r="AE601" s="526">
        <v>32.75</v>
      </c>
      <c r="AF601" s="527">
        <f t="shared" si="505"/>
        <v>0</v>
      </c>
      <c r="AG601" s="526">
        <v>36.82</v>
      </c>
      <c r="AH601" s="527">
        <f t="shared" si="506"/>
        <v>0</v>
      </c>
      <c r="AI601" s="915">
        <f t="shared" si="515"/>
        <v>0</v>
      </c>
      <c r="AJ601" s="1216"/>
      <c r="AK601" s="526">
        <v>32.75</v>
      </c>
      <c r="AL601" s="527">
        <f t="shared" si="507"/>
        <v>0</v>
      </c>
      <c r="AM601" s="526">
        <v>36.82</v>
      </c>
      <c r="AN601" s="527">
        <f t="shared" si="508"/>
        <v>0</v>
      </c>
      <c r="AO601" s="915">
        <f t="shared" si="516"/>
        <v>0</v>
      </c>
      <c r="AP601" s="990"/>
      <c r="AQ601" s="653">
        <f t="shared" si="475"/>
        <v>300</v>
      </c>
      <c r="AR601" s="1004">
        <v>32.75</v>
      </c>
      <c r="AS601" s="527">
        <f t="shared" si="509"/>
        <v>9825</v>
      </c>
      <c r="AT601" s="526">
        <v>36.82</v>
      </c>
      <c r="AU601" s="989">
        <f t="shared" si="510"/>
        <v>11046</v>
      </c>
      <c r="AV601" s="1090">
        <f t="shared" si="517"/>
        <v>20871</v>
      </c>
      <c r="AW601" s="633"/>
    </row>
    <row r="602" spans="1:49" s="632" customFormat="1" x14ac:dyDescent="0.25">
      <c r="A602" s="749" t="s">
        <v>1071</v>
      </c>
      <c r="B602" s="657" t="s">
        <v>1072</v>
      </c>
      <c r="C602" s="635" t="s">
        <v>243</v>
      </c>
      <c r="D602" s="621">
        <v>80</v>
      </c>
      <c r="E602" s="1004">
        <v>314.40000000000003</v>
      </c>
      <c r="F602" s="527">
        <f t="shared" si="497"/>
        <v>25152.000000000004</v>
      </c>
      <c r="G602" s="526">
        <v>2857.4</v>
      </c>
      <c r="H602" s="989">
        <f t="shared" si="498"/>
        <v>228592</v>
      </c>
      <c r="I602" s="1090">
        <f t="shared" si="511"/>
        <v>253744</v>
      </c>
      <c r="J602" s="1132"/>
      <c r="K602" s="621"/>
      <c r="L602" s="1004">
        <v>314.40000000000003</v>
      </c>
      <c r="M602" s="527">
        <f t="shared" si="499"/>
        <v>0</v>
      </c>
      <c r="N602" s="526">
        <v>2857.4</v>
      </c>
      <c r="O602" s="989">
        <f t="shared" si="500"/>
        <v>0</v>
      </c>
      <c r="P602" s="1090">
        <f t="shared" si="512"/>
        <v>0</v>
      </c>
      <c r="Q602" s="1005"/>
      <c r="R602" s="621"/>
      <c r="S602" s="1096">
        <v>314.40000000000003</v>
      </c>
      <c r="T602" s="1090">
        <f t="shared" si="501"/>
        <v>0</v>
      </c>
      <c r="U602" s="1096">
        <v>2857.4</v>
      </c>
      <c r="V602" s="1090">
        <f t="shared" si="502"/>
        <v>0</v>
      </c>
      <c r="W602" s="1090">
        <f t="shared" si="513"/>
        <v>0</v>
      </c>
      <c r="X602" s="1215"/>
      <c r="Y602" s="526">
        <v>314.40000000000003</v>
      </c>
      <c r="Z602" s="527">
        <f t="shared" si="503"/>
        <v>0</v>
      </c>
      <c r="AA602" s="526">
        <v>2857.4</v>
      </c>
      <c r="AB602" s="527">
        <f t="shared" si="504"/>
        <v>0</v>
      </c>
      <c r="AC602" s="915">
        <f t="shared" si="514"/>
        <v>0</v>
      </c>
      <c r="AD602" s="1216"/>
      <c r="AE602" s="526">
        <v>314.40000000000003</v>
      </c>
      <c r="AF602" s="527">
        <f t="shared" si="505"/>
        <v>0</v>
      </c>
      <c r="AG602" s="526">
        <v>2857.4</v>
      </c>
      <c r="AH602" s="527">
        <f t="shared" si="506"/>
        <v>0</v>
      </c>
      <c r="AI602" s="915">
        <f t="shared" si="515"/>
        <v>0</v>
      </c>
      <c r="AJ602" s="1216"/>
      <c r="AK602" s="526">
        <v>314.40000000000003</v>
      </c>
      <c r="AL602" s="527">
        <f t="shared" si="507"/>
        <v>0</v>
      </c>
      <c r="AM602" s="526">
        <v>2857.4</v>
      </c>
      <c r="AN602" s="527">
        <f t="shared" si="508"/>
        <v>0</v>
      </c>
      <c r="AO602" s="915">
        <f t="shared" si="516"/>
        <v>0</v>
      </c>
      <c r="AP602" s="990"/>
      <c r="AQ602" s="653">
        <f t="shared" si="475"/>
        <v>80</v>
      </c>
      <c r="AR602" s="1004">
        <v>314.40000000000003</v>
      </c>
      <c r="AS602" s="527">
        <f t="shared" si="509"/>
        <v>25152.000000000004</v>
      </c>
      <c r="AT602" s="526">
        <v>2857.4</v>
      </c>
      <c r="AU602" s="989">
        <f t="shared" si="510"/>
        <v>228592</v>
      </c>
      <c r="AV602" s="1090">
        <f t="shared" si="517"/>
        <v>253744</v>
      </c>
      <c r="AW602" s="633"/>
    </row>
    <row r="603" spans="1:49" s="632" customFormat="1" x14ac:dyDescent="0.25">
      <c r="A603" s="749" t="s">
        <v>1073</v>
      </c>
      <c r="B603" s="657" t="s">
        <v>1074</v>
      </c>
      <c r="C603" s="635" t="s">
        <v>243</v>
      </c>
      <c r="D603" s="621">
        <v>10</v>
      </c>
      <c r="E603" s="1004">
        <v>162.44</v>
      </c>
      <c r="F603" s="527">
        <f t="shared" si="497"/>
        <v>1624.4</v>
      </c>
      <c r="G603" s="526">
        <v>611</v>
      </c>
      <c r="H603" s="989">
        <f t="shared" si="498"/>
        <v>6110</v>
      </c>
      <c r="I603" s="1090">
        <f t="shared" si="511"/>
        <v>7734.4</v>
      </c>
      <c r="J603" s="1132"/>
      <c r="K603" s="621"/>
      <c r="L603" s="1004">
        <v>162.44</v>
      </c>
      <c r="M603" s="527">
        <f t="shared" si="499"/>
        <v>0</v>
      </c>
      <c r="N603" s="526">
        <v>611</v>
      </c>
      <c r="O603" s="989">
        <f t="shared" si="500"/>
        <v>0</v>
      </c>
      <c r="P603" s="1090">
        <f t="shared" si="512"/>
        <v>0</v>
      </c>
      <c r="Q603" s="1005"/>
      <c r="R603" s="621"/>
      <c r="S603" s="1096">
        <v>162.44</v>
      </c>
      <c r="T603" s="1090">
        <f t="shared" si="501"/>
        <v>0</v>
      </c>
      <c r="U603" s="1096">
        <v>611</v>
      </c>
      <c r="V603" s="1090">
        <f t="shared" si="502"/>
        <v>0</v>
      </c>
      <c r="W603" s="1090">
        <f t="shared" si="513"/>
        <v>0</v>
      </c>
      <c r="X603" s="1215"/>
      <c r="Y603" s="526">
        <v>162.44</v>
      </c>
      <c r="Z603" s="527">
        <f t="shared" si="503"/>
        <v>0</v>
      </c>
      <c r="AA603" s="526">
        <v>611</v>
      </c>
      <c r="AB603" s="527">
        <f t="shared" si="504"/>
        <v>0</v>
      </c>
      <c r="AC603" s="915">
        <f t="shared" si="514"/>
        <v>0</v>
      </c>
      <c r="AD603" s="1216"/>
      <c r="AE603" s="526">
        <v>162.44</v>
      </c>
      <c r="AF603" s="527">
        <f t="shared" si="505"/>
        <v>0</v>
      </c>
      <c r="AG603" s="526">
        <v>611</v>
      </c>
      <c r="AH603" s="527">
        <f t="shared" si="506"/>
        <v>0</v>
      </c>
      <c r="AI603" s="915">
        <f t="shared" si="515"/>
        <v>0</v>
      </c>
      <c r="AJ603" s="1216"/>
      <c r="AK603" s="526">
        <v>162.44</v>
      </c>
      <c r="AL603" s="527">
        <f t="shared" si="507"/>
        <v>0</v>
      </c>
      <c r="AM603" s="526">
        <v>611</v>
      </c>
      <c r="AN603" s="527">
        <f t="shared" si="508"/>
        <v>0</v>
      </c>
      <c r="AO603" s="915">
        <f t="shared" si="516"/>
        <v>0</v>
      </c>
      <c r="AP603" s="990"/>
      <c r="AQ603" s="653">
        <f t="shared" si="475"/>
        <v>10</v>
      </c>
      <c r="AR603" s="1004">
        <v>162.44</v>
      </c>
      <c r="AS603" s="527">
        <f t="shared" si="509"/>
        <v>1624.4</v>
      </c>
      <c r="AT603" s="526">
        <v>611</v>
      </c>
      <c r="AU603" s="989">
        <f t="shared" si="510"/>
        <v>6110</v>
      </c>
      <c r="AV603" s="1090">
        <f t="shared" si="517"/>
        <v>7734.4</v>
      </c>
      <c r="AW603" s="633"/>
    </row>
    <row r="604" spans="1:49" s="632" customFormat="1" x14ac:dyDescent="0.25">
      <c r="A604" s="749" t="s">
        <v>1075</v>
      </c>
      <c r="B604" s="657" t="s">
        <v>648</v>
      </c>
      <c r="C604" s="635" t="s">
        <v>243</v>
      </c>
      <c r="D604" s="621">
        <v>196</v>
      </c>
      <c r="E604" s="1004">
        <v>162.44</v>
      </c>
      <c r="F604" s="527">
        <f t="shared" si="497"/>
        <v>31838.239999999998</v>
      </c>
      <c r="G604" s="526">
        <v>120.276</v>
      </c>
      <c r="H604" s="989">
        <f t="shared" si="498"/>
        <v>23574.095999999998</v>
      </c>
      <c r="I604" s="1090">
        <f t="shared" si="511"/>
        <v>55412.335999999996</v>
      </c>
      <c r="J604" s="1132"/>
      <c r="K604" s="621"/>
      <c r="L604" s="1004">
        <v>162.44</v>
      </c>
      <c r="M604" s="527">
        <f t="shared" si="499"/>
        <v>0</v>
      </c>
      <c r="N604" s="526">
        <v>120.276</v>
      </c>
      <c r="O604" s="989">
        <f t="shared" si="500"/>
        <v>0</v>
      </c>
      <c r="P604" s="1090">
        <f t="shared" si="512"/>
        <v>0</v>
      </c>
      <c r="Q604" s="1005"/>
      <c r="R604" s="621"/>
      <c r="S604" s="1096">
        <v>162.44</v>
      </c>
      <c r="T604" s="1090">
        <f t="shared" si="501"/>
        <v>0</v>
      </c>
      <c r="U604" s="1096">
        <v>120.276</v>
      </c>
      <c r="V604" s="1090">
        <f t="shared" si="502"/>
        <v>0</v>
      </c>
      <c r="W604" s="1090">
        <f t="shared" si="513"/>
        <v>0</v>
      </c>
      <c r="X604" s="1215"/>
      <c r="Y604" s="526">
        <v>162.44</v>
      </c>
      <c r="Z604" s="527">
        <f t="shared" si="503"/>
        <v>0</v>
      </c>
      <c r="AA604" s="526">
        <v>120.276</v>
      </c>
      <c r="AB604" s="527">
        <f t="shared" si="504"/>
        <v>0</v>
      </c>
      <c r="AC604" s="915">
        <f t="shared" si="514"/>
        <v>0</v>
      </c>
      <c r="AD604" s="1216"/>
      <c r="AE604" s="526">
        <v>162.44</v>
      </c>
      <c r="AF604" s="527">
        <f t="shared" si="505"/>
        <v>0</v>
      </c>
      <c r="AG604" s="526">
        <v>120.276</v>
      </c>
      <c r="AH604" s="527">
        <f t="shared" si="506"/>
        <v>0</v>
      </c>
      <c r="AI604" s="915">
        <f t="shared" si="515"/>
        <v>0</v>
      </c>
      <c r="AJ604" s="1216"/>
      <c r="AK604" s="526">
        <v>162.44</v>
      </c>
      <c r="AL604" s="527">
        <f t="shared" si="507"/>
        <v>0</v>
      </c>
      <c r="AM604" s="526">
        <v>120.276</v>
      </c>
      <c r="AN604" s="527">
        <f t="shared" si="508"/>
        <v>0</v>
      </c>
      <c r="AO604" s="915">
        <f t="shared" si="516"/>
        <v>0</v>
      </c>
      <c r="AP604" s="990"/>
      <c r="AQ604" s="653">
        <f t="shared" si="475"/>
        <v>196</v>
      </c>
      <c r="AR604" s="1004">
        <v>162.44</v>
      </c>
      <c r="AS604" s="527">
        <f t="shared" si="509"/>
        <v>31838.239999999998</v>
      </c>
      <c r="AT604" s="526">
        <v>120.276</v>
      </c>
      <c r="AU604" s="989">
        <f t="shared" si="510"/>
        <v>23574.095999999998</v>
      </c>
      <c r="AV604" s="1090">
        <f t="shared" si="517"/>
        <v>55412.335999999996</v>
      </c>
      <c r="AW604" s="633"/>
    </row>
    <row r="605" spans="1:49" s="632" customFormat="1" x14ac:dyDescent="0.25">
      <c r="A605" s="749" t="s">
        <v>1076</v>
      </c>
      <c r="B605" s="657" t="s">
        <v>354</v>
      </c>
      <c r="C605" s="635" t="s">
        <v>196</v>
      </c>
      <c r="D605" s="621">
        <v>1</v>
      </c>
      <c r="E605" s="1004">
        <v>0</v>
      </c>
      <c r="F605" s="527"/>
      <c r="G605" s="526">
        <v>13000</v>
      </c>
      <c r="H605" s="989">
        <f>G605*D605</f>
        <v>13000</v>
      </c>
      <c r="I605" s="1090">
        <f t="shared" si="511"/>
        <v>13000</v>
      </c>
      <c r="J605" s="1132"/>
      <c r="K605" s="621">
        <v>1</v>
      </c>
      <c r="L605" s="1004">
        <v>0</v>
      </c>
      <c r="M605" s="527"/>
      <c r="N605" s="526">
        <v>13000</v>
      </c>
      <c r="O605" s="989">
        <f>N605*K605</f>
        <v>13000</v>
      </c>
      <c r="P605" s="1090">
        <f t="shared" si="512"/>
        <v>13000</v>
      </c>
      <c r="Q605" s="1005"/>
      <c r="R605" s="621"/>
      <c r="S605" s="1096">
        <v>0</v>
      </c>
      <c r="T605" s="1090"/>
      <c r="U605" s="1096">
        <v>13000</v>
      </c>
      <c r="V605" s="1090">
        <f>U605*R605</f>
        <v>0</v>
      </c>
      <c r="W605" s="1090">
        <f t="shared" si="513"/>
        <v>0</v>
      </c>
      <c r="X605" s="1215"/>
      <c r="Y605" s="526">
        <v>0</v>
      </c>
      <c r="Z605" s="527"/>
      <c r="AA605" s="526">
        <v>13000</v>
      </c>
      <c r="AB605" s="527">
        <f>AA605*X605</f>
        <v>0</v>
      </c>
      <c r="AC605" s="915">
        <f t="shared" si="514"/>
        <v>0</v>
      </c>
      <c r="AD605" s="1216"/>
      <c r="AE605" s="526">
        <v>0</v>
      </c>
      <c r="AF605" s="527"/>
      <c r="AG605" s="526">
        <v>13000</v>
      </c>
      <c r="AH605" s="527">
        <f>AG605*AD605</f>
        <v>0</v>
      </c>
      <c r="AI605" s="915">
        <f t="shared" si="515"/>
        <v>0</v>
      </c>
      <c r="AJ605" s="1216"/>
      <c r="AK605" s="526">
        <v>0</v>
      </c>
      <c r="AL605" s="527"/>
      <c r="AM605" s="526">
        <v>13000</v>
      </c>
      <c r="AN605" s="527">
        <f>AM605*AJ605</f>
        <v>0</v>
      </c>
      <c r="AO605" s="915">
        <f t="shared" si="516"/>
        <v>0</v>
      </c>
      <c r="AP605" s="990"/>
      <c r="AQ605" s="653">
        <f t="shared" si="475"/>
        <v>0</v>
      </c>
      <c r="AR605" s="1004">
        <v>0</v>
      </c>
      <c r="AS605" s="527"/>
      <c r="AT605" s="526">
        <v>13000</v>
      </c>
      <c r="AU605" s="989">
        <f>AT605*AQ605</f>
        <v>0</v>
      </c>
      <c r="AV605" s="1090">
        <f t="shared" si="517"/>
        <v>0</v>
      </c>
      <c r="AW605" s="633"/>
    </row>
    <row r="606" spans="1:49" s="632" customFormat="1" x14ac:dyDescent="0.25">
      <c r="A606" s="749" t="s">
        <v>1077</v>
      </c>
      <c r="B606" s="657" t="s">
        <v>1078</v>
      </c>
      <c r="C606" s="635" t="s">
        <v>243</v>
      </c>
      <c r="D606" s="621">
        <v>195</v>
      </c>
      <c r="E606" s="1004">
        <v>162.44</v>
      </c>
      <c r="F606" s="527">
        <f t="shared" ref="F606:F621" si="518">D606*E606</f>
        <v>31675.8</v>
      </c>
      <c r="G606" s="526">
        <v>1370.2</v>
      </c>
      <c r="H606" s="989">
        <f t="shared" ref="H606:H621" si="519">D606*G606</f>
        <v>267189</v>
      </c>
      <c r="I606" s="1090">
        <f t="shared" si="511"/>
        <v>298864.8</v>
      </c>
      <c r="J606" s="1132"/>
      <c r="K606" s="621"/>
      <c r="L606" s="1004">
        <v>162.44</v>
      </c>
      <c r="M606" s="527">
        <f t="shared" ref="M606:M621" si="520">K606*L606</f>
        <v>0</v>
      </c>
      <c r="N606" s="526">
        <v>1370.2</v>
      </c>
      <c r="O606" s="989">
        <f t="shared" ref="O606:O621" si="521">K606*N606</f>
        <v>0</v>
      </c>
      <c r="P606" s="1090">
        <f t="shared" si="512"/>
        <v>0</v>
      </c>
      <c r="Q606" s="1005"/>
      <c r="R606" s="621"/>
      <c r="S606" s="1096">
        <v>162.44</v>
      </c>
      <c r="T606" s="1090">
        <f t="shared" ref="T606:T621" si="522">R606*S606</f>
        <v>0</v>
      </c>
      <c r="U606" s="1096">
        <v>1370.2</v>
      </c>
      <c r="V606" s="1090">
        <f t="shared" ref="V606:V621" si="523">R606*U606</f>
        <v>0</v>
      </c>
      <c r="W606" s="1090">
        <f t="shared" si="513"/>
        <v>0</v>
      </c>
      <c r="X606" s="1215"/>
      <c r="Y606" s="526">
        <v>162.44</v>
      </c>
      <c r="Z606" s="527">
        <f t="shared" ref="Z606:Z621" si="524">X606*Y606</f>
        <v>0</v>
      </c>
      <c r="AA606" s="526">
        <v>1370.2</v>
      </c>
      <c r="AB606" s="527">
        <f t="shared" ref="AB606:AB621" si="525">X606*AA606</f>
        <v>0</v>
      </c>
      <c r="AC606" s="915">
        <f t="shared" si="514"/>
        <v>0</v>
      </c>
      <c r="AD606" s="1216"/>
      <c r="AE606" s="526">
        <v>162.44</v>
      </c>
      <c r="AF606" s="527">
        <f t="shared" ref="AF606:AF621" si="526">AD606*AE606</f>
        <v>0</v>
      </c>
      <c r="AG606" s="526">
        <v>1370.2</v>
      </c>
      <c r="AH606" s="527">
        <f t="shared" ref="AH606:AH621" si="527">AD606*AG606</f>
        <v>0</v>
      </c>
      <c r="AI606" s="915">
        <f t="shared" si="515"/>
        <v>0</v>
      </c>
      <c r="AJ606" s="1216"/>
      <c r="AK606" s="526">
        <v>162.44</v>
      </c>
      <c r="AL606" s="527">
        <f t="shared" ref="AL606:AL621" si="528">AJ606*AK606</f>
        <v>0</v>
      </c>
      <c r="AM606" s="526">
        <v>1370.2</v>
      </c>
      <c r="AN606" s="527">
        <f t="shared" ref="AN606:AN621" si="529">AJ606*AM606</f>
        <v>0</v>
      </c>
      <c r="AO606" s="915">
        <f t="shared" si="516"/>
        <v>0</v>
      </c>
      <c r="AP606" s="990"/>
      <c r="AQ606" s="653">
        <f t="shared" si="475"/>
        <v>195</v>
      </c>
      <c r="AR606" s="1004">
        <v>162.44</v>
      </c>
      <c r="AS606" s="527">
        <f t="shared" ref="AS606:AS621" si="530">AQ606*AR606</f>
        <v>31675.8</v>
      </c>
      <c r="AT606" s="526">
        <v>1370.2</v>
      </c>
      <c r="AU606" s="989">
        <f t="shared" ref="AU606:AU621" si="531">AQ606*AT606</f>
        <v>267189</v>
      </c>
      <c r="AV606" s="1090">
        <f t="shared" si="517"/>
        <v>298864.8</v>
      </c>
      <c r="AW606" s="633"/>
    </row>
    <row r="607" spans="1:49" s="632" customFormat="1" x14ac:dyDescent="0.25">
      <c r="A607" s="749" t="s">
        <v>1079</v>
      </c>
      <c r="B607" s="657" t="s">
        <v>1080</v>
      </c>
      <c r="C607" s="635" t="s">
        <v>243</v>
      </c>
      <c r="D607" s="621">
        <v>30</v>
      </c>
      <c r="E607" s="1004">
        <v>162.44</v>
      </c>
      <c r="F607" s="527">
        <f t="shared" si="518"/>
        <v>4873.2</v>
      </c>
      <c r="G607" s="526">
        <v>816.4</v>
      </c>
      <c r="H607" s="989">
        <f t="shared" si="519"/>
        <v>24492</v>
      </c>
      <c r="I607" s="1090">
        <f t="shared" si="511"/>
        <v>29365.200000000001</v>
      </c>
      <c r="J607" s="1132"/>
      <c r="K607" s="621"/>
      <c r="L607" s="1004">
        <v>162.44</v>
      </c>
      <c r="M607" s="527">
        <f t="shared" si="520"/>
        <v>0</v>
      </c>
      <c r="N607" s="526">
        <v>816.4</v>
      </c>
      <c r="O607" s="989">
        <f t="shared" si="521"/>
        <v>0</v>
      </c>
      <c r="P607" s="1090">
        <f t="shared" si="512"/>
        <v>0</v>
      </c>
      <c r="Q607" s="1005"/>
      <c r="R607" s="621"/>
      <c r="S607" s="1096">
        <v>162.44</v>
      </c>
      <c r="T607" s="1090">
        <f t="shared" si="522"/>
        <v>0</v>
      </c>
      <c r="U607" s="1096">
        <v>816.4</v>
      </c>
      <c r="V607" s="1090">
        <f t="shared" si="523"/>
        <v>0</v>
      </c>
      <c r="W607" s="1090">
        <f t="shared" si="513"/>
        <v>0</v>
      </c>
      <c r="X607" s="1215"/>
      <c r="Y607" s="526">
        <v>162.44</v>
      </c>
      <c r="Z607" s="527">
        <f t="shared" si="524"/>
        <v>0</v>
      </c>
      <c r="AA607" s="526">
        <v>816.4</v>
      </c>
      <c r="AB607" s="527">
        <f t="shared" si="525"/>
        <v>0</v>
      </c>
      <c r="AC607" s="915">
        <f t="shared" si="514"/>
        <v>0</v>
      </c>
      <c r="AD607" s="1216"/>
      <c r="AE607" s="526">
        <v>162.44</v>
      </c>
      <c r="AF607" s="527">
        <f t="shared" si="526"/>
        <v>0</v>
      </c>
      <c r="AG607" s="526">
        <v>816.4</v>
      </c>
      <c r="AH607" s="527">
        <f t="shared" si="527"/>
        <v>0</v>
      </c>
      <c r="AI607" s="915">
        <f t="shared" si="515"/>
        <v>0</v>
      </c>
      <c r="AJ607" s="1216"/>
      <c r="AK607" s="526">
        <v>162.44</v>
      </c>
      <c r="AL607" s="527">
        <f t="shared" si="528"/>
        <v>0</v>
      </c>
      <c r="AM607" s="526">
        <v>816.4</v>
      </c>
      <c r="AN607" s="527">
        <f t="shared" si="529"/>
        <v>0</v>
      </c>
      <c r="AO607" s="915">
        <f t="shared" si="516"/>
        <v>0</v>
      </c>
      <c r="AP607" s="990"/>
      <c r="AQ607" s="653">
        <f t="shared" si="475"/>
        <v>30</v>
      </c>
      <c r="AR607" s="1004">
        <v>162.44</v>
      </c>
      <c r="AS607" s="527">
        <f t="shared" si="530"/>
        <v>4873.2</v>
      </c>
      <c r="AT607" s="526">
        <v>816.4</v>
      </c>
      <c r="AU607" s="989">
        <f t="shared" si="531"/>
        <v>24492</v>
      </c>
      <c r="AV607" s="1090">
        <f t="shared" si="517"/>
        <v>29365.200000000001</v>
      </c>
      <c r="AW607" s="633"/>
    </row>
    <row r="608" spans="1:49" s="632" customFormat="1" x14ac:dyDescent="0.25">
      <c r="A608" s="749" t="s">
        <v>1081</v>
      </c>
      <c r="B608" s="657" t="s">
        <v>1082</v>
      </c>
      <c r="C608" s="635" t="s">
        <v>170</v>
      </c>
      <c r="D608" s="621">
        <v>1</v>
      </c>
      <c r="E608" s="1004">
        <v>6550</v>
      </c>
      <c r="F608" s="527">
        <f t="shared" si="518"/>
        <v>6550</v>
      </c>
      <c r="G608" s="526">
        <v>61556.69</v>
      </c>
      <c r="H608" s="989">
        <f t="shared" si="519"/>
        <v>61556.69</v>
      </c>
      <c r="I608" s="1090">
        <f t="shared" si="511"/>
        <v>68106.69</v>
      </c>
      <c r="J608" s="1132"/>
      <c r="K608" s="621"/>
      <c r="L608" s="1004">
        <v>6550</v>
      </c>
      <c r="M608" s="527">
        <f t="shared" si="520"/>
        <v>0</v>
      </c>
      <c r="N608" s="526">
        <v>61556.69</v>
      </c>
      <c r="O608" s="989">
        <f t="shared" si="521"/>
        <v>0</v>
      </c>
      <c r="P608" s="1090">
        <f t="shared" si="512"/>
        <v>0</v>
      </c>
      <c r="Q608" s="1005"/>
      <c r="R608" s="621"/>
      <c r="S608" s="1096">
        <v>6550</v>
      </c>
      <c r="T608" s="1090">
        <f t="shared" si="522"/>
        <v>0</v>
      </c>
      <c r="U608" s="1096">
        <v>61556.69</v>
      </c>
      <c r="V608" s="1090">
        <f t="shared" si="523"/>
        <v>0</v>
      </c>
      <c r="W608" s="1090">
        <f t="shared" si="513"/>
        <v>0</v>
      </c>
      <c r="X608" s="1215"/>
      <c r="Y608" s="526">
        <v>6550</v>
      </c>
      <c r="Z608" s="527">
        <f t="shared" si="524"/>
        <v>0</v>
      </c>
      <c r="AA608" s="526">
        <v>61556.69</v>
      </c>
      <c r="AB608" s="527">
        <f t="shared" si="525"/>
        <v>0</v>
      </c>
      <c r="AC608" s="915">
        <f t="shared" si="514"/>
        <v>0</v>
      </c>
      <c r="AD608" s="1216"/>
      <c r="AE608" s="526">
        <v>6550</v>
      </c>
      <c r="AF608" s="527">
        <f t="shared" si="526"/>
        <v>0</v>
      </c>
      <c r="AG608" s="526">
        <v>61556.69</v>
      </c>
      <c r="AH608" s="527">
        <f t="shared" si="527"/>
        <v>0</v>
      </c>
      <c r="AI608" s="915">
        <f t="shared" si="515"/>
        <v>0</v>
      </c>
      <c r="AJ608" s="1216"/>
      <c r="AK608" s="526">
        <v>6550</v>
      </c>
      <c r="AL608" s="527">
        <f t="shared" si="528"/>
        <v>0</v>
      </c>
      <c r="AM608" s="526">
        <v>61556.69</v>
      </c>
      <c r="AN608" s="527">
        <f t="shared" si="529"/>
        <v>0</v>
      </c>
      <c r="AO608" s="915">
        <f t="shared" si="516"/>
        <v>0</v>
      </c>
      <c r="AP608" s="990"/>
      <c r="AQ608" s="653">
        <f t="shared" si="475"/>
        <v>1</v>
      </c>
      <c r="AR608" s="1004">
        <v>6550</v>
      </c>
      <c r="AS608" s="527">
        <f t="shared" si="530"/>
        <v>6550</v>
      </c>
      <c r="AT608" s="526">
        <v>61556.69</v>
      </c>
      <c r="AU608" s="989">
        <f t="shared" si="531"/>
        <v>61556.69</v>
      </c>
      <c r="AV608" s="1090">
        <f t="shared" si="517"/>
        <v>68106.69</v>
      </c>
      <c r="AW608" s="633"/>
    </row>
    <row r="609" spans="1:49" s="632" customFormat="1" x14ac:dyDescent="0.25">
      <c r="A609" s="749" t="s">
        <v>1083</v>
      </c>
      <c r="B609" s="657" t="s">
        <v>1084</v>
      </c>
      <c r="C609" s="635" t="s">
        <v>170</v>
      </c>
      <c r="D609" s="621">
        <v>1</v>
      </c>
      <c r="E609" s="1004">
        <v>6550</v>
      </c>
      <c r="F609" s="527">
        <f t="shared" si="518"/>
        <v>6550</v>
      </c>
      <c r="G609" s="526">
        <v>97359.99</v>
      </c>
      <c r="H609" s="989">
        <f t="shared" si="519"/>
        <v>97359.99</v>
      </c>
      <c r="I609" s="1090">
        <f t="shared" si="511"/>
        <v>103909.99</v>
      </c>
      <c r="J609" s="1132"/>
      <c r="K609" s="621"/>
      <c r="L609" s="1004">
        <v>6550</v>
      </c>
      <c r="M609" s="527">
        <f t="shared" si="520"/>
        <v>0</v>
      </c>
      <c r="N609" s="526">
        <v>97359.99</v>
      </c>
      <c r="O609" s="989">
        <f t="shared" si="521"/>
        <v>0</v>
      </c>
      <c r="P609" s="1090">
        <f t="shared" si="512"/>
        <v>0</v>
      </c>
      <c r="Q609" s="1005"/>
      <c r="R609" s="621"/>
      <c r="S609" s="1096">
        <v>6550</v>
      </c>
      <c r="T609" s="1090">
        <f t="shared" si="522"/>
        <v>0</v>
      </c>
      <c r="U609" s="1096">
        <v>97359.99</v>
      </c>
      <c r="V609" s="1090">
        <f t="shared" si="523"/>
        <v>0</v>
      </c>
      <c r="W609" s="1090">
        <f t="shared" si="513"/>
        <v>0</v>
      </c>
      <c r="X609" s="1215"/>
      <c r="Y609" s="526">
        <v>6550</v>
      </c>
      <c r="Z609" s="527">
        <f t="shared" si="524"/>
        <v>0</v>
      </c>
      <c r="AA609" s="526">
        <v>97359.99</v>
      </c>
      <c r="AB609" s="527">
        <f t="shared" si="525"/>
        <v>0</v>
      </c>
      <c r="AC609" s="915">
        <f t="shared" si="514"/>
        <v>0</v>
      </c>
      <c r="AD609" s="1216"/>
      <c r="AE609" s="526">
        <v>6550</v>
      </c>
      <c r="AF609" s="527">
        <f t="shared" si="526"/>
        <v>0</v>
      </c>
      <c r="AG609" s="526">
        <v>97359.99</v>
      </c>
      <c r="AH609" s="527">
        <f t="shared" si="527"/>
        <v>0</v>
      </c>
      <c r="AI609" s="915">
        <f t="shared" si="515"/>
        <v>0</v>
      </c>
      <c r="AJ609" s="1216"/>
      <c r="AK609" s="526">
        <v>6550</v>
      </c>
      <c r="AL609" s="527">
        <f t="shared" si="528"/>
        <v>0</v>
      </c>
      <c r="AM609" s="526">
        <v>97359.99</v>
      </c>
      <c r="AN609" s="527">
        <f t="shared" si="529"/>
        <v>0</v>
      </c>
      <c r="AO609" s="915">
        <f t="shared" si="516"/>
        <v>0</v>
      </c>
      <c r="AP609" s="990"/>
      <c r="AQ609" s="653">
        <f t="shared" si="475"/>
        <v>1</v>
      </c>
      <c r="AR609" s="1004">
        <v>6550</v>
      </c>
      <c r="AS609" s="527">
        <f t="shared" si="530"/>
        <v>6550</v>
      </c>
      <c r="AT609" s="526">
        <v>97359.99</v>
      </c>
      <c r="AU609" s="989">
        <f t="shared" si="531"/>
        <v>97359.99</v>
      </c>
      <c r="AV609" s="1090">
        <f t="shared" si="517"/>
        <v>103909.99</v>
      </c>
      <c r="AW609" s="633"/>
    </row>
    <row r="610" spans="1:49" s="632" customFormat="1" x14ac:dyDescent="0.25">
      <c r="A610" s="749" t="s">
        <v>1085</v>
      </c>
      <c r="B610" s="657" t="s">
        <v>1086</v>
      </c>
      <c r="C610" s="635" t="s">
        <v>243</v>
      </c>
      <c r="D610" s="621">
        <v>11</v>
      </c>
      <c r="E610" s="1004">
        <v>162.44</v>
      </c>
      <c r="F610" s="527">
        <f t="shared" si="518"/>
        <v>1786.84</v>
      </c>
      <c r="G610" s="526">
        <v>566.80000000000007</v>
      </c>
      <c r="H610" s="989">
        <f t="shared" si="519"/>
        <v>6234.8000000000011</v>
      </c>
      <c r="I610" s="1090">
        <f t="shared" si="511"/>
        <v>8021.6400000000012</v>
      </c>
      <c r="J610" s="1132"/>
      <c r="K610" s="621"/>
      <c r="L610" s="1004">
        <v>162.44</v>
      </c>
      <c r="M610" s="527">
        <f t="shared" si="520"/>
        <v>0</v>
      </c>
      <c r="N610" s="526">
        <v>566.80000000000007</v>
      </c>
      <c r="O610" s="989">
        <f t="shared" si="521"/>
        <v>0</v>
      </c>
      <c r="P610" s="1090">
        <f t="shared" si="512"/>
        <v>0</v>
      </c>
      <c r="Q610" s="1005"/>
      <c r="R610" s="621"/>
      <c r="S610" s="1096">
        <v>162.44</v>
      </c>
      <c r="T610" s="1090">
        <f t="shared" si="522"/>
        <v>0</v>
      </c>
      <c r="U610" s="1096">
        <v>566.80000000000007</v>
      </c>
      <c r="V610" s="1090">
        <f t="shared" si="523"/>
        <v>0</v>
      </c>
      <c r="W610" s="1090">
        <f t="shared" si="513"/>
        <v>0</v>
      </c>
      <c r="X610" s="1215"/>
      <c r="Y610" s="526">
        <v>162.44</v>
      </c>
      <c r="Z610" s="527">
        <f t="shared" si="524"/>
        <v>0</v>
      </c>
      <c r="AA610" s="526">
        <v>566.80000000000007</v>
      </c>
      <c r="AB610" s="527">
        <f t="shared" si="525"/>
        <v>0</v>
      </c>
      <c r="AC610" s="915">
        <f t="shared" si="514"/>
        <v>0</v>
      </c>
      <c r="AD610" s="1216"/>
      <c r="AE610" s="526">
        <v>162.44</v>
      </c>
      <c r="AF610" s="527">
        <f t="shared" si="526"/>
        <v>0</v>
      </c>
      <c r="AG610" s="526">
        <v>566.80000000000007</v>
      </c>
      <c r="AH610" s="527">
        <f t="shared" si="527"/>
        <v>0</v>
      </c>
      <c r="AI610" s="915">
        <f t="shared" si="515"/>
        <v>0</v>
      </c>
      <c r="AJ610" s="1216"/>
      <c r="AK610" s="526">
        <v>162.44</v>
      </c>
      <c r="AL610" s="527">
        <f t="shared" si="528"/>
        <v>0</v>
      </c>
      <c r="AM610" s="526">
        <v>566.80000000000007</v>
      </c>
      <c r="AN610" s="527">
        <f t="shared" si="529"/>
        <v>0</v>
      </c>
      <c r="AO610" s="915">
        <f t="shared" si="516"/>
        <v>0</v>
      </c>
      <c r="AP610" s="990"/>
      <c r="AQ610" s="653">
        <f t="shared" si="475"/>
        <v>11</v>
      </c>
      <c r="AR610" s="1004">
        <v>162.44</v>
      </c>
      <c r="AS610" s="527">
        <f t="shared" si="530"/>
        <v>1786.84</v>
      </c>
      <c r="AT610" s="526">
        <v>566.80000000000007</v>
      </c>
      <c r="AU610" s="989">
        <f t="shared" si="531"/>
        <v>6234.8000000000011</v>
      </c>
      <c r="AV610" s="1090">
        <f t="shared" si="517"/>
        <v>8021.6400000000012</v>
      </c>
      <c r="AW610" s="633"/>
    </row>
    <row r="611" spans="1:49" s="632" customFormat="1" x14ac:dyDescent="0.25">
      <c r="A611" s="749" t="s">
        <v>1087</v>
      </c>
      <c r="B611" s="657" t="s">
        <v>1088</v>
      </c>
      <c r="C611" s="635" t="s">
        <v>243</v>
      </c>
      <c r="D611" s="621">
        <v>17.3</v>
      </c>
      <c r="E611" s="1004">
        <v>838.40000000000009</v>
      </c>
      <c r="F611" s="527">
        <f t="shared" si="518"/>
        <v>14504.320000000002</v>
      </c>
      <c r="G611" s="526">
        <v>933.92</v>
      </c>
      <c r="H611" s="989">
        <f t="shared" si="519"/>
        <v>16156.816000000001</v>
      </c>
      <c r="I611" s="1090">
        <f t="shared" si="511"/>
        <v>30661.136000000002</v>
      </c>
      <c r="J611" s="1132"/>
      <c r="K611" s="621"/>
      <c r="L611" s="1004">
        <v>838.40000000000009</v>
      </c>
      <c r="M611" s="527">
        <f t="shared" si="520"/>
        <v>0</v>
      </c>
      <c r="N611" s="526">
        <v>933.92</v>
      </c>
      <c r="O611" s="989">
        <f t="shared" si="521"/>
        <v>0</v>
      </c>
      <c r="P611" s="1090">
        <f t="shared" si="512"/>
        <v>0</v>
      </c>
      <c r="Q611" s="1005"/>
      <c r="R611" s="621"/>
      <c r="S611" s="1096">
        <v>838.40000000000009</v>
      </c>
      <c r="T611" s="1090">
        <f t="shared" si="522"/>
        <v>0</v>
      </c>
      <c r="U611" s="1096">
        <v>933.92</v>
      </c>
      <c r="V611" s="1090">
        <f t="shared" si="523"/>
        <v>0</v>
      </c>
      <c r="W611" s="1090">
        <f t="shared" si="513"/>
        <v>0</v>
      </c>
      <c r="X611" s="1215"/>
      <c r="Y611" s="526">
        <v>838.40000000000009</v>
      </c>
      <c r="Z611" s="527">
        <f t="shared" si="524"/>
        <v>0</v>
      </c>
      <c r="AA611" s="526">
        <v>933.92</v>
      </c>
      <c r="AB611" s="527">
        <f t="shared" si="525"/>
        <v>0</v>
      </c>
      <c r="AC611" s="915">
        <f t="shared" si="514"/>
        <v>0</v>
      </c>
      <c r="AD611" s="1216"/>
      <c r="AE611" s="526">
        <v>838.40000000000009</v>
      </c>
      <c r="AF611" s="527">
        <f t="shared" si="526"/>
        <v>0</v>
      </c>
      <c r="AG611" s="526">
        <v>933.92</v>
      </c>
      <c r="AH611" s="527">
        <f t="shared" si="527"/>
        <v>0</v>
      </c>
      <c r="AI611" s="915">
        <f t="shared" si="515"/>
        <v>0</v>
      </c>
      <c r="AJ611" s="1216"/>
      <c r="AK611" s="526">
        <v>838.40000000000009</v>
      </c>
      <c r="AL611" s="527">
        <f t="shared" si="528"/>
        <v>0</v>
      </c>
      <c r="AM611" s="526">
        <v>933.92</v>
      </c>
      <c r="AN611" s="527">
        <f t="shared" si="529"/>
        <v>0</v>
      </c>
      <c r="AO611" s="915">
        <f t="shared" si="516"/>
        <v>0</v>
      </c>
      <c r="AP611" s="990"/>
      <c r="AQ611" s="653">
        <f t="shared" si="475"/>
        <v>17.3</v>
      </c>
      <c r="AR611" s="1004">
        <v>838.40000000000009</v>
      </c>
      <c r="AS611" s="527">
        <f t="shared" si="530"/>
        <v>14504.320000000002</v>
      </c>
      <c r="AT611" s="526">
        <v>933.92</v>
      </c>
      <c r="AU611" s="989">
        <f t="shared" si="531"/>
        <v>16156.816000000001</v>
      </c>
      <c r="AV611" s="1090">
        <f t="shared" si="517"/>
        <v>30661.136000000002</v>
      </c>
      <c r="AW611" s="633"/>
    </row>
    <row r="612" spans="1:49" s="632" customFormat="1" x14ac:dyDescent="0.25">
      <c r="A612" s="749" t="s">
        <v>1089</v>
      </c>
      <c r="B612" s="657" t="s">
        <v>1090</v>
      </c>
      <c r="C612" s="635" t="s">
        <v>170</v>
      </c>
      <c r="D612" s="621">
        <v>5</v>
      </c>
      <c r="E612" s="1004">
        <v>1572</v>
      </c>
      <c r="F612" s="527">
        <f t="shared" si="518"/>
        <v>7860</v>
      </c>
      <c r="G612" s="526">
        <v>2917.5640000000003</v>
      </c>
      <c r="H612" s="989">
        <f t="shared" si="519"/>
        <v>14587.820000000002</v>
      </c>
      <c r="I612" s="1090">
        <f t="shared" si="511"/>
        <v>22447.82</v>
      </c>
      <c r="J612" s="1132"/>
      <c r="K612" s="621"/>
      <c r="L612" s="1004">
        <v>1572</v>
      </c>
      <c r="M612" s="527">
        <f t="shared" si="520"/>
        <v>0</v>
      </c>
      <c r="N612" s="526">
        <v>2917.5640000000003</v>
      </c>
      <c r="O612" s="989">
        <f t="shared" si="521"/>
        <v>0</v>
      </c>
      <c r="P612" s="1090">
        <f t="shared" si="512"/>
        <v>0</v>
      </c>
      <c r="Q612" s="1005"/>
      <c r="R612" s="621"/>
      <c r="S612" s="1096">
        <v>1572</v>
      </c>
      <c r="T612" s="1090">
        <f t="shared" si="522"/>
        <v>0</v>
      </c>
      <c r="U612" s="1096">
        <v>2917.5640000000003</v>
      </c>
      <c r="V612" s="1090">
        <f t="shared" si="523"/>
        <v>0</v>
      </c>
      <c r="W612" s="1090">
        <f t="shared" si="513"/>
        <v>0</v>
      </c>
      <c r="X612" s="1215"/>
      <c r="Y612" s="526">
        <v>1572</v>
      </c>
      <c r="Z612" s="527">
        <f t="shared" si="524"/>
        <v>0</v>
      </c>
      <c r="AA612" s="526">
        <v>2917.5640000000003</v>
      </c>
      <c r="AB612" s="527">
        <f t="shared" si="525"/>
        <v>0</v>
      </c>
      <c r="AC612" s="915">
        <f t="shared" si="514"/>
        <v>0</v>
      </c>
      <c r="AD612" s="1216"/>
      <c r="AE612" s="526">
        <v>1572</v>
      </c>
      <c r="AF612" s="527">
        <f t="shared" si="526"/>
        <v>0</v>
      </c>
      <c r="AG612" s="526">
        <v>2917.5640000000003</v>
      </c>
      <c r="AH612" s="527">
        <f t="shared" si="527"/>
        <v>0</v>
      </c>
      <c r="AI612" s="915">
        <f t="shared" si="515"/>
        <v>0</v>
      </c>
      <c r="AJ612" s="1216"/>
      <c r="AK612" s="526">
        <v>1572</v>
      </c>
      <c r="AL612" s="527">
        <f t="shared" si="528"/>
        <v>0</v>
      </c>
      <c r="AM612" s="526">
        <v>2917.5640000000003</v>
      </c>
      <c r="AN612" s="527">
        <f t="shared" si="529"/>
        <v>0</v>
      </c>
      <c r="AO612" s="915">
        <f t="shared" si="516"/>
        <v>0</v>
      </c>
      <c r="AP612" s="990"/>
      <c r="AQ612" s="653">
        <f t="shared" si="475"/>
        <v>5</v>
      </c>
      <c r="AR612" s="1004">
        <v>1572</v>
      </c>
      <c r="AS612" s="527">
        <f t="shared" si="530"/>
        <v>7860</v>
      </c>
      <c r="AT612" s="526">
        <v>2917.5640000000003</v>
      </c>
      <c r="AU612" s="989">
        <f t="shared" si="531"/>
        <v>14587.820000000002</v>
      </c>
      <c r="AV612" s="1090">
        <f t="shared" si="517"/>
        <v>22447.82</v>
      </c>
      <c r="AW612" s="633"/>
    </row>
    <row r="613" spans="1:49" s="632" customFormat="1" x14ac:dyDescent="0.25">
      <c r="A613" s="749" t="s">
        <v>1091</v>
      </c>
      <c r="B613" s="657" t="s">
        <v>1092</v>
      </c>
      <c r="C613" s="635" t="s">
        <v>170</v>
      </c>
      <c r="D613" s="621">
        <v>1</v>
      </c>
      <c r="E613" s="1004">
        <v>1572</v>
      </c>
      <c r="F613" s="527">
        <f t="shared" si="518"/>
        <v>1572</v>
      </c>
      <c r="G613" s="526">
        <v>2497.5080000000003</v>
      </c>
      <c r="H613" s="989">
        <f t="shared" si="519"/>
        <v>2497.5080000000003</v>
      </c>
      <c r="I613" s="1090">
        <f t="shared" si="511"/>
        <v>4069.5080000000003</v>
      </c>
      <c r="J613" s="1132"/>
      <c r="K613" s="621"/>
      <c r="L613" s="1004">
        <v>1572</v>
      </c>
      <c r="M613" s="527">
        <f t="shared" si="520"/>
        <v>0</v>
      </c>
      <c r="N613" s="526">
        <v>2497.5080000000003</v>
      </c>
      <c r="O613" s="989">
        <f t="shared" si="521"/>
        <v>0</v>
      </c>
      <c r="P613" s="1090">
        <f t="shared" si="512"/>
        <v>0</v>
      </c>
      <c r="Q613" s="1005"/>
      <c r="R613" s="621"/>
      <c r="S613" s="1096">
        <v>1572</v>
      </c>
      <c r="T613" s="1090">
        <f t="shared" si="522"/>
        <v>0</v>
      </c>
      <c r="U613" s="1096">
        <v>2497.5080000000003</v>
      </c>
      <c r="V613" s="1090">
        <f t="shared" si="523"/>
        <v>0</v>
      </c>
      <c r="W613" s="1090">
        <f t="shared" si="513"/>
        <v>0</v>
      </c>
      <c r="X613" s="1215"/>
      <c r="Y613" s="526">
        <v>1572</v>
      </c>
      <c r="Z613" s="527">
        <f t="shared" si="524"/>
        <v>0</v>
      </c>
      <c r="AA613" s="526">
        <v>2497.5080000000003</v>
      </c>
      <c r="AB613" s="527">
        <f t="shared" si="525"/>
        <v>0</v>
      </c>
      <c r="AC613" s="915">
        <f t="shared" si="514"/>
        <v>0</v>
      </c>
      <c r="AD613" s="1216"/>
      <c r="AE613" s="526">
        <v>1572</v>
      </c>
      <c r="AF613" s="527">
        <f t="shared" si="526"/>
        <v>0</v>
      </c>
      <c r="AG613" s="526">
        <v>2497.5080000000003</v>
      </c>
      <c r="AH613" s="527">
        <f t="shared" si="527"/>
        <v>0</v>
      </c>
      <c r="AI613" s="915">
        <f t="shared" si="515"/>
        <v>0</v>
      </c>
      <c r="AJ613" s="1216"/>
      <c r="AK613" s="526">
        <v>1572</v>
      </c>
      <c r="AL613" s="527">
        <f t="shared" si="528"/>
        <v>0</v>
      </c>
      <c r="AM613" s="526">
        <v>2497.5080000000003</v>
      </c>
      <c r="AN613" s="527">
        <f t="shared" si="529"/>
        <v>0</v>
      </c>
      <c r="AO613" s="915">
        <f t="shared" si="516"/>
        <v>0</v>
      </c>
      <c r="AP613" s="990"/>
      <c r="AQ613" s="653">
        <f t="shared" si="475"/>
        <v>1</v>
      </c>
      <c r="AR613" s="1004">
        <v>1572</v>
      </c>
      <c r="AS613" s="527">
        <f t="shared" si="530"/>
        <v>1572</v>
      </c>
      <c r="AT613" s="526">
        <v>2497.5080000000003</v>
      </c>
      <c r="AU613" s="989">
        <f t="shared" si="531"/>
        <v>2497.5080000000003</v>
      </c>
      <c r="AV613" s="1090">
        <f t="shared" si="517"/>
        <v>4069.5080000000003</v>
      </c>
      <c r="AW613" s="633"/>
    </row>
    <row r="614" spans="1:49" s="632" customFormat="1" x14ac:dyDescent="0.25">
      <c r="A614" s="749" t="s">
        <v>1093</v>
      </c>
      <c r="B614" s="657" t="s">
        <v>1094</v>
      </c>
      <c r="C614" s="635" t="s">
        <v>170</v>
      </c>
      <c r="D614" s="621">
        <v>1</v>
      </c>
      <c r="E614" s="1004">
        <v>1572</v>
      </c>
      <c r="F614" s="527">
        <f t="shared" si="518"/>
        <v>1572</v>
      </c>
      <c r="G614" s="526">
        <v>2459.6</v>
      </c>
      <c r="H614" s="989">
        <f t="shared" si="519"/>
        <v>2459.6</v>
      </c>
      <c r="I614" s="1090">
        <f t="shared" si="511"/>
        <v>4031.6</v>
      </c>
      <c r="J614" s="1132"/>
      <c r="K614" s="621"/>
      <c r="L614" s="1004">
        <v>1572</v>
      </c>
      <c r="M614" s="527">
        <f t="shared" si="520"/>
        <v>0</v>
      </c>
      <c r="N614" s="526">
        <v>2459.6</v>
      </c>
      <c r="O614" s="989">
        <f t="shared" si="521"/>
        <v>0</v>
      </c>
      <c r="P614" s="1090">
        <f t="shared" si="512"/>
        <v>0</v>
      </c>
      <c r="Q614" s="1005"/>
      <c r="R614" s="621"/>
      <c r="S614" s="1096">
        <v>1572</v>
      </c>
      <c r="T614" s="1090">
        <f t="shared" si="522"/>
        <v>0</v>
      </c>
      <c r="U614" s="1096">
        <v>2459.6</v>
      </c>
      <c r="V614" s="1090">
        <f t="shared" si="523"/>
        <v>0</v>
      </c>
      <c r="W614" s="1090">
        <f t="shared" si="513"/>
        <v>0</v>
      </c>
      <c r="X614" s="1215"/>
      <c r="Y614" s="526">
        <v>1572</v>
      </c>
      <c r="Z614" s="527">
        <f t="shared" si="524"/>
        <v>0</v>
      </c>
      <c r="AA614" s="526">
        <v>2459.6</v>
      </c>
      <c r="AB614" s="527">
        <f t="shared" si="525"/>
        <v>0</v>
      </c>
      <c r="AC614" s="915">
        <f t="shared" si="514"/>
        <v>0</v>
      </c>
      <c r="AD614" s="1216"/>
      <c r="AE614" s="526">
        <v>1572</v>
      </c>
      <c r="AF614" s="527">
        <f t="shared" si="526"/>
        <v>0</v>
      </c>
      <c r="AG614" s="526">
        <v>2459.6</v>
      </c>
      <c r="AH614" s="527">
        <f t="shared" si="527"/>
        <v>0</v>
      </c>
      <c r="AI614" s="915">
        <f t="shared" si="515"/>
        <v>0</v>
      </c>
      <c r="AJ614" s="1216"/>
      <c r="AK614" s="526">
        <v>1572</v>
      </c>
      <c r="AL614" s="527">
        <f t="shared" si="528"/>
        <v>0</v>
      </c>
      <c r="AM614" s="526">
        <v>2459.6</v>
      </c>
      <c r="AN614" s="527">
        <f t="shared" si="529"/>
        <v>0</v>
      </c>
      <c r="AO614" s="915">
        <f t="shared" si="516"/>
        <v>0</v>
      </c>
      <c r="AP614" s="990"/>
      <c r="AQ614" s="653">
        <f t="shared" ref="AQ614:AQ677" si="532">D614-K614-R614-X614-AD614-AJ614</f>
        <v>1</v>
      </c>
      <c r="AR614" s="1004">
        <v>1572</v>
      </c>
      <c r="AS614" s="527">
        <f t="shared" si="530"/>
        <v>1572</v>
      </c>
      <c r="AT614" s="526">
        <v>2459.6</v>
      </c>
      <c r="AU614" s="989">
        <f t="shared" si="531"/>
        <v>2459.6</v>
      </c>
      <c r="AV614" s="1090">
        <f t="shared" si="517"/>
        <v>4031.6</v>
      </c>
      <c r="AW614" s="633"/>
    </row>
    <row r="615" spans="1:49" s="632" customFormat="1" x14ac:dyDescent="0.25">
      <c r="A615" s="749" t="s">
        <v>1095</v>
      </c>
      <c r="B615" s="657" t="s">
        <v>1096</v>
      </c>
      <c r="C615" s="635" t="s">
        <v>296</v>
      </c>
      <c r="D615" s="621">
        <v>9.6</v>
      </c>
      <c r="E615" s="1004">
        <v>262</v>
      </c>
      <c r="F615" s="527">
        <f t="shared" si="518"/>
        <v>2515.1999999999998</v>
      </c>
      <c r="G615" s="526">
        <v>165.23</v>
      </c>
      <c r="H615" s="989">
        <f t="shared" si="519"/>
        <v>1586.2079999999999</v>
      </c>
      <c r="I615" s="1090">
        <f t="shared" si="511"/>
        <v>4101.4079999999994</v>
      </c>
      <c r="J615" s="1132"/>
      <c r="K615" s="621"/>
      <c r="L615" s="1004">
        <v>262</v>
      </c>
      <c r="M615" s="527">
        <f t="shared" si="520"/>
        <v>0</v>
      </c>
      <c r="N615" s="526">
        <v>165.23</v>
      </c>
      <c r="O615" s="989">
        <f t="shared" si="521"/>
        <v>0</v>
      </c>
      <c r="P615" s="1090">
        <f t="shared" si="512"/>
        <v>0</v>
      </c>
      <c r="Q615" s="1005"/>
      <c r="R615" s="621"/>
      <c r="S615" s="1096">
        <v>262</v>
      </c>
      <c r="T615" s="1090">
        <f t="shared" si="522"/>
        <v>0</v>
      </c>
      <c r="U615" s="1096">
        <v>165.23</v>
      </c>
      <c r="V615" s="1090">
        <f t="shared" si="523"/>
        <v>0</v>
      </c>
      <c r="W615" s="1090">
        <f t="shared" si="513"/>
        <v>0</v>
      </c>
      <c r="X615" s="1215"/>
      <c r="Y615" s="526">
        <v>262</v>
      </c>
      <c r="Z615" s="527">
        <f t="shared" si="524"/>
        <v>0</v>
      </c>
      <c r="AA615" s="526">
        <v>165.23</v>
      </c>
      <c r="AB615" s="527">
        <f t="shared" si="525"/>
        <v>0</v>
      </c>
      <c r="AC615" s="915">
        <f t="shared" si="514"/>
        <v>0</v>
      </c>
      <c r="AD615" s="1216"/>
      <c r="AE615" s="526">
        <v>262</v>
      </c>
      <c r="AF615" s="527">
        <f t="shared" si="526"/>
        <v>0</v>
      </c>
      <c r="AG615" s="526">
        <v>165.23</v>
      </c>
      <c r="AH615" s="527">
        <f t="shared" si="527"/>
        <v>0</v>
      </c>
      <c r="AI615" s="915">
        <f t="shared" si="515"/>
        <v>0</v>
      </c>
      <c r="AJ615" s="1216"/>
      <c r="AK615" s="526">
        <v>262</v>
      </c>
      <c r="AL615" s="527">
        <f t="shared" si="528"/>
        <v>0</v>
      </c>
      <c r="AM615" s="526">
        <v>165.23</v>
      </c>
      <c r="AN615" s="527">
        <f t="shared" si="529"/>
        <v>0</v>
      </c>
      <c r="AO615" s="915">
        <f t="shared" si="516"/>
        <v>0</v>
      </c>
      <c r="AP615" s="990"/>
      <c r="AQ615" s="653">
        <f t="shared" si="532"/>
        <v>9.6</v>
      </c>
      <c r="AR615" s="1004">
        <v>262</v>
      </c>
      <c r="AS615" s="527">
        <f t="shared" si="530"/>
        <v>2515.1999999999998</v>
      </c>
      <c r="AT615" s="526">
        <v>165.23</v>
      </c>
      <c r="AU615" s="989">
        <f t="shared" si="531"/>
        <v>1586.2079999999999</v>
      </c>
      <c r="AV615" s="1090">
        <f t="shared" si="517"/>
        <v>4101.4079999999994</v>
      </c>
      <c r="AW615" s="633"/>
    </row>
    <row r="616" spans="1:49" s="632" customFormat="1" x14ac:dyDescent="0.25">
      <c r="A616" s="749" t="s">
        <v>1097</v>
      </c>
      <c r="B616" s="657" t="s">
        <v>557</v>
      </c>
      <c r="C616" s="635" t="s">
        <v>170</v>
      </c>
      <c r="D616" s="621">
        <v>4</v>
      </c>
      <c r="E616" s="1004">
        <v>393</v>
      </c>
      <c r="F616" s="527">
        <f t="shared" si="518"/>
        <v>1572</v>
      </c>
      <c r="G616" s="526">
        <v>221.67600000000002</v>
      </c>
      <c r="H616" s="989">
        <f t="shared" si="519"/>
        <v>886.70400000000006</v>
      </c>
      <c r="I616" s="1090">
        <f t="shared" si="511"/>
        <v>2458.7040000000002</v>
      </c>
      <c r="J616" s="1132"/>
      <c r="K616" s="621"/>
      <c r="L616" s="1004">
        <v>393</v>
      </c>
      <c r="M616" s="527">
        <f t="shared" si="520"/>
        <v>0</v>
      </c>
      <c r="N616" s="526">
        <v>221.67600000000002</v>
      </c>
      <c r="O616" s="989">
        <f t="shared" si="521"/>
        <v>0</v>
      </c>
      <c r="P616" s="1090">
        <f t="shared" si="512"/>
        <v>0</v>
      </c>
      <c r="Q616" s="1005"/>
      <c r="R616" s="621"/>
      <c r="S616" s="1096">
        <v>393</v>
      </c>
      <c r="T616" s="1090">
        <f t="shared" si="522"/>
        <v>0</v>
      </c>
      <c r="U616" s="1096">
        <v>221.67600000000002</v>
      </c>
      <c r="V616" s="1090">
        <f t="shared" si="523"/>
        <v>0</v>
      </c>
      <c r="W616" s="1090">
        <f t="shared" si="513"/>
        <v>0</v>
      </c>
      <c r="X616" s="1215"/>
      <c r="Y616" s="526">
        <v>393</v>
      </c>
      <c r="Z616" s="527">
        <f t="shared" si="524"/>
        <v>0</v>
      </c>
      <c r="AA616" s="526">
        <v>221.67600000000002</v>
      </c>
      <c r="AB616" s="527">
        <f t="shared" si="525"/>
        <v>0</v>
      </c>
      <c r="AC616" s="915">
        <f t="shared" si="514"/>
        <v>0</v>
      </c>
      <c r="AD616" s="1216"/>
      <c r="AE616" s="526">
        <v>393</v>
      </c>
      <c r="AF616" s="527">
        <f t="shared" si="526"/>
        <v>0</v>
      </c>
      <c r="AG616" s="526">
        <v>221.67600000000002</v>
      </c>
      <c r="AH616" s="527">
        <f t="shared" si="527"/>
        <v>0</v>
      </c>
      <c r="AI616" s="915">
        <f t="shared" si="515"/>
        <v>0</v>
      </c>
      <c r="AJ616" s="1216"/>
      <c r="AK616" s="526">
        <v>393</v>
      </c>
      <c r="AL616" s="527">
        <f t="shared" si="528"/>
        <v>0</v>
      </c>
      <c r="AM616" s="526">
        <v>221.67600000000002</v>
      </c>
      <c r="AN616" s="527">
        <f t="shared" si="529"/>
        <v>0</v>
      </c>
      <c r="AO616" s="915">
        <f t="shared" si="516"/>
        <v>0</v>
      </c>
      <c r="AP616" s="990"/>
      <c r="AQ616" s="653">
        <f t="shared" si="532"/>
        <v>4</v>
      </c>
      <c r="AR616" s="1004">
        <v>393</v>
      </c>
      <c r="AS616" s="527">
        <f t="shared" si="530"/>
        <v>1572</v>
      </c>
      <c r="AT616" s="526">
        <v>221.67600000000002</v>
      </c>
      <c r="AU616" s="989">
        <f t="shared" si="531"/>
        <v>886.70400000000006</v>
      </c>
      <c r="AV616" s="1090">
        <f t="shared" si="517"/>
        <v>2458.7040000000002</v>
      </c>
      <c r="AW616" s="633"/>
    </row>
    <row r="617" spans="1:49" s="632" customFormat="1" x14ac:dyDescent="0.25">
      <c r="A617" s="749" t="s">
        <v>1098</v>
      </c>
      <c r="B617" s="657" t="s">
        <v>291</v>
      </c>
      <c r="C617" s="635" t="s">
        <v>170</v>
      </c>
      <c r="D617" s="621">
        <v>720</v>
      </c>
      <c r="E617" s="1004">
        <v>0</v>
      </c>
      <c r="F617" s="527">
        <f t="shared" si="518"/>
        <v>0</v>
      </c>
      <c r="G617" s="526">
        <v>2.0020000000000002</v>
      </c>
      <c r="H617" s="989">
        <f t="shared" si="519"/>
        <v>1441.44</v>
      </c>
      <c r="I617" s="1090">
        <f t="shared" si="511"/>
        <v>1441.44</v>
      </c>
      <c r="J617" s="1132"/>
      <c r="K617" s="621"/>
      <c r="L617" s="1004">
        <v>0</v>
      </c>
      <c r="M617" s="527">
        <f t="shared" si="520"/>
        <v>0</v>
      </c>
      <c r="N617" s="526">
        <v>2.0020000000000002</v>
      </c>
      <c r="O617" s="989">
        <f t="shared" si="521"/>
        <v>0</v>
      </c>
      <c r="P617" s="1090">
        <f t="shared" si="512"/>
        <v>0</v>
      </c>
      <c r="Q617" s="1005"/>
      <c r="R617" s="621"/>
      <c r="S617" s="1096">
        <v>0</v>
      </c>
      <c r="T617" s="1090">
        <f t="shared" si="522"/>
        <v>0</v>
      </c>
      <c r="U617" s="1096">
        <v>2.0020000000000002</v>
      </c>
      <c r="V617" s="1090">
        <f t="shared" si="523"/>
        <v>0</v>
      </c>
      <c r="W617" s="1090">
        <f t="shared" si="513"/>
        <v>0</v>
      </c>
      <c r="X617" s="1215"/>
      <c r="Y617" s="526">
        <v>0</v>
      </c>
      <c r="Z617" s="527">
        <f t="shared" si="524"/>
        <v>0</v>
      </c>
      <c r="AA617" s="526">
        <v>2.0020000000000002</v>
      </c>
      <c r="AB617" s="527">
        <f t="shared" si="525"/>
        <v>0</v>
      </c>
      <c r="AC617" s="915">
        <f t="shared" si="514"/>
        <v>0</v>
      </c>
      <c r="AD617" s="1216"/>
      <c r="AE617" s="526">
        <v>0</v>
      </c>
      <c r="AF617" s="527">
        <f t="shared" si="526"/>
        <v>0</v>
      </c>
      <c r="AG617" s="526">
        <v>2.0020000000000002</v>
      </c>
      <c r="AH617" s="527">
        <f t="shared" si="527"/>
        <v>0</v>
      </c>
      <c r="AI617" s="915">
        <f t="shared" si="515"/>
        <v>0</v>
      </c>
      <c r="AJ617" s="1216"/>
      <c r="AK617" s="526">
        <v>0</v>
      </c>
      <c r="AL617" s="527">
        <f t="shared" si="528"/>
        <v>0</v>
      </c>
      <c r="AM617" s="526">
        <v>2.0020000000000002</v>
      </c>
      <c r="AN617" s="527">
        <f t="shared" si="529"/>
        <v>0</v>
      </c>
      <c r="AO617" s="915">
        <f t="shared" si="516"/>
        <v>0</v>
      </c>
      <c r="AP617" s="990"/>
      <c r="AQ617" s="653">
        <f t="shared" si="532"/>
        <v>720</v>
      </c>
      <c r="AR617" s="1004">
        <v>0</v>
      </c>
      <c r="AS617" s="527">
        <f t="shared" si="530"/>
        <v>0</v>
      </c>
      <c r="AT617" s="526">
        <v>2.0020000000000002</v>
      </c>
      <c r="AU617" s="989">
        <f t="shared" si="531"/>
        <v>1441.44</v>
      </c>
      <c r="AV617" s="1090">
        <f t="shared" si="517"/>
        <v>1441.44</v>
      </c>
      <c r="AW617" s="633"/>
    </row>
    <row r="618" spans="1:49" s="632" customFormat="1" x14ac:dyDescent="0.25">
      <c r="A618" s="749" t="s">
        <v>1099</v>
      </c>
      <c r="B618" s="657" t="s">
        <v>293</v>
      </c>
      <c r="C618" s="635" t="s">
        <v>170</v>
      </c>
      <c r="D618" s="621">
        <v>28</v>
      </c>
      <c r="E618" s="1004">
        <v>0</v>
      </c>
      <c r="F618" s="527">
        <f t="shared" si="518"/>
        <v>0</v>
      </c>
      <c r="G618" s="526">
        <v>6.4870000000000001</v>
      </c>
      <c r="H618" s="989">
        <f t="shared" si="519"/>
        <v>181.636</v>
      </c>
      <c r="I618" s="1090">
        <f t="shared" si="511"/>
        <v>181.636</v>
      </c>
      <c r="J618" s="1132"/>
      <c r="K618" s="621"/>
      <c r="L618" s="1004">
        <v>0</v>
      </c>
      <c r="M618" s="527">
        <f t="shared" si="520"/>
        <v>0</v>
      </c>
      <c r="N618" s="526">
        <v>6.4870000000000001</v>
      </c>
      <c r="O618" s="989">
        <f t="shared" si="521"/>
        <v>0</v>
      </c>
      <c r="P618" s="1090">
        <f t="shared" si="512"/>
        <v>0</v>
      </c>
      <c r="Q618" s="1005"/>
      <c r="R618" s="621"/>
      <c r="S618" s="1096">
        <v>0</v>
      </c>
      <c r="T618" s="1090">
        <f t="shared" si="522"/>
        <v>0</v>
      </c>
      <c r="U618" s="1096">
        <v>6.4870000000000001</v>
      </c>
      <c r="V618" s="1090">
        <f t="shared" si="523"/>
        <v>0</v>
      </c>
      <c r="W618" s="1090">
        <f t="shared" si="513"/>
        <v>0</v>
      </c>
      <c r="X618" s="1215"/>
      <c r="Y618" s="526">
        <v>0</v>
      </c>
      <c r="Z618" s="527">
        <f t="shared" si="524"/>
        <v>0</v>
      </c>
      <c r="AA618" s="526">
        <v>6.4870000000000001</v>
      </c>
      <c r="AB618" s="527">
        <f t="shared" si="525"/>
        <v>0</v>
      </c>
      <c r="AC618" s="915">
        <f t="shared" si="514"/>
        <v>0</v>
      </c>
      <c r="AD618" s="1216"/>
      <c r="AE618" s="526">
        <v>0</v>
      </c>
      <c r="AF618" s="527">
        <f t="shared" si="526"/>
        <v>0</v>
      </c>
      <c r="AG618" s="526">
        <v>6.4870000000000001</v>
      </c>
      <c r="AH618" s="527">
        <f t="shared" si="527"/>
        <v>0</v>
      </c>
      <c r="AI618" s="915">
        <f t="shared" si="515"/>
        <v>0</v>
      </c>
      <c r="AJ618" s="1216"/>
      <c r="AK618" s="526">
        <v>0</v>
      </c>
      <c r="AL618" s="527">
        <f t="shared" si="528"/>
        <v>0</v>
      </c>
      <c r="AM618" s="526">
        <v>6.4870000000000001</v>
      </c>
      <c r="AN618" s="527">
        <f t="shared" si="529"/>
        <v>0</v>
      </c>
      <c r="AO618" s="915">
        <f t="shared" si="516"/>
        <v>0</v>
      </c>
      <c r="AP618" s="990"/>
      <c r="AQ618" s="653">
        <f t="shared" si="532"/>
        <v>28</v>
      </c>
      <c r="AR618" s="1004">
        <v>0</v>
      </c>
      <c r="AS618" s="527">
        <f t="shared" si="530"/>
        <v>0</v>
      </c>
      <c r="AT618" s="526">
        <v>6.4870000000000001</v>
      </c>
      <c r="AU618" s="989">
        <f t="shared" si="531"/>
        <v>181.636</v>
      </c>
      <c r="AV618" s="1090">
        <f t="shared" si="517"/>
        <v>181.636</v>
      </c>
      <c r="AW618" s="633"/>
    </row>
    <row r="619" spans="1:49" s="632" customFormat="1" x14ac:dyDescent="0.25">
      <c r="A619" s="749" t="s">
        <v>1100</v>
      </c>
      <c r="B619" s="657" t="s">
        <v>561</v>
      </c>
      <c r="C619" s="635" t="s">
        <v>170</v>
      </c>
      <c r="D619" s="621">
        <v>28</v>
      </c>
      <c r="E619" s="1004">
        <v>0</v>
      </c>
      <c r="F619" s="527">
        <f t="shared" si="518"/>
        <v>0</v>
      </c>
      <c r="G619" s="526">
        <v>3.9910000000000001</v>
      </c>
      <c r="H619" s="989">
        <f t="shared" si="519"/>
        <v>111.748</v>
      </c>
      <c r="I619" s="1090">
        <f t="shared" si="511"/>
        <v>111.748</v>
      </c>
      <c r="J619" s="1132"/>
      <c r="K619" s="621"/>
      <c r="L619" s="1004">
        <v>0</v>
      </c>
      <c r="M619" s="527">
        <f t="shared" si="520"/>
        <v>0</v>
      </c>
      <c r="N619" s="526">
        <v>3.9910000000000001</v>
      </c>
      <c r="O619" s="989">
        <f t="shared" si="521"/>
        <v>0</v>
      </c>
      <c r="P619" s="1090">
        <f t="shared" si="512"/>
        <v>0</v>
      </c>
      <c r="Q619" s="1005"/>
      <c r="R619" s="621"/>
      <c r="S619" s="1096">
        <v>0</v>
      </c>
      <c r="T619" s="1090">
        <f t="shared" si="522"/>
        <v>0</v>
      </c>
      <c r="U619" s="1096">
        <v>3.9910000000000001</v>
      </c>
      <c r="V619" s="1090">
        <f t="shared" si="523"/>
        <v>0</v>
      </c>
      <c r="W619" s="1090">
        <f t="shared" si="513"/>
        <v>0</v>
      </c>
      <c r="X619" s="1215"/>
      <c r="Y619" s="526">
        <v>0</v>
      </c>
      <c r="Z619" s="527">
        <f t="shared" si="524"/>
        <v>0</v>
      </c>
      <c r="AA619" s="526">
        <v>3.9910000000000001</v>
      </c>
      <c r="AB619" s="527">
        <f t="shared" si="525"/>
        <v>0</v>
      </c>
      <c r="AC619" s="915">
        <f t="shared" si="514"/>
        <v>0</v>
      </c>
      <c r="AD619" s="1216"/>
      <c r="AE619" s="526">
        <v>0</v>
      </c>
      <c r="AF619" s="527">
        <f t="shared" si="526"/>
        <v>0</v>
      </c>
      <c r="AG619" s="526">
        <v>3.9910000000000001</v>
      </c>
      <c r="AH619" s="527">
        <f t="shared" si="527"/>
        <v>0</v>
      </c>
      <c r="AI619" s="915">
        <f t="shared" si="515"/>
        <v>0</v>
      </c>
      <c r="AJ619" s="1216"/>
      <c r="AK619" s="526">
        <v>0</v>
      </c>
      <c r="AL619" s="527">
        <f t="shared" si="528"/>
        <v>0</v>
      </c>
      <c r="AM619" s="526">
        <v>3.9910000000000001</v>
      </c>
      <c r="AN619" s="527">
        <f t="shared" si="529"/>
        <v>0</v>
      </c>
      <c r="AO619" s="915">
        <f t="shared" si="516"/>
        <v>0</v>
      </c>
      <c r="AP619" s="990"/>
      <c r="AQ619" s="653">
        <f t="shared" si="532"/>
        <v>28</v>
      </c>
      <c r="AR619" s="1004">
        <v>0</v>
      </c>
      <c r="AS619" s="527">
        <f t="shared" si="530"/>
        <v>0</v>
      </c>
      <c r="AT619" s="526">
        <v>3.9910000000000001</v>
      </c>
      <c r="AU619" s="989">
        <f t="shared" si="531"/>
        <v>111.748</v>
      </c>
      <c r="AV619" s="1090">
        <f t="shared" si="517"/>
        <v>111.748</v>
      </c>
      <c r="AW619" s="633"/>
    </row>
    <row r="620" spans="1:49" s="632" customFormat="1" x14ac:dyDescent="0.25">
      <c r="A620" s="749" t="s">
        <v>1101</v>
      </c>
      <c r="B620" s="657" t="s">
        <v>563</v>
      </c>
      <c r="C620" s="635" t="s">
        <v>170</v>
      </c>
      <c r="D620" s="621">
        <v>54</v>
      </c>
      <c r="E620" s="1004">
        <v>0</v>
      </c>
      <c r="F620" s="527">
        <f t="shared" si="518"/>
        <v>0</v>
      </c>
      <c r="G620" s="526">
        <v>8.8010000000000002</v>
      </c>
      <c r="H620" s="989">
        <f t="shared" si="519"/>
        <v>475.25400000000002</v>
      </c>
      <c r="I620" s="1090">
        <f t="shared" si="511"/>
        <v>475.25400000000002</v>
      </c>
      <c r="J620" s="1132"/>
      <c r="K620" s="621"/>
      <c r="L620" s="1004">
        <v>0</v>
      </c>
      <c r="M620" s="527">
        <f t="shared" si="520"/>
        <v>0</v>
      </c>
      <c r="N620" s="526">
        <v>8.8010000000000002</v>
      </c>
      <c r="O620" s="989">
        <f t="shared" si="521"/>
        <v>0</v>
      </c>
      <c r="P620" s="1090">
        <f t="shared" si="512"/>
        <v>0</v>
      </c>
      <c r="Q620" s="1005"/>
      <c r="R620" s="621"/>
      <c r="S620" s="1096">
        <v>0</v>
      </c>
      <c r="T620" s="1090">
        <f t="shared" si="522"/>
        <v>0</v>
      </c>
      <c r="U620" s="1096">
        <v>8.8010000000000002</v>
      </c>
      <c r="V620" s="1090">
        <f t="shared" si="523"/>
        <v>0</v>
      </c>
      <c r="W620" s="1090">
        <f t="shared" si="513"/>
        <v>0</v>
      </c>
      <c r="X620" s="1215"/>
      <c r="Y620" s="526">
        <v>0</v>
      </c>
      <c r="Z620" s="527">
        <f t="shared" si="524"/>
        <v>0</v>
      </c>
      <c r="AA620" s="526">
        <v>8.8010000000000002</v>
      </c>
      <c r="AB620" s="527">
        <f t="shared" si="525"/>
        <v>0</v>
      </c>
      <c r="AC620" s="915">
        <f t="shared" si="514"/>
        <v>0</v>
      </c>
      <c r="AD620" s="1216"/>
      <c r="AE620" s="526">
        <v>0</v>
      </c>
      <c r="AF620" s="527">
        <f t="shared" si="526"/>
        <v>0</v>
      </c>
      <c r="AG620" s="526">
        <v>8.8010000000000002</v>
      </c>
      <c r="AH620" s="527">
        <f t="shared" si="527"/>
        <v>0</v>
      </c>
      <c r="AI620" s="915">
        <f t="shared" si="515"/>
        <v>0</v>
      </c>
      <c r="AJ620" s="1216"/>
      <c r="AK620" s="526">
        <v>0</v>
      </c>
      <c r="AL620" s="527">
        <f t="shared" si="528"/>
        <v>0</v>
      </c>
      <c r="AM620" s="526">
        <v>8.8010000000000002</v>
      </c>
      <c r="AN620" s="527">
        <f t="shared" si="529"/>
        <v>0</v>
      </c>
      <c r="AO620" s="915">
        <f t="shared" si="516"/>
        <v>0</v>
      </c>
      <c r="AP620" s="990"/>
      <c r="AQ620" s="653">
        <f t="shared" si="532"/>
        <v>54</v>
      </c>
      <c r="AR620" s="1004">
        <v>0</v>
      </c>
      <c r="AS620" s="527">
        <f t="shared" si="530"/>
        <v>0</v>
      </c>
      <c r="AT620" s="526">
        <v>8.8010000000000002</v>
      </c>
      <c r="AU620" s="989">
        <f t="shared" si="531"/>
        <v>475.25400000000002</v>
      </c>
      <c r="AV620" s="1090">
        <f t="shared" si="517"/>
        <v>475.25400000000002</v>
      </c>
      <c r="AW620" s="633"/>
    </row>
    <row r="621" spans="1:49" s="632" customFormat="1" x14ac:dyDescent="0.25">
      <c r="A621" s="749" t="s">
        <v>1102</v>
      </c>
      <c r="B621" s="657" t="s">
        <v>381</v>
      </c>
      <c r="C621" s="635" t="s">
        <v>196</v>
      </c>
      <c r="D621" s="621">
        <v>1</v>
      </c>
      <c r="E621" s="1004">
        <v>53448</v>
      </c>
      <c r="F621" s="527">
        <f t="shared" si="518"/>
        <v>53448</v>
      </c>
      <c r="G621" s="526">
        <v>0</v>
      </c>
      <c r="H621" s="989">
        <f t="shared" si="519"/>
        <v>0</v>
      </c>
      <c r="I621" s="1090">
        <f t="shared" si="511"/>
        <v>53448</v>
      </c>
      <c r="J621" s="1132"/>
      <c r="K621" s="621"/>
      <c r="L621" s="1004">
        <v>53448</v>
      </c>
      <c r="M621" s="527">
        <f t="shared" si="520"/>
        <v>0</v>
      </c>
      <c r="N621" s="526">
        <v>0</v>
      </c>
      <c r="O621" s="989">
        <f t="shared" si="521"/>
        <v>0</v>
      </c>
      <c r="P621" s="1090">
        <f t="shared" si="512"/>
        <v>0</v>
      </c>
      <c r="Q621" s="1005"/>
      <c r="R621" s="621"/>
      <c r="S621" s="1096">
        <v>53448</v>
      </c>
      <c r="T621" s="1090">
        <f t="shared" si="522"/>
        <v>0</v>
      </c>
      <c r="U621" s="1096">
        <v>0</v>
      </c>
      <c r="V621" s="1090">
        <f t="shared" si="523"/>
        <v>0</v>
      </c>
      <c r="W621" s="1090">
        <f t="shared" si="513"/>
        <v>0</v>
      </c>
      <c r="X621" s="1215"/>
      <c r="Y621" s="526">
        <v>53448</v>
      </c>
      <c r="Z621" s="527">
        <f t="shared" si="524"/>
        <v>0</v>
      </c>
      <c r="AA621" s="526">
        <v>0</v>
      </c>
      <c r="AB621" s="527">
        <f t="shared" si="525"/>
        <v>0</v>
      </c>
      <c r="AC621" s="915">
        <f t="shared" si="514"/>
        <v>0</v>
      </c>
      <c r="AD621" s="1216"/>
      <c r="AE621" s="526">
        <v>53448</v>
      </c>
      <c r="AF621" s="527">
        <f t="shared" si="526"/>
        <v>0</v>
      </c>
      <c r="AG621" s="526">
        <v>0</v>
      </c>
      <c r="AH621" s="527">
        <f t="shared" si="527"/>
        <v>0</v>
      </c>
      <c r="AI621" s="915">
        <f t="shared" si="515"/>
        <v>0</v>
      </c>
      <c r="AJ621" s="1216"/>
      <c r="AK621" s="526">
        <v>53448</v>
      </c>
      <c r="AL621" s="527">
        <f t="shared" si="528"/>
        <v>0</v>
      </c>
      <c r="AM621" s="526">
        <v>0</v>
      </c>
      <c r="AN621" s="527">
        <f t="shared" si="529"/>
        <v>0</v>
      </c>
      <c r="AO621" s="915">
        <f t="shared" si="516"/>
        <v>0</v>
      </c>
      <c r="AP621" s="990"/>
      <c r="AQ621" s="653">
        <f t="shared" si="532"/>
        <v>1</v>
      </c>
      <c r="AR621" s="1004">
        <v>53448</v>
      </c>
      <c r="AS621" s="527">
        <f t="shared" si="530"/>
        <v>53448</v>
      </c>
      <c r="AT621" s="526">
        <v>0</v>
      </c>
      <c r="AU621" s="989">
        <f t="shared" si="531"/>
        <v>0</v>
      </c>
      <c r="AV621" s="1090">
        <f t="shared" si="517"/>
        <v>53448</v>
      </c>
      <c r="AW621" s="633"/>
    </row>
    <row r="622" spans="1:49" s="1276" customFormat="1" x14ac:dyDescent="0.25">
      <c r="A622" s="1020" t="s">
        <v>1103</v>
      </c>
      <c r="B622" s="1021" t="s">
        <v>1104</v>
      </c>
      <c r="C622" s="1022"/>
      <c r="D622" s="888"/>
      <c r="E622" s="938"/>
      <c r="F622" s="906">
        <f>SUM(F623:F659)</f>
        <v>4524706.12</v>
      </c>
      <c r="G622" s="940"/>
      <c r="H622" s="1279">
        <f>SUM(H623:H659)</f>
        <v>18076414.479999997</v>
      </c>
      <c r="I622" s="961">
        <f>SUM(I623:I659)</f>
        <v>22601120.600000001</v>
      </c>
      <c r="J622" s="940"/>
      <c r="K622" s="888"/>
      <c r="L622" s="938"/>
      <c r="M622" s="906">
        <f>SUM(M623:M659)</f>
        <v>2554623.9299999997</v>
      </c>
      <c r="N622" s="940"/>
      <c r="O622" s="1279">
        <f>SUM(O623:O659)</f>
        <v>17454058.32</v>
      </c>
      <c r="P622" s="961">
        <f>SUM(P623:P659)</f>
        <v>20008682.250000004</v>
      </c>
      <c r="Q622" s="870"/>
      <c r="R622" s="888"/>
      <c r="S622" s="955"/>
      <c r="T622" s="961">
        <f>SUM(T623:T659)</f>
        <v>407008.53</v>
      </c>
      <c r="U622" s="961"/>
      <c r="V622" s="961">
        <f>SUM(V623:V659)</f>
        <v>347328.16000000003</v>
      </c>
      <c r="W622" s="961">
        <f>SUM(W623:W659)</f>
        <v>754336.69</v>
      </c>
      <c r="X622" s="871"/>
      <c r="Y622" s="938"/>
      <c r="Z622" s="906">
        <f>SUM(Z623:Z659)</f>
        <v>0</v>
      </c>
      <c r="AA622" s="940"/>
      <c r="AB622" s="906">
        <f>SUM(AB623:AB659)</f>
        <v>0</v>
      </c>
      <c r="AC622" s="939">
        <f>SUM(AC623:AC659)</f>
        <v>0</v>
      </c>
      <c r="AD622" s="889"/>
      <c r="AE622" s="938"/>
      <c r="AF622" s="906">
        <f>SUM(AF623:AF659)</f>
        <v>0</v>
      </c>
      <c r="AG622" s="940"/>
      <c r="AH622" s="906">
        <f>SUM(AH623:AH659)</f>
        <v>0</v>
      </c>
      <c r="AI622" s="939">
        <f>SUM(AI623:AI659)</f>
        <v>0</v>
      </c>
      <c r="AJ622" s="889"/>
      <c r="AK622" s="938"/>
      <c r="AL622" s="906">
        <f>SUM(AL623:AL659)</f>
        <v>0</v>
      </c>
      <c r="AM622" s="940"/>
      <c r="AN622" s="906">
        <f>SUM(AN623:AN659)</f>
        <v>0</v>
      </c>
      <c r="AO622" s="939">
        <f>SUM(AO623:AO659)</f>
        <v>0</v>
      </c>
      <c r="AP622" s="940"/>
      <c r="AQ622" s="1118">
        <f t="shared" si="532"/>
        <v>0</v>
      </c>
      <c r="AR622" s="938"/>
      <c r="AS622" s="906">
        <f>SUM(AS623:AS659)</f>
        <v>1563073.66</v>
      </c>
      <c r="AT622" s="940"/>
      <c r="AU622" s="1279">
        <f>SUM(AU623:AU659)</f>
        <v>275028</v>
      </c>
      <c r="AV622" s="961">
        <f>SUM(AV623:AV659)</f>
        <v>1838101.66</v>
      </c>
      <c r="AW622" s="1275"/>
    </row>
    <row r="623" spans="1:49" s="632" customFormat="1" x14ac:dyDescent="0.25">
      <c r="A623" s="749" t="s">
        <v>1105</v>
      </c>
      <c r="B623" s="657" t="s">
        <v>1106</v>
      </c>
      <c r="C623" s="635" t="s">
        <v>170</v>
      </c>
      <c r="D623" s="621">
        <v>2</v>
      </c>
      <c r="E623" s="1150">
        <v>332000</v>
      </c>
      <c r="F623" s="527">
        <f t="shared" ref="F623:F633" si="533">D623*E623</f>
        <v>664000</v>
      </c>
      <c r="G623" s="527">
        <v>5812000</v>
      </c>
      <c r="H623" s="989">
        <f t="shared" ref="H623:H633" si="534">D623*G623</f>
        <v>11624000</v>
      </c>
      <c r="I623" s="1090">
        <f>H623+F623</f>
        <v>12288000</v>
      </c>
      <c r="J623" s="1132"/>
      <c r="K623" s="621">
        <v>2</v>
      </c>
      <c r="L623" s="1150">
        <v>332000</v>
      </c>
      <c r="M623" s="527">
        <f t="shared" ref="M623:M633" si="535">K623*L623</f>
        <v>664000</v>
      </c>
      <c r="N623" s="527">
        <v>5812000</v>
      </c>
      <c r="O623" s="989">
        <f t="shared" ref="O623:O633" si="536">K623*N623</f>
        <v>11624000</v>
      </c>
      <c r="P623" s="1090">
        <f>O623+M623</f>
        <v>12288000</v>
      </c>
      <c r="Q623" s="1005"/>
      <c r="R623" s="621"/>
      <c r="S623" s="1090">
        <v>332000</v>
      </c>
      <c r="T623" s="1090">
        <f t="shared" ref="T623:T633" si="537">R623*S623</f>
        <v>0</v>
      </c>
      <c r="U623" s="1090">
        <v>5812000</v>
      </c>
      <c r="V623" s="1090">
        <f t="shared" ref="V623:V633" si="538">R623*U623</f>
        <v>0</v>
      </c>
      <c r="W623" s="1090">
        <f>V623+T623</f>
        <v>0</v>
      </c>
      <c r="X623" s="1215"/>
      <c r="Y623" s="527">
        <v>332000</v>
      </c>
      <c r="Z623" s="527">
        <f t="shared" ref="Z623:Z633" si="539">X623*Y623</f>
        <v>0</v>
      </c>
      <c r="AA623" s="527">
        <v>5812000</v>
      </c>
      <c r="AB623" s="527">
        <f t="shared" ref="AB623:AB633" si="540">X623*AA623</f>
        <v>0</v>
      </c>
      <c r="AC623" s="915">
        <f>AB623+Z623</f>
        <v>0</v>
      </c>
      <c r="AD623" s="1216"/>
      <c r="AE623" s="527">
        <v>332000</v>
      </c>
      <c r="AF623" s="527">
        <f t="shared" ref="AF623:AF633" si="541">AD623*AE623</f>
        <v>0</v>
      </c>
      <c r="AG623" s="527">
        <v>5812000</v>
      </c>
      <c r="AH623" s="527">
        <f t="shared" ref="AH623:AH633" si="542">AD623*AG623</f>
        <v>0</v>
      </c>
      <c r="AI623" s="915">
        <f>AH623+AF623</f>
        <v>0</v>
      </c>
      <c r="AJ623" s="1216"/>
      <c r="AK623" s="527">
        <v>332000</v>
      </c>
      <c r="AL623" s="527">
        <f t="shared" ref="AL623:AL633" si="543">AJ623*AK623</f>
        <v>0</v>
      </c>
      <c r="AM623" s="527">
        <v>5812000</v>
      </c>
      <c r="AN623" s="527">
        <f t="shared" ref="AN623:AN633" si="544">AJ623*AM623</f>
        <v>0</v>
      </c>
      <c r="AO623" s="915">
        <f>AN623+AL623</f>
        <v>0</v>
      </c>
      <c r="AP623" s="990"/>
      <c r="AQ623" s="653">
        <f t="shared" si="532"/>
        <v>0</v>
      </c>
      <c r="AR623" s="1150">
        <v>332000</v>
      </c>
      <c r="AS623" s="527">
        <f t="shared" ref="AS623:AS633" si="545">AQ623*AR623</f>
        <v>0</v>
      </c>
      <c r="AT623" s="527">
        <v>5812000</v>
      </c>
      <c r="AU623" s="989">
        <f t="shared" ref="AU623:AU633" si="546">AQ623*AT623</f>
        <v>0</v>
      </c>
      <c r="AV623" s="1090">
        <f>AU623+AS623</f>
        <v>0</v>
      </c>
      <c r="AW623" s="633"/>
    </row>
    <row r="624" spans="1:49" s="632" customFormat="1" x14ac:dyDescent="0.25">
      <c r="A624" s="749" t="s">
        <v>1107</v>
      </c>
      <c r="B624" s="657" t="s">
        <v>1108</v>
      </c>
      <c r="C624" s="635" t="s">
        <v>28</v>
      </c>
      <c r="D624" s="621">
        <v>2</v>
      </c>
      <c r="E624" s="1150">
        <v>0</v>
      </c>
      <c r="F624" s="527">
        <f t="shared" si="533"/>
        <v>0</v>
      </c>
      <c r="G624" s="527">
        <v>73710</v>
      </c>
      <c r="H624" s="989">
        <f t="shared" si="534"/>
        <v>147420</v>
      </c>
      <c r="I624" s="1090">
        <f t="shared" ref="I624:I659" si="547">H624+F624</f>
        <v>147420</v>
      </c>
      <c r="J624" s="1132"/>
      <c r="K624" s="621">
        <v>2</v>
      </c>
      <c r="L624" s="1150">
        <v>0</v>
      </c>
      <c r="M624" s="527">
        <f t="shared" si="535"/>
        <v>0</v>
      </c>
      <c r="N624" s="527">
        <v>73710</v>
      </c>
      <c r="O624" s="989">
        <f t="shared" si="536"/>
        <v>147420</v>
      </c>
      <c r="P624" s="1090">
        <f t="shared" ref="P624:P659" si="548">O624+M624</f>
        <v>147420</v>
      </c>
      <c r="Q624" s="1005"/>
      <c r="R624" s="621"/>
      <c r="S624" s="1090">
        <v>0</v>
      </c>
      <c r="T624" s="1090">
        <f t="shared" si="537"/>
        <v>0</v>
      </c>
      <c r="U624" s="1090">
        <v>73710</v>
      </c>
      <c r="V624" s="1090">
        <f t="shared" si="538"/>
        <v>0</v>
      </c>
      <c r="W624" s="1090">
        <f t="shared" ref="W624:W659" si="549">V624+T624</f>
        <v>0</v>
      </c>
      <c r="X624" s="1215"/>
      <c r="Y624" s="527">
        <v>0</v>
      </c>
      <c r="Z624" s="527">
        <f t="shared" si="539"/>
        <v>0</v>
      </c>
      <c r="AA624" s="527">
        <v>73710</v>
      </c>
      <c r="AB624" s="527">
        <f t="shared" si="540"/>
        <v>0</v>
      </c>
      <c r="AC624" s="915">
        <f t="shared" ref="AC624:AC659" si="550">AB624+Z624</f>
        <v>0</v>
      </c>
      <c r="AD624" s="1216"/>
      <c r="AE624" s="527">
        <v>0</v>
      </c>
      <c r="AF624" s="527">
        <f t="shared" si="541"/>
        <v>0</v>
      </c>
      <c r="AG624" s="527">
        <v>73710</v>
      </c>
      <c r="AH624" s="527">
        <f t="shared" si="542"/>
        <v>0</v>
      </c>
      <c r="AI624" s="915">
        <f t="shared" ref="AI624:AI659" si="551">AH624+AF624</f>
        <v>0</v>
      </c>
      <c r="AJ624" s="1216"/>
      <c r="AK624" s="527">
        <v>0</v>
      </c>
      <c r="AL624" s="527">
        <f t="shared" si="543"/>
        <v>0</v>
      </c>
      <c r="AM624" s="527">
        <v>73710</v>
      </c>
      <c r="AN624" s="527">
        <f t="shared" si="544"/>
        <v>0</v>
      </c>
      <c r="AO624" s="915">
        <f t="shared" ref="AO624:AO659" si="552">AN624+AL624</f>
        <v>0</v>
      </c>
      <c r="AP624" s="990"/>
      <c r="AQ624" s="653">
        <f t="shared" si="532"/>
        <v>0</v>
      </c>
      <c r="AR624" s="1150">
        <v>0</v>
      </c>
      <c r="AS624" s="527">
        <f t="shared" si="545"/>
        <v>0</v>
      </c>
      <c r="AT624" s="527">
        <v>73710</v>
      </c>
      <c r="AU624" s="989">
        <f t="shared" si="546"/>
        <v>0</v>
      </c>
      <c r="AV624" s="1090">
        <f t="shared" ref="AV624:AV659" si="553">AU624+AS624</f>
        <v>0</v>
      </c>
      <c r="AW624" s="633"/>
    </row>
    <row r="625" spans="1:49" s="632" customFormat="1" ht="28.5" x14ac:dyDescent="0.25">
      <c r="A625" s="749" t="s">
        <v>1109</v>
      </c>
      <c r="B625" s="657" t="s">
        <v>1110</v>
      </c>
      <c r="C625" s="635" t="s">
        <v>1111</v>
      </c>
      <c r="D625" s="621">
        <v>2</v>
      </c>
      <c r="E625" s="1150">
        <v>46374</v>
      </c>
      <c r="F625" s="527">
        <f t="shared" si="533"/>
        <v>92748</v>
      </c>
      <c r="G625" s="526">
        <v>0</v>
      </c>
      <c r="H625" s="989">
        <f t="shared" si="534"/>
        <v>0</v>
      </c>
      <c r="I625" s="1090">
        <f t="shared" si="547"/>
        <v>92748</v>
      </c>
      <c r="J625" s="1132"/>
      <c r="K625" s="621">
        <v>2</v>
      </c>
      <c r="L625" s="1150">
        <v>46374</v>
      </c>
      <c r="M625" s="527">
        <f t="shared" si="535"/>
        <v>92748</v>
      </c>
      <c r="N625" s="526">
        <v>0</v>
      </c>
      <c r="O625" s="989">
        <f t="shared" si="536"/>
        <v>0</v>
      </c>
      <c r="P625" s="1090">
        <f t="shared" si="548"/>
        <v>92748</v>
      </c>
      <c r="Q625" s="1005"/>
      <c r="R625" s="621"/>
      <c r="S625" s="1090">
        <v>46374</v>
      </c>
      <c r="T625" s="1090">
        <f t="shared" si="537"/>
        <v>0</v>
      </c>
      <c r="U625" s="1096">
        <v>0</v>
      </c>
      <c r="V625" s="1090">
        <f t="shared" si="538"/>
        <v>0</v>
      </c>
      <c r="W625" s="1090">
        <f t="shared" si="549"/>
        <v>0</v>
      </c>
      <c r="X625" s="1215"/>
      <c r="Y625" s="527">
        <v>46374</v>
      </c>
      <c r="Z625" s="527">
        <f t="shared" si="539"/>
        <v>0</v>
      </c>
      <c r="AA625" s="526">
        <v>0</v>
      </c>
      <c r="AB625" s="527">
        <f t="shared" si="540"/>
        <v>0</v>
      </c>
      <c r="AC625" s="915">
        <f t="shared" si="550"/>
        <v>0</v>
      </c>
      <c r="AD625" s="1216"/>
      <c r="AE625" s="527">
        <v>46374</v>
      </c>
      <c r="AF625" s="527">
        <f t="shared" si="541"/>
        <v>0</v>
      </c>
      <c r="AG625" s="526">
        <v>0</v>
      </c>
      <c r="AH625" s="527">
        <f t="shared" si="542"/>
        <v>0</v>
      </c>
      <c r="AI625" s="915">
        <f t="shared" si="551"/>
        <v>0</v>
      </c>
      <c r="AJ625" s="1216"/>
      <c r="AK625" s="527">
        <v>46374</v>
      </c>
      <c r="AL625" s="527">
        <f t="shared" si="543"/>
        <v>0</v>
      </c>
      <c r="AM625" s="526">
        <v>0</v>
      </c>
      <c r="AN625" s="527">
        <f t="shared" si="544"/>
        <v>0</v>
      </c>
      <c r="AO625" s="915">
        <f t="shared" si="552"/>
        <v>0</v>
      </c>
      <c r="AP625" s="990"/>
      <c r="AQ625" s="653">
        <f t="shared" si="532"/>
        <v>0</v>
      </c>
      <c r="AR625" s="1150">
        <v>46374</v>
      </c>
      <c r="AS625" s="527">
        <f t="shared" si="545"/>
        <v>0</v>
      </c>
      <c r="AT625" s="526">
        <v>0</v>
      </c>
      <c r="AU625" s="989">
        <f t="shared" si="546"/>
        <v>0</v>
      </c>
      <c r="AV625" s="1090">
        <f t="shared" si="553"/>
        <v>0</v>
      </c>
      <c r="AW625" s="633"/>
    </row>
    <row r="626" spans="1:49" s="632" customFormat="1" ht="28.5" x14ac:dyDescent="0.25">
      <c r="A626" s="749" t="s">
        <v>1112</v>
      </c>
      <c r="B626" s="657" t="s">
        <v>1113</v>
      </c>
      <c r="C626" s="635" t="s">
        <v>170</v>
      </c>
      <c r="D626" s="621">
        <v>3</v>
      </c>
      <c r="E626" s="1004">
        <v>56592</v>
      </c>
      <c r="F626" s="527">
        <f t="shared" si="533"/>
        <v>169776</v>
      </c>
      <c r="G626" s="526">
        <v>0</v>
      </c>
      <c r="H626" s="989">
        <f t="shared" si="534"/>
        <v>0</v>
      </c>
      <c r="I626" s="1090">
        <f t="shared" si="547"/>
        <v>169776</v>
      </c>
      <c r="J626" s="1132"/>
      <c r="K626" s="621">
        <v>3</v>
      </c>
      <c r="L626" s="1004">
        <v>56592</v>
      </c>
      <c r="M626" s="527">
        <f t="shared" si="535"/>
        <v>169776</v>
      </c>
      <c r="N626" s="526">
        <v>0</v>
      </c>
      <c r="O626" s="989">
        <f t="shared" si="536"/>
        <v>0</v>
      </c>
      <c r="P626" s="1090">
        <f t="shared" si="548"/>
        <v>169776</v>
      </c>
      <c r="Q626" s="1005"/>
      <c r="R626" s="621"/>
      <c r="S626" s="1096">
        <v>56592</v>
      </c>
      <c r="T626" s="1090">
        <f t="shared" si="537"/>
        <v>0</v>
      </c>
      <c r="U626" s="1096">
        <v>0</v>
      </c>
      <c r="V626" s="1090">
        <f t="shared" si="538"/>
        <v>0</v>
      </c>
      <c r="W626" s="1090">
        <f t="shared" si="549"/>
        <v>0</v>
      </c>
      <c r="X626" s="1215"/>
      <c r="Y626" s="526">
        <v>56592</v>
      </c>
      <c r="Z626" s="527">
        <f t="shared" si="539"/>
        <v>0</v>
      </c>
      <c r="AA626" s="526">
        <v>0</v>
      </c>
      <c r="AB626" s="527">
        <f t="shared" si="540"/>
        <v>0</v>
      </c>
      <c r="AC626" s="915">
        <f t="shared" si="550"/>
        <v>0</v>
      </c>
      <c r="AD626" s="1216"/>
      <c r="AE626" s="526">
        <v>56592</v>
      </c>
      <c r="AF626" s="527">
        <f t="shared" si="541"/>
        <v>0</v>
      </c>
      <c r="AG626" s="526">
        <v>0</v>
      </c>
      <c r="AH626" s="527">
        <f t="shared" si="542"/>
        <v>0</v>
      </c>
      <c r="AI626" s="915">
        <f t="shared" si="551"/>
        <v>0</v>
      </c>
      <c r="AJ626" s="1216"/>
      <c r="AK626" s="526">
        <v>56592</v>
      </c>
      <c r="AL626" s="527">
        <f t="shared" si="543"/>
        <v>0</v>
      </c>
      <c r="AM626" s="526">
        <v>0</v>
      </c>
      <c r="AN626" s="527">
        <f t="shared" si="544"/>
        <v>0</v>
      </c>
      <c r="AO626" s="915">
        <f t="shared" si="552"/>
        <v>0</v>
      </c>
      <c r="AP626" s="990"/>
      <c r="AQ626" s="653">
        <f t="shared" si="532"/>
        <v>0</v>
      </c>
      <c r="AR626" s="1004">
        <v>56592</v>
      </c>
      <c r="AS626" s="527">
        <f t="shared" si="545"/>
        <v>0</v>
      </c>
      <c r="AT626" s="526">
        <v>0</v>
      </c>
      <c r="AU626" s="989">
        <f t="shared" si="546"/>
        <v>0</v>
      </c>
      <c r="AV626" s="1090">
        <f t="shared" si="553"/>
        <v>0</v>
      </c>
      <c r="AW626" s="633"/>
    </row>
    <row r="627" spans="1:49" s="632" customFormat="1" ht="28.5" x14ac:dyDescent="0.25">
      <c r="A627" s="749" t="s">
        <v>1114</v>
      </c>
      <c r="B627" s="657" t="s">
        <v>1115</v>
      </c>
      <c r="C627" s="635" t="s">
        <v>1116</v>
      </c>
      <c r="D627" s="621">
        <v>52</v>
      </c>
      <c r="E627" s="1150">
        <v>2373</v>
      </c>
      <c r="F627" s="527">
        <f t="shared" si="533"/>
        <v>123396</v>
      </c>
      <c r="G627" s="527">
        <v>4672</v>
      </c>
      <c r="H627" s="989">
        <f t="shared" si="534"/>
        <v>242944</v>
      </c>
      <c r="I627" s="1090">
        <f t="shared" si="547"/>
        <v>366340</v>
      </c>
      <c r="J627" s="1132"/>
      <c r="K627" s="621">
        <v>41.91</v>
      </c>
      <c r="L627" s="1150">
        <v>2373</v>
      </c>
      <c r="M627" s="527">
        <f t="shared" si="535"/>
        <v>99452.43</v>
      </c>
      <c r="N627" s="527">
        <v>4672</v>
      </c>
      <c r="O627" s="989">
        <f t="shared" si="536"/>
        <v>195803.51999999999</v>
      </c>
      <c r="P627" s="1090">
        <f t="shared" si="548"/>
        <v>295255.94999999995</v>
      </c>
      <c r="Q627" s="1005"/>
      <c r="R627" s="621">
        <v>10.09</v>
      </c>
      <c r="S627" s="1090">
        <v>2373</v>
      </c>
      <c r="T627" s="1090">
        <f t="shared" si="537"/>
        <v>23943.57</v>
      </c>
      <c r="U627" s="1090">
        <v>4672</v>
      </c>
      <c r="V627" s="1090">
        <f t="shared" si="538"/>
        <v>47140.479999999996</v>
      </c>
      <c r="W627" s="1090">
        <f t="shared" si="549"/>
        <v>71084.049999999988</v>
      </c>
      <c r="X627" s="1215"/>
      <c r="Y627" s="527">
        <v>2373</v>
      </c>
      <c r="Z627" s="527">
        <f t="shared" si="539"/>
        <v>0</v>
      </c>
      <c r="AA627" s="527">
        <v>4672</v>
      </c>
      <c r="AB627" s="527">
        <f t="shared" si="540"/>
        <v>0</v>
      </c>
      <c r="AC627" s="915">
        <f t="shared" si="550"/>
        <v>0</v>
      </c>
      <c r="AD627" s="1216"/>
      <c r="AE627" s="527">
        <v>2373</v>
      </c>
      <c r="AF627" s="527">
        <f t="shared" si="541"/>
        <v>0</v>
      </c>
      <c r="AG627" s="527">
        <v>4672</v>
      </c>
      <c r="AH627" s="527">
        <f t="shared" si="542"/>
        <v>0</v>
      </c>
      <c r="AI627" s="915">
        <f t="shared" si="551"/>
        <v>0</v>
      </c>
      <c r="AJ627" s="1216"/>
      <c r="AK627" s="527">
        <v>2373</v>
      </c>
      <c r="AL627" s="527">
        <f t="shared" si="543"/>
        <v>0</v>
      </c>
      <c r="AM627" s="527">
        <v>4672</v>
      </c>
      <c r="AN627" s="527">
        <f t="shared" si="544"/>
        <v>0</v>
      </c>
      <c r="AO627" s="915">
        <f t="shared" si="552"/>
        <v>0</v>
      </c>
      <c r="AP627" s="990"/>
      <c r="AQ627" s="653">
        <f t="shared" si="532"/>
        <v>3.5527136788005009E-15</v>
      </c>
      <c r="AR627" s="1150">
        <v>2373</v>
      </c>
      <c r="AS627" s="527">
        <f t="shared" si="545"/>
        <v>8.4305895597935887E-12</v>
      </c>
      <c r="AT627" s="527">
        <v>4672</v>
      </c>
      <c r="AU627" s="989">
        <f t="shared" si="546"/>
        <v>1.659827830735594E-11</v>
      </c>
      <c r="AV627" s="1090">
        <f t="shared" si="553"/>
        <v>2.5028867867149529E-11</v>
      </c>
      <c r="AW627" s="633"/>
    </row>
    <row r="628" spans="1:49" s="632" customFormat="1" ht="42.75" x14ac:dyDescent="0.25">
      <c r="A628" s="749" t="s">
        <v>1117</v>
      </c>
      <c r="B628" s="657" t="s">
        <v>1118</v>
      </c>
      <c r="C628" s="635" t="s">
        <v>170</v>
      </c>
      <c r="D628" s="621">
        <v>2</v>
      </c>
      <c r="E628" s="1150">
        <v>60324</v>
      </c>
      <c r="F628" s="527">
        <f t="shared" si="533"/>
        <v>120648</v>
      </c>
      <c r="G628" s="527">
        <v>1490068</v>
      </c>
      <c r="H628" s="989">
        <f t="shared" si="534"/>
        <v>2980136</v>
      </c>
      <c r="I628" s="1090">
        <f t="shared" si="547"/>
        <v>3100784</v>
      </c>
      <c r="J628" s="1132"/>
      <c r="K628" s="621">
        <v>2</v>
      </c>
      <c r="L628" s="1150">
        <v>60324</v>
      </c>
      <c r="M628" s="527">
        <f t="shared" si="535"/>
        <v>120648</v>
      </c>
      <c r="N628" s="527">
        <v>1490068</v>
      </c>
      <c r="O628" s="989">
        <f t="shared" si="536"/>
        <v>2980136</v>
      </c>
      <c r="P628" s="1090">
        <f t="shared" si="548"/>
        <v>3100784</v>
      </c>
      <c r="Q628" s="1005"/>
      <c r="R628" s="621"/>
      <c r="S628" s="1090">
        <v>60324</v>
      </c>
      <c r="T628" s="1090">
        <f t="shared" si="537"/>
        <v>0</v>
      </c>
      <c r="U628" s="1090">
        <v>1490068</v>
      </c>
      <c r="V628" s="1090">
        <f t="shared" si="538"/>
        <v>0</v>
      </c>
      <c r="W628" s="1090">
        <f t="shared" si="549"/>
        <v>0</v>
      </c>
      <c r="X628" s="1215"/>
      <c r="Y628" s="527">
        <v>60324</v>
      </c>
      <c r="Z628" s="527">
        <f t="shared" si="539"/>
        <v>0</v>
      </c>
      <c r="AA628" s="527">
        <v>1490068</v>
      </c>
      <c r="AB628" s="527">
        <f t="shared" si="540"/>
        <v>0</v>
      </c>
      <c r="AC628" s="915">
        <f t="shared" si="550"/>
        <v>0</v>
      </c>
      <c r="AD628" s="1216"/>
      <c r="AE628" s="527">
        <v>60324</v>
      </c>
      <c r="AF628" s="527">
        <f t="shared" si="541"/>
        <v>0</v>
      </c>
      <c r="AG628" s="527">
        <v>1490068</v>
      </c>
      <c r="AH628" s="527">
        <f t="shared" si="542"/>
        <v>0</v>
      </c>
      <c r="AI628" s="915">
        <f t="shared" si="551"/>
        <v>0</v>
      </c>
      <c r="AJ628" s="1216"/>
      <c r="AK628" s="527">
        <v>60324</v>
      </c>
      <c r="AL628" s="527">
        <f t="shared" si="543"/>
        <v>0</v>
      </c>
      <c r="AM628" s="527">
        <v>1490068</v>
      </c>
      <c r="AN628" s="527">
        <f t="shared" si="544"/>
        <v>0</v>
      </c>
      <c r="AO628" s="915">
        <f t="shared" si="552"/>
        <v>0</v>
      </c>
      <c r="AP628" s="990"/>
      <c r="AQ628" s="653">
        <f t="shared" si="532"/>
        <v>0</v>
      </c>
      <c r="AR628" s="1150">
        <v>60324</v>
      </c>
      <c r="AS628" s="527">
        <f t="shared" si="545"/>
        <v>0</v>
      </c>
      <c r="AT628" s="527">
        <v>1490068</v>
      </c>
      <c r="AU628" s="989">
        <f t="shared" si="546"/>
        <v>0</v>
      </c>
      <c r="AV628" s="1090">
        <f t="shared" si="553"/>
        <v>0</v>
      </c>
      <c r="AW628" s="633"/>
    </row>
    <row r="629" spans="1:49" s="632" customFormat="1" ht="28.5" x14ac:dyDescent="0.25">
      <c r="A629" s="749" t="s">
        <v>1119</v>
      </c>
      <c r="B629" s="657" t="s">
        <v>1120</v>
      </c>
      <c r="C629" s="635" t="s">
        <v>406</v>
      </c>
      <c r="D629" s="621">
        <v>140.19999999999999</v>
      </c>
      <c r="E629" s="1150">
        <v>1771</v>
      </c>
      <c r="F629" s="527">
        <f t="shared" si="533"/>
        <v>248294.19999999998</v>
      </c>
      <c r="G629" s="527">
        <v>4632</v>
      </c>
      <c r="H629" s="989">
        <f t="shared" si="534"/>
        <v>649406.39999999991</v>
      </c>
      <c r="I629" s="1090">
        <f t="shared" si="547"/>
        <v>897700.59999999986</v>
      </c>
      <c r="J629" s="1132"/>
      <c r="K629" s="621">
        <v>140.19999999999999</v>
      </c>
      <c r="L629" s="1150">
        <v>1771</v>
      </c>
      <c r="M629" s="527">
        <f t="shared" si="535"/>
        <v>248294.19999999998</v>
      </c>
      <c r="N629" s="527">
        <v>4632</v>
      </c>
      <c r="O629" s="989">
        <f t="shared" si="536"/>
        <v>649406.39999999991</v>
      </c>
      <c r="P629" s="1090">
        <f t="shared" si="548"/>
        <v>897700.59999999986</v>
      </c>
      <c r="Q629" s="1005"/>
      <c r="R629" s="621"/>
      <c r="S629" s="1090">
        <v>1771</v>
      </c>
      <c r="T629" s="1090">
        <f t="shared" si="537"/>
        <v>0</v>
      </c>
      <c r="U629" s="1090">
        <v>4632</v>
      </c>
      <c r="V629" s="1090">
        <f t="shared" si="538"/>
        <v>0</v>
      </c>
      <c r="W629" s="1090">
        <f t="shared" si="549"/>
        <v>0</v>
      </c>
      <c r="X629" s="1215"/>
      <c r="Y629" s="527">
        <v>1771</v>
      </c>
      <c r="Z629" s="527">
        <f t="shared" si="539"/>
        <v>0</v>
      </c>
      <c r="AA629" s="527">
        <v>4632</v>
      </c>
      <c r="AB629" s="527">
        <f t="shared" si="540"/>
        <v>0</v>
      </c>
      <c r="AC629" s="915">
        <f t="shared" si="550"/>
        <v>0</v>
      </c>
      <c r="AD629" s="1216"/>
      <c r="AE629" s="527">
        <v>1771</v>
      </c>
      <c r="AF629" s="527">
        <f t="shared" si="541"/>
        <v>0</v>
      </c>
      <c r="AG629" s="527">
        <v>4632</v>
      </c>
      <c r="AH629" s="527">
        <f t="shared" si="542"/>
        <v>0</v>
      </c>
      <c r="AI629" s="915">
        <f t="shared" si="551"/>
        <v>0</v>
      </c>
      <c r="AJ629" s="1216"/>
      <c r="AK629" s="527">
        <v>1771</v>
      </c>
      <c r="AL629" s="527">
        <f t="shared" si="543"/>
        <v>0</v>
      </c>
      <c r="AM629" s="527">
        <v>4632</v>
      </c>
      <c r="AN629" s="527">
        <f t="shared" si="544"/>
        <v>0</v>
      </c>
      <c r="AO629" s="915">
        <f t="shared" si="552"/>
        <v>0</v>
      </c>
      <c r="AP629" s="990"/>
      <c r="AQ629" s="653">
        <f t="shared" si="532"/>
        <v>0</v>
      </c>
      <c r="AR629" s="1150">
        <v>1771</v>
      </c>
      <c r="AS629" s="527">
        <f t="shared" si="545"/>
        <v>0</v>
      </c>
      <c r="AT629" s="527">
        <v>4632</v>
      </c>
      <c r="AU629" s="989">
        <f t="shared" si="546"/>
        <v>0</v>
      </c>
      <c r="AV629" s="1090">
        <f t="shared" si="553"/>
        <v>0</v>
      </c>
      <c r="AW629" s="633"/>
    </row>
    <row r="630" spans="1:49" s="632" customFormat="1" ht="28.5" x14ac:dyDescent="0.25">
      <c r="A630" s="749" t="s">
        <v>1121</v>
      </c>
      <c r="B630" s="657" t="s">
        <v>1122</v>
      </c>
      <c r="C630" s="635" t="s">
        <v>170</v>
      </c>
      <c r="D630" s="621">
        <v>107</v>
      </c>
      <c r="E630" s="1004">
        <v>1572</v>
      </c>
      <c r="F630" s="527">
        <f t="shared" si="533"/>
        <v>168204</v>
      </c>
      <c r="G630" s="526">
        <v>1441.44</v>
      </c>
      <c r="H630" s="989">
        <f t="shared" si="534"/>
        <v>154234.08000000002</v>
      </c>
      <c r="I630" s="1090">
        <f t="shared" si="547"/>
        <v>322438.08</v>
      </c>
      <c r="J630" s="1132"/>
      <c r="K630" s="621"/>
      <c r="L630" s="1004">
        <v>1572</v>
      </c>
      <c r="M630" s="527">
        <f t="shared" si="535"/>
        <v>0</v>
      </c>
      <c r="N630" s="526">
        <v>1441.44</v>
      </c>
      <c r="O630" s="989">
        <f t="shared" si="536"/>
        <v>0</v>
      </c>
      <c r="P630" s="1090">
        <f t="shared" si="548"/>
        <v>0</v>
      </c>
      <c r="Q630" s="1005"/>
      <c r="R630" s="621">
        <v>107</v>
      </c>
      <c r="S630" s="1096">
        <v>1572</v>
      </c>
      <c r="T630" s="1090">
        <f t="shared" si="537"/>
        <v>168204</v>
      </c>
      <c r="U630" s="1096">
        <v>1441.44</v>
      </c>
      <c r="V630" s="1090">
        <f t="shared" si="538"/>
        <v>154234.08000000002</v>
      </c>
      <c r="W630" s="1090">
        <f t="shared" si="549"/>
        <v>322438.08</v>
      </c>
      <c r="X630" s="1215"/>
      <c r="Y630" s="526">
        <v>1572</v>
      </c>
      <c r="Z630" s="527">
        <f t="shared" si="539"/>
        <v>0</v>
      </c>
      <c r="AA630" s="526">
        <v>1441.44</v>
      </c>
      <c r="AB630" s="527">
        <f t="shared" si="540"/>
        <v>0</v>
      </c>
      <c r="AC630" s="915">
        <f t="shared" si="550"/>
        <v>0</v>
      </c>
      <c r="AD630" s="1216"/>
      <c r="AE630" s="526">
        <v>1572</v>
      </c>
      <c r="AF630" s="527">
        <f t="shared" si="541"/>
        <v>0</v>
      </c>
      <c r="AG630" s="526">
        <v>1441.44</v>
      </c>
      <c r="AH630" s="527">
        <f t="shared" si="542"/>
        <v>0</v>
      </c>
      <c r="AI630" s="915">
        <f t="shared" si="551"/>
        <v>0</v>
      </c>
      <c r="AJ630" s="1216"/>
      <c r="AK630" s="526">
        <v>1572</v>
      </c>
      <c r="AL630" s="527">
        <f t="shared" si="543"/>
        <v>0</v>
      </c>
      <c r="AM630" s="526">
        <v>1441.44</v>
      </c>
      <c r="AN630" s="527">
        <f t="shared" si="544"/>
        <v>0</v>
      </c>
      <c r="AO630" s="915">
        <f t="shared" si="552"/>
        <v>0</v>
      </c>
      <c r="AP630" s="990"/>
      <c r="AQ630" s="653">
        <f t="shared" si="532"/>
        <v>0</v>
      </c>
      <c r="AR630" s="1004">
        <v>1572</v>
      </c>
      <c r="AS630" s="527">
        <f t="shared" si="545"/>
        <v>0</v>
      </c>
      <c r="AT630" s="526">
        <v>1441.44</v>
      </c>
      <c r="AU630" s="989">
        <f t="shared" si="546"/>
        <v>0</v>
      </c>
      <c r="AV630" s="1090">
        <f t="shared" si="553"/>
        <v>0</v>
      </c>
      <c r="AW630" s="633"/>
    </row>
    <row r="631" spans="1:49" s="632" customFormat="1" ht="28.5" x14ac:dyDescent="0.25">
      <c r="A631" s="749" t="s">
        <v>1123</v>
      </c>
      <c r="B631" s="657" t="s">
        <v>1124</v>
      </c>
      <c r="C631" s="635" t="s">
        <v>1125</v>
      </c>
      <c r="D631" s="621">
        <v>10</v>
      </c>
      <c r="E631" s="1150">
        <v>9790</v>
      </c>
      <c r="F631" s="527">
        <f t="shared" si="533"/>
        <v>97900</v>
      </c>
      <c r="G631" s="527">
        <v>35760</v>
      </c>
      <c r="H631" s="989">
        <f t="shared" si="534"/>
        <v>357600</v>
      </c>
      <c r="I631" s="1090">
        <f t="shared" si="547"/>
        <v>455500</v>
      </c>
      <c r="J631" s="1132"/>
      <c r="K631" s="621">
        <v>10</v>
      </c>
      <c r="L631" s="1150">
        <v>9790</v>
      </c>
      <c r="M631" s="527">
        <f t="shared" si="535"/>
        <v>97900</v>
      </c>
      <c r="N631" s="527">
        <v>35760</v>
      </c>
      <c r="O631" s="989">
        <f t="shared" si="536"/>
        <v>357600</v>
      </c>
      <c r="P631" s="1090">
        <f t="shared" si="548"/>
        <v>455500</v>
      </c>
      <c r="Q631" s="1005"/>
      <c r="R631" s="621"/>
      <c r="S631" s="1090">
        <v>9790</v>
      </c>
      <c r="T631" s="1090">
        <f t="shared" si="537"/>
        <v>0</v>
      </c>
      <c r="U631" s="1090">
        <v>35760</v>
      </c>
      <c r="V631" s="1090">
        <f t="shared" si="538"/>
        <v>0</v>
      </c>
      <c r="W631" s="1090">
        <f t="shared" si="549"/>
        <v>0</v>
      </c>
      <c r="X631" s="1215"/>
      <c r="Y631" s="527">
        <v>9790</v>
      </c>
      <c r="Z631" s="527">
        <f t="shared" si="539"/>
        <v>0</v>
      </c>
      <c r="AA631" s="527">
        <v>35760</v>
      </c>
      <c r="AB631" s="527">
        <f t="shared" si="540"/>
        <v>0</v>
      </c>
      <c r="AC631" s="915">
        <f t="shared" si="550"/>
        <v>0</v>
      </c>
      <c r="AD631" s="1216"/>
      <c r="AE631" s="527">
        <v>9790</v>
      </c>
      <c r="AF631" s="527">
        <f t="shared" si="541"/>
        <v>0</v>
      </c>
      <c r="AG631" s="527">
        <v>35760</v>
      </c>
      <c r="AH631" s="527">
        <f t="shared" si="542"/>
        <v>0</v>
      </c>
      <c r="AI631" s="915">
        <f t="shared" si="551"/>
        <v>0</v>
      </c>
      <c r="AJ631" s="1216"/>
      <c r="AK631" s="527">
        <v>9790</v>
      </c>
      <c r="AL631" s="527">
        <f t="shared" si="543"/>
        <v>0</v>
      </c>
      <c r="AM631" s="527">
        <v>35760</v>
      </c>
      <c r="AN631" s="527">
        <f t="shared" si="544"/>
        <v>0</v>
      </c>
      <c r="AO631" s="915">
        <f t="shared" si="552"/>
        <v>0</v>
      </c>
      <c r="AP631" s="990"/>
      <c r="AQ631" s="653">
        <f t="shared" si="532"/>
        <v>0</v>
      </c>
      <c r="AR631" s="1150">
        <v>9790</v>
      </c>
      <c r="AS631" s="527">
        <f t="shared" si="545"/>
        <v>0</v>
      </c>
      <c r="AT631" s="527">
        <v>35760</v>
      </c>
      <c r="AU631" s="989">
        <f t="shared" si="546"/>
        <v>0</v>
      </c>
      <c r="AV631" s="1090">
        <f t="shared" si="553"/>
        <v>0</v>
      </c>
      <c r="AW631" s="633"/>
    </row>
    <row r="632" spans="1:49" s="632" customFormat="1" ht="28.5" x14ac:dyDescent="0.25">
      <c r="A632" s="749" t="s">
        <v>1126</v>
      </c>
      <c r="B632" s="657" t="s">
        <v>1127</v>
      </c>
      <c r="C632" s="635" t="s">
        <v>170</v>
      </c>
      <c r="D632" s="621">
        <v>30</v>
      </c>
      <c r="E632" s="1004">
        <v>1572</v>
      </c>
      <c r="F632" s="527">
        <f t="shared" si="533"/>
        <v>47160</v>
      </c>
      <c r="G632" s="526">
        <v>1609.92</v>
      </c>
      <c r="H632" s="989">
        <f t="shared" si="534"/>
        <v>48297.600000000006</v>
      </c>
      <c r="I632" s="1090">
        <f t="shared" si="547"/>
        <v>95457.600000000006</v>
      </c>
      <c r="J632" s="1132"/>
      <c r="K632" s="621"/>
      <c r="L632" s="1004">
        <v>1572</v>
      </c>
      <c r="M632" s="527">
        <f t="shared" si="535"/>
        <v>0</v>
      </c>
      <c r="N632" s="526">
        <v>1609.92</v>
      </c>
      <c r="O632" s="989">
        <f t="shared" si="536"/>
        <v>0</v>
      </c>
      <c r="P632" s="1090">
        <f t="shared" si="548"/>
        <v>0</v>
      </c>
      <c r="Q632" s="1005"/>
      <c r="R632" s="621">
        <v>30</v>
      </c>
      <c r="S632" s="1096">
        <v>1572</v>
      </c>
      <c r="T632" s="1090">
        <f t="shared" si="537"/>
        <v>47160</v>
      </c>
      <c r="U632" s="1096">
        <v>1609.92</v>
      </c>
      <c r="V632" s="1090">
        <f t="shared" si="538"/>
        <v>48297.600000000006</v>
      </c>
      <c r="W632" s="1090">
        <f t="shared" si="549"/>
        <v>95457.600000000006</v>
      </c>
      <c r="X632" s="1215"/>
      <c r="Y632" s="526">
        <v>1572</v>
      </c>
      <c r="Z632" s="527">
        <f t="shared" si="539"/>
        <v>0</v>
      </c>
      <c r="AA632" s="526">
        <v>1609.92</v>
      </c>
      <c r="AB632" s="527">
        <f t="shared" si="540"/>
        <v>0</v>
      </c>
      <c r="AC632" s="915">
        <f t="shared" si="550"/>
        <v>0</v>
      </c>
      <c r="AD632" s="1216"/>
      <c r="AE632" s="526">
        <v>1572</v>
      </c>
      <c r="AF632" s="527">
        <f t="shared" si="541"/>
        <v>0</v>
      </c>
      <c r="AG632" s="526">
        <v>1609.92</v>
      </c>
      <c r="AH632" s="527">
        <f t="shared" si="542"/>
        <v>0</v>
      </c>
      <c r="AI632" s="915">
        <f t="shared" si="551"/>
        <v>0</v>
      </c>
      <c r="AJ632" s="1216"/>
      <c r="AK632" s="526">
        <v>1572</v>
      </c>
      <c r="AL632" s="527">
        <f t="shared" si="543"/>
        <v>0</v>
      </c>
      <c r="AM632" s="526">
        <v>1609.92</v>
      </c>
      <c r="AN632" s="527">
        <f t="shared" si="544"/>
        <v>0</v>
      </c>
      <c r="AO632" s="915">
        <f t="shared" si="552"/>
        <v>0</v>
      </c>
      <c r="AP632" s="990"/>
      <c r="AQ632" s="653">
        <f t="shared" si="532"/>
        <v>0</v>
      </c>
      <c r="AR632" s="1004">
        <v>1572</v>
      </c>
      <c r="AS632" s="527">
        <f t="shared" si="545"/>
        <v>0</v>
      </c>
      <c r="AT632" s="526">
        <v>1609.92</v>
      </c>
      <c r="AU632" s="989">
        <f t="shared" si="546"/>
        <v>0</v>
      </c>
      <c r="AV632" s="1090">
        <f t="shared" si="553"/>
        <v>0</v>
      </c>
      <c r="AW632" s="633"/>
    </row>
    <row r="633" spans="1:49" s="632" customFormat="1" x14ac:dyDescent="0.25">
      <c r="A633" s="749" t="s">
        <v>1128</v>
      </c>
      <c r="B633" s="657" t="s">
        <v>1129</v>
      </c>
      <c r="C633" s="635" t="s">
        <v>170</v>
      </c>
      <c r="D633" s="621">
        <v>45</v>
      </c>
      <c r="E633" s="1150">
        <v>9866</v>
      </c>
      <c r="F633" s="527">
        <f t="shared" si="533"/>
        <v>443970</v>
      </c>
      <c r="G633" s="527">
        <v>28674</v>
      </c>
      <c r="H633" s="989">
        <f t="shared" si="534"/>
        <v>1290330</v>
      </c>
      <c r="I633" s="1090">
        <f t="shared" si="547"/>
        <v>1734300</v>
      </c>
      <c r="J633" s="1132"/>
      <c r="K633" s="621">
        <v>45</v>
      </c>
      <c r="L633" s="1150">
        <v>9866</v>
      </c>
      <c r="M633" s="527">
        <f t="shared" si="535"/>
        <v>443970</v>
      </c>
      <c r="N633" s="527">
        <v>28674</v>
      </c>
      <c r="O633" s="989">
        <f t="shared" si="536"/>
        <v>1290330</v>
      </c>
      <c r="P633" s="1090">
        <f t="shared" si="548"/>
        <v>1734300</v>
      </c>
      <c r="Q633" s="1005"/>
      <c r="R633" s="621"/>
      <c r="S633" s="1090">
        <v>9866</v>
      </c>
      <c r="T633" s="1090">
        <f t="shared" si="537"/>
        <v>0</v>
      </c>
      <c r="U633" s="1090">
        <v>28674</v>
      </c>
      <c r="V633" s="1090">
        <f t="shared" si="538"/>
        <v>0</v>
      </c>
      <c r="W633" s="1090">
        <f t="shared" si="549"/>
        <v>0</v>
      </c>
      <c r="X633" s="1215"/>
      <c r="Y633" s="527">
        <v>9866</v>
      </c>
      <c r="Z633" s="527">
        <f t="shared" si="539"/>
        <v>0</v>
      </c>
      <c r="AA633" s="527">
        <v>28674</v>
      </c>
      <c r="AB633" s="527">
        <f t="shared" si="540"/>
        <v>0</v>
      </c>
      <c r="AC633" s="915">
        <f t="shared" si="550"/>
        <v>0</v>
      </c>
      <c r="AD633" s="1216"/>
      <c r="AE633" s="527">
        <v>9866</v>
      </c>
      <c r="AF633" s="527">
        <f t="shared" si="541"/>
        <v>0</v>
      </c>
      <c r="AG633" s="527">
        <v>28674</v>
      </c>
      <c r="AH633" s="527">
        <f t="shared" si="542"/>
        <v>0</v>
      </c>
      <c r="AI633" s="915">
        <f t="shared" si="551"/>
        <v>0</v>
      </c>
      <c r="AJ633" s="1216"/>
      <c r="AK633" s="527">
        <v>9866</v>
      </c>
      <c r="AL633" s="527">
        <f t="shared" si="543"/>
        <v>0</v>
      </c>
      <c r="AM633" s="527">
        <v>28674</v>
      </c>
      <c r="AN633" s="527">
        <f t="shared" si="544"/>
        <v>0</v>
      </c>
      <c r="AO633" s="915">
        <f t="shared" si="552"/>
        <v>0</v>
      </c>
      <c r="AP633" s="990"/>
      <c r="AQ633" s="653">
        <f t="shared" si="532"/>
        <v>0</v>
      </c>
      <c r="AR633" s="1150">
        <v>9866</v>
      </c>
      <c r="AS633" s="527">
        <f t="shared" si="545"/>
        <v>0</v>
      </c>
      <c r="AT633" s="527">
        <v>28674</v>
      </c>
      <c r="AU633" s="989">
        <f t="shared" si="546"/>
        <v>0</v>
      </c>
      <c r="AV633" s="1090">
        <f t="shared" si="553"/>
        <v>0</v>
      </c>
      <c r="AW633" s="633"/>
    </row>
    <row r="634" spans="1:49" s="632" customFormat="1" x14ac:dyDescent="0.25">
      <c r="A634" s="749" t="s">
        <v>1130</v>
      </c>
      <c r="B634" s="657" t="s">
        <v>1131</v>
      </c>
      <c r="C634" s="635"/>
      <c r="D634" s="621"/>
      <c r="E634" s="1004"/>
      <c r="F634" s="527"/>
      <c r="G634" s="526"/>
      <c r="H634" s="989"/>
      <c r="I634" s="1090">
        <f t="shared" si="547"/>
        <v>0</v>
      </c>
      <c r="J634" s="1132"/>
      <c r="K634" s="621"/>
      <c r="L634" s="1004"/>
      <c r="M634" s="527"/>
      <c r="N634" s="526"/>
      <c r="O634" s="989"/>
      <c r="P634" s="1090">
        <f t="shared" si="548"/>
        <v>0</v>
      </c>
      <c r="Q634" s="1005"/>
      <c r="R634" s="621"/>
      <c r="S634" s="1096"/>
      <c r="T634" s="1090"/>
      <c r="U634" s="1096"/>
      <c r="V634" s="1090"/>
      <c r="W634" s="1090">
        <f t="shared" si="549"/>
        <v>0</v>
      </c>
      <c r="X634" s="1215"/>
      <c r="Y634" s="526"/>
      <c r="Z634" s="527"/>
      <c r="AA634" s="526"/>
      <c r="AB634" s="527"/>
      <c r="AC634" s="915">
        <f t="shared" si="550"/>
        <v>0</v>
      </c>
      <c r="AD634" s="1216"/>
      <c r="AE634" s="526"/>
      <c r="AF634" s="527"/>
      <c r="AG634" s="526"/>
      <c r="AH634" s="527"/>
      <c r="AI634" s="915">
        <f t="shared" si="551"/>
        <v>0</v>
      </c>
      <c r="AJ634" s="1216"/>
      <c r="AK634" s="526"/>
      <c r="AL634" s="527"/>
      <c r="AM634" s="526"/>
      <c r="AN634" s="527"/>
      <c r="AO634" s="915">
        <f t="shared" si="552"/>
        <v>0</v>
      </c>
      <c r="AP634" s="990"/>
      <c r="AQ634" s="653">
        <f t="shared" si="532"/>
        <v>0</v>
      </c>
      <c r="AR634" s="1004"/>
      <c r="AS634" s="527"/>
      <c r="AT634" s="526"/>
      <c r="AU634" s="989"/>
      <c r="AV634" s="1090">
        <f t="shared" si="553"/>
        <v>0</v>
      </c>
      <c r="AW634" s="633"/>
    </row>
    <row r="635" spans="1:49" s="632" customFormat="1" ht="28.5" x14ac:dyDescent="0.25">
      <c r="A635" s="749" t="s">
        <v>1132</v>
      </c>
      <c r="B635" s="657" t="s">
        <v>1133</v>
      </c>
      <c r="C635" s="635" t="s">
        <v>170</v>
      </c>
      <c r="D635" s="621">
        <v>10</v>
      </c>
      <c r="E635" s="1004">
        <v>393</v>
      </c>
      <c r="F635" s="527">
        <f t="shared" ref="F635:F659" si="554">D635*E635</f>
        <v>3930</v>
      </c>
      <c r="G635" s="526">
        <v>390</v>
      </c>
      <c r="H635" s="989">
        <f t="shared" ref="H635:H659" si="555">D635*G635</f>
        <v>3900</v>
      </c>
      <c r="I635" s="1090">
        <f t="shared" si="547"/>
        <v>7830</v>
      </c>
      <c r="J635" s="1132"/>
      <c r="K635" s="621"/>
      <c r="L635" s="1004">
        <v>393</v>
      </c>
      <c r="M635" s="527">
        <f t="shared" ref="M635:M659" si="556">K635*L635</f>
        <v>0</v>
      </c>
      <c r="N635" s="526">
        <v>390</v>
      </c>
      <c r="O635" s="989">
        <f t="shared" ref="O635:O659" si="557">K635*N635</f>
        <v>0</v>
      </c>
      <c r="P635" s="1090">
        <f t="shared" si="548"/>
        <v>0</v>
      </c>
      <c r="Q635" s="1005"/>
      <c r="R635" s="621">
        <v>10</v>
      </c>
      <c r="S635" s="1096">
        <v>393</v>
      </c>
      <c r="T635" s="1090">
        <f t="shared" ref="T635:T659" si="558">R635*S635</f>
        <v>3930</v>
      </c>
      <c r="U635" s="1096">
        <v>390</v>
      </c>
      <c r="V635" s="1090">
        <f t="shared" ref="V635:V659" si="559">R635*U635</f>
        <v>3900</v>
      </c>
      <c r="W635" s="1090">
        <f t="shared" si="549"/>
        <v>7830</v>
      </c>
      <c r="X635" s="1215"/>
      <c r="Y635" s="526">
        <v>393</v>
      </c>
      <c r="Z635" s="527">
        <f t="shared" ref="Z635:Z659" si="560">X635*Y635</f>
        <v>0</v>
      </c>
      <c r="AA635" s="526">
        <v>390</v>
      </c>
      <c r="AB635" s="527">
        <f t="shared" ref="AB635:AB659" si="561">X635*AA635</f>
        <v>0</v>
      </c>
      <c r="AC635" s="915">
        <f t="shared" si="550"/>
        <v>0</v>
      </c>
      <c r="AD635" s="1216"/>
      <c r="AE635" s="526">
        <v>393</v>
      </c>
      <c r="AF635" s="527">
        <f t="shared" ref="AF635:AF659" si="562">AD635*AE635</f>
        <v>0</v>
      </c>
      <c r="AG635" s="526">
        <v>390</v>
      </c>
      <c r="AH635" s="527">
        <f t="shared" ref="AH635:AH659" si="563">AD635*AG635</f>
        <v>0</v>
      </c>
      <c r="AI635" s="915">
        <f t="shared" si="551"/>
        <v>0</v>
      </c>
      <c r="AJ635" s="1216"/>
      <c r="AK635" s="526">
        <v>393</v>
      </c>
      <c r="AL635" s="527">
        <f t="shared" ref="AL635:AL659" si="564">AJ635*AK635</f>
        <v>0</v>
      </c>
      <c r="AM635" s="526">
        <v>390</v>
      </c>
      <c r="AN635" s="527">
        <f t="shared" ref="AN635:AN659" si="565">AJ635*AM635</f>
        <v>0</v>
      </c>
      <c r="AO635" s="915">
        <f t="shared" si="552"/>
        <v>0</v>
      </c>
      <c r="AP635" s="990"/>
      <c r="AQ635" s="653">
        <f t="shared" si="532"/>
        <v>0</v>
      </c>
      <c r="AR635" s="1004">
        <v>393</v>
      </c>
      <c r="AS635" s="527">
        <f t="shared" ref="AS635:AS659" si="566">AQ635*AR635</f>
        <v>0</v>
      </c>
      <c r="AT635" s="526">
        <v>390</v>
      </c>
      <c r="AU635" s="989">
        <f t="shared" ref="AU635:AU659" si="567">AQ635*AT635</f>
        <v>0</v>
      </c>
      <c r="AV635" s="1090">
        <f t="shared" si="553"/>
        <v>0</v>
      </c>
      <c r="AW635" s="633"/>
    </row>
    <row r="636" spans="1:49" s="632" customFormat="1" ht="28.5" x14ac:dyDescent="0.25">
      <c r="A636" s="749" t="s">
        <v>1134</v>
      </c>
      <c r="B636" s="657" t="s">
        <v>1135</v>
      </c>
      <c r="C636" s="635" t="s">
        <v>1125</v>
      </c>
      <c r="D636" s="621">
        <v>28</v>
      </c>
      <c r="E636" s="1004">
        <v>471.6</v>
      </c>
      <c r="F636" s="527">
        <f t="shared" si="554"/>
        <v>13204.800000000001</v>
      </c>
      <c r="G636" s="526">
        <v>585</v>
      </c>
      <c r="H636" s="989">
        <f t="shared" si="555"/>
        <v>16380</v>
      </c>
      <c r="I636" s="1090">
        <f t="shared" si="547"/>
        <v>29584.800000000003</v>
      </c>
      <c r="J636" s="1132"/>
      <c r="K636" s="621">
        <v>28</v>
      </c>
      <c r="L636" s="1004">
        <v>471.6</v>
      </c>
      <c r="M636" s="527">
        <f t="shared" si="556"/>
        <v>13204.800000000001</v>
      </c>
      <c r="N636" s="526">
        <v>585</v>
      </c>
      <c r="O636" s="989">
        <f t="shared" si="557"/>
        <v>16380</v>
      </c>
      <c r="P636" s="1090">
        <f t="shared" si="548"/>
        <v>29584.800000000003</v>
      </c>
      <c r="Q636" s="1005"/>
      <c r="R636" s="621"/>
      <c r="S636" s="1096">
        <v>471.6</v>
      </c>
      <c r="T636" s="1090">
        <f t="shared" si="558"/>
        <v>0</v>
      </c>
      <c r="U636" s="1096">
        <v>585</v>
      </c>
      <c r="V636" s="1090">
        <f t="shared" si="559"/>
        <v>0</v>
      </c>
      <c r="W636" s="1090">
        <f t="shared" si="549"/>
        <v>0</v>
      </c>
      <c r="X636" s="1215"/>
      <c r="Y636" s="526">
        <v>471.6</v>
      </c>
      <c r="Z636" s="527">
        <f t="shared" si="560"/>
        <v>0</v>
      </c>
      <c r="AA636" s="526">
        <v>585</v>
      </c>
      <c r="AB636" s="527">
        <f t="shared" si="561"/>
        <v>0</v>
      </c>
      <c r="AC636" s="915">
        <f t="shared" si="550"/>
        <v>0</v>
      </c>
      <c r="AD636" s="1216"/>
      <c r="AE636" s="526">
        <v>471.6</v>
      </c>
      <c r="AF636" s="527">
        <f t="shared" si="562"/>
        <v>0</v>
      </c>
      <c r="AG636" s="526">
        <v>585</v>
      </c>
      <c r="AH636" s="527">
        <f t="shared" si="563"/>
        <v>0</v>
      </c>
      <c r="AI636" s="915">
        <f t="shared" si="551"/>
        <v>0</v>
      </c>
      <c r="AJ636" s="1216"/>
      <c r="AK636" s="526">
        <v>471.6</v>
      </c>
      <c r="AL636" s="527">
        <f t="shared" si="564"/>
        <v>0</v>
      </c>
      <c r="AM636" s="526">
        <v>585</v>
      </c>
      <c r="AN636" s="527">
        <f t="shared" si="565"/>
        <v>0</v>
      </c>
      <c r="AO636" s="915">
        <f t="shared" si="552"/>
        <v>0</v>
      </c>
      <c r="AP636" s="990"/>
      <c r="AQ636" s="653">
        <f t="shared" si="532"/>
        <v>0</v>
      </c>
      <c r="AR636" s="1004">
        <v>471.6</v>
      </c>
      <c r="AS636" s="527">
        <f t="shared" si="566"/>
        <v>0</v>
      </c>
      <c r="AT636" s="526">
        <v>585</v>
      </c>
      <c r="AU636" s="989">
        <f t="shared" si="567"/>
        <v>0</v>
      </c>
      <c r="AV636" s="1090">
        <f t="shared" si="553"/>
        <v>0</v>
      </c>
      <c r="AW636" s="633"/>
    </row>
    <row r="637" spans="1:49" s="632" customFormat="1" ht="28.5" x14ac:dyDescent="0.25">
      <c r="A637" s="749" t="s">
        <v>1136</v>
      </c>
      <c r="B637" s="657" t="s">
        <v>1137</v>
      </c>
      <c r="C637" s="635" t="s">
        <v>1125</v>
      </c>
      <c r="D637" s="621">
        <v>5</v>
      </c>
      <c r="E637" s="1004">
        <v>455.88</v>
      </c>
      <c r="F637" s="527">
        <f t="shared" si="554"/>
        <v>2279.4</v>
      </c>
      <c r="G637" s="526">
        <v>468</v>
      </c>
      <c r="H637" s="989">
        <f t="shared" si="555"/>
        <v>2340</v>
      </c>
      <c r="I637" s="1090">
        <f t="shared" si="547"/>
        <v>4619.3999999999996</v>
      </c>
      <c r="J637" s="1132"/>
      <c r="K637" s="621"/>
      <c r="L637" s="1004">
        <v>455.88</v>
      </c>
      <c r="M637" s="527">
        <f t="shared" si="556"/>
        <v>0</v>
      </c>
      <c r="N637" s="526">
        <v>468</v>
      </c>
      <c r="O637" s="989">
        <f t="shared" si="557"/>
        <v>0</v>
      </c>
      <c r="P637" s="1090">
        <f t="shared" si="548"/>
        <v>0</v>
      </c>
      <c r="Q637" s="1005"/>
      <c r="R637" s="621">
        <v>5</v>
      </c>
      <c r="S637" s="1096">
        <v>455.88</v>
      </c>
      <c r="T637" s="1090">
        <f t="shared" si="558"/>
        <v>2279.4</v>
      </c>
      <c r="U637" s="1096">
        <v>468</v>
      </c>
      <c r="V637" s="1090">
        <f t="shared" si="559"/>
        <v>2340</v>
      </c>
      <c r="W637" s="1090">
        <f t="shared" si="549"/>
        <v>4619.3999999999996</v>
      </c>
      <c r="X637" s="1215"/>
      <c r="Y637" s="526">
        <v>455.88</v>
      </c>
      <c r="Z637" s="527">
        <f t="shared" si="560"/>
        <v>0</v>
      </c>
      <c r="AA637" s="526">
        <v>468</v>
      </c>
      <c r="AB637" s="527">
        <f t="shared" si="561"/>
        <v>0</v>
      </c>
      <c r="AC637" s="915">
        <f t="shared" si="550"/>
        <v>0</v>
      </c>
      <c r="AD637" s="1216"/>
      <c r="AE637" s="526">
        <v>455.88</v>
      </c>
      <c r="AF637" s="527">
        <f t="shared" si="562"/>
        <v>0</v>
      </c>
      <c r="AG637" s="526">
        <v>468</v>
      </c>
      <c r="AH637" s="527">
        <f t="shared" si="563"/>
        <v>0</v>
      </c>
      <c r="AI637" s="915">
        <f t="shared" si="551"/>
        <v>0</v>
      </c>
      <c r="AJ637" s="1216"/>
      <c r="AK637" s="526">
        <v>455.88</v>
      </c>
      <c r="AL637" s="527">
        <f t="shared" si="564"/>
        <v>0</v>
      </c>
      <c r="AM637" s="526">
        <v>468</v>
      </c>
      <c r="AN637" s="527">
        <f t="shared" si="565"/>
        <v>0</v>
      </c>
      <c r="AO637" s="915">
        <f t="shared" si="552"/>
        <v>0</v>
      </c>
      <c r="AP637" s="990"/>
      <c r="AQ637" s="653">
        <f t="shared" si="532"/>
        <v>0</v>
      </c>
      <c r="AR637" s="1004">
        <v>455.88</v>
      </c>
      <c r="AS637" s="527">
        <f t="shared" si="566"/>
        <v>0</v>
      </c>
      <c r="AT637" s="526">
        <v>468</v>
      </c>
      <c r="AU637" s="989">
        <f t="shared" si="567"/>
        <v>0</v>
      </c>
      <c r="AV637" s="1090">
        <f t="shared" si="553"/>
        <v>0</v>
      </c>
      <c r="AW637" s="633"/>
    </row>
    <row r="638" spans="1:49" s="632" customFormat="1" ht="28.5" x14ac:dyDescent="0.25">
      <c r="A638" s="749" t="s">
        <v>1138</v>
      </c>
      <c r="B638" s="657" t="s">
        <v>1139</v>
      </c>
      <c r="C638" s="635" t="s">
        <v>170</v>
      </c>
      <c r="D638" s="621">
        <v>5</v>
      </c>
      <c r="E638" s="1004">
        <v>605.22</v>
      </c>
      <c r="F638" s="527">
        <f t="shared" si="554"/>
        <v>3026.1000000000004</v>
      </c>
      <c r="G638" s="526">
        <v>605.28</v>
      </c>
      <c r="H638" s="989">
        <f t="shared" si="555"/>
        <v>3026.3999999999996</v>
      </c>
      <c r="I638" s="1090">
        <f t="shared" si="547"/>
        <v>6052.5</v>
      </c>
      <c r="J638" s="1132"/>
      <c r="K638" s="621">
        <v>5</v>
      </c>
      <c r="L638" s="1004">
        <v>605.22</v>
      </c>
      <c r="M638" s="527">
        <f t="shared" si="556"/>
        <v>3026.1000000000004</v>
      </c>
      <c r="N638" s="526">
        <v>605.28</v>
      </c>
      <c r="O638" s="989">
        <f t="shared" si="557"/>
        <v>3026.3999999999996</v>
      </c>
      <c r="P638" s="1090">
        <f t="shared" si="548"/>
        <v>6052.5</v>
      </c>
      <c r="Q638" s="1005"/>
      <c r="R638" s="621"/>
      <c r="S638" s="1096">
        <v>605.22</v>
      </c>
      <c r="T638" s="1090">
        <f t="shared" si="558"/>
        <v>0</v>
      </c>
      <c r="U638" s="1096">
        <v>605.28</v>
      </c>
      <c r="V638" s="1090">
        <f t="shared" si="559"/>
        <v>0</v>
      </c>
      <c r="W638" s="1090">
        <f t="shared" si="549"/>
        <v>0</v>
      </c>
      <c r="X638" s="1215"/>
      <c r="Y638" s="526">
        <v>605.22</v>
      </c>
      <c r="Z638" s="527">
        <f t="shared" si="560"/>
        <v>0</v>
      </c>
      <c r="AA638" s="526">
        <v>605.28</v>
      </c>
      <c r="AB638" s="527">
        <f t="shared" si="561"/>
        <v>0</v>
      </c>
      <c r="AC638" s="915">
        <f t="shared" si="550"/>
        <v>0</v>
      </c>
      <c r="AD638" s="1216"/>
      <c r="AE638" s="526">
        <v>605.22</v>
      </c>
      <c r="AF638" s="527">
        <f t="shared" si="562"/>
        <v>0</v>
      </c>
      <c r="AG638" s="526">
        <v>605.28</v>
      </c>
      <c r="AH638" s="527">
        <f t="shared" si="563"/>
        <v>0</v>
      </c>
      <c r="AI638" s="915">
        <f t="shared" si="551"/>
        <v>0</v>
      </c>
      <c r="AJ638" s="1216"/>
      <c r="AK638" s="526">
        <v>605.22</v>
      </c>
      <c r="AL638" s="527">
        <f t="shared" si="564"/>
        <v>0</v>
      </c>
      <c r="AM638" s="526">
        <v>605.28</v>
      </c>
      <c r="AN638" s="527">
        <f t="shared" si="565"/>
        <v>0</v>
      </c>
      <c r="AO638" s="915">
        <f t="shared" si="552"/>
        <v>0</v>
      </c>
      <c r="AP638" s="990"/>
      <c r="AQ638" s="653">
        <f t="shared" si="532"/>
        <v>0</v>
      </c>
      <c r="AR638" s="1004">
        <v>605.22</v>
      </c>
      <c r="AS638" s="527">
        <f t="shared" si="566"/>
        <v>0</v>
      </c>
      <c r="AT638" s="526">
        <v>605.28</v>
      </c>
      <c r="AU638" s="989">
        <f t="shared" si="567"/>
        <v>0</v>
      </c>
      <c r="AV638" s="1090">
        <f t="shared" si="553"/>
        <v>0</v>
      </c>
      <c r="AW638" s="633"/>
    </row>
    <row r="639" spans="1:49" s="632" customFormat="1" ht="28.5" x14ac:dyDescent="0.25">
      <c r="A639" s="749" t="s">
        <v>1140</v>
      </c>
      <c r="B639" s="657" t="s">
        <v>1141</v>
      </c>
      <c r="C639" s="635" t="s">
        <v>170</v>
      </c>
      <c r="D639" s="621">
        <v>30</v>
      </c>
      <c r="E639" s="1004">
        <v>581.64</v>
      </c>
      <c r="F639" s="527">
        <f t="shared" si="554"/>
        <v>17449.2</v>
      </c>
      <c r="G639" s="526">
        <v>1794</v>
      </c>
      <c r="H639" s="989">
        <f t="shared" si="555"/>
        <v>53820</v>
      </c>
      <c r="I639" s="1090">
        <f t="shared" si="547"/>
        <v>71269.2</v>
      </c>
      <c r="J639" s="1132"/>
      <c r="K639" s="621">
        <v>26</v>
      </c>
      <c r="L639" s="1004">
        <v>581.64</v>
      </c>
      <c r="M639" s="527">
        <f t="shared" si="556"/>
        <v>15122.64</v>
      </c>
      <c r="N639" s="526">
        <v>1794</v>
      </c>
      <c r="O639" s="989">
        <f t="shared" si="557"/>
        <v>46644</v>
      </c>
      <c r="P639" s="1090">
        <f t="shared" si="548"/>
        <v>61766.64</v>
      </c>
      <c r="Q639" s="1005"/>
      <c r="R639" s="621">
        <v>4</v>
      </c>
      <c r="S639" s="1096">
        <v>581.64</v>
      </c>
      <c r="T639" s="1090">
        <f t="shared" si="558"/>
        <v>2326.56</v>
      </c>
      <c r="U639" s="1096">
        <v>1794</v>
      </c>
      <c r="V639" s="1090">
        <f t="shared" si="559"/>
        <v>7176</v>
      </c>
      <c r="W639" s="1090">
        <f t="shared" si="549"/>
        <v>9502.56</v>
      </c>
      <c r="X639" s="1215"/>
      <c r="Y639" s="526">
        <v>581.64</v>
      </c>
      <c r="Z639" s="527">
        <f t="shared" si="560"/>
        <v>0</v>
      </c>
      <c r="AA639" s="526">
        <v>1794</v>
      </c>
      <c r="AB639" s="527">
        <f t="shared" si="561"/>
        <v>0</v>
      </c>
      <c r="AC639" s="915">
        <f t="shared" si="550"/>
        <v>0</v>
      </c>
      <c r="AD639" s="1216"/>
      <c r="AE639" s="526">
        <v>581.64</v>
      </c>
      <c r="AF639" s="527">
        <f t="shared" si="562"/>
        <v>0</v>
      </c>
      <c r="AG639" s="526">
        <v>1794</v>
      </c>
      <c r="AH639" s="527">
        <f t="shared" si="563"/>
        <v>0</v>
      </c>
      <c r="AI639" s="915">
        <f t="shared" si="551"/>
        <v>0</v>
      </c>
      <c r="AJ639" s="1216"/>
      <c r="AK639" s="526">
        <v>581.64</v>
      </c>
      <c r="AL639" s="527">
        <f t="shared" si="564"/>
        <v>0</v>
      </c>
      <c r="AM639" s="526">
        <v>1794</v>
      </c>
      <c r="AN639" s="527">
        <f t="shared" si="565"/>
        <v>0</v>
      </c>
      <c r="AO639" s="915">
        <f t="shared" si="552"/>
        <v>0</v>
      </c>
      <c r="AP639" s="990"/>
      <c r="AQ639" s="653">
        <f t="shared" si="532"/>
        <v>0</v>
      </c>
      <c r="AR639" s="1004">
        <v>581.64</v>
      </c>
      <c r="AS639" s="527">
        <f t="shared" si="566"/>
        <v>0</v>
      </c>
      <c r="AT639" s="526">
        <v>1794</v>
      </c>
      <c r="AU639" s="989">
        <f t="shared" si="567"/>
        <v>0</v>
      </c>
      <c r="AV639" s="1090">
        <f t="shared" si="553"/>
        <v>0</v>
      </c>
      <c r="AW639" s="633"/>
    </row>
    <row r="640" spans="1:49" s="632" customFormat="1" ht="42.75" x14ac:dyDescent="0.25">
      <c r="A640" s="749" t="s">
        <v>1142</v>
      </c>
      <c r="B640" s="657" t="s">
        <v>1143</v>
      </c>
      <c r="C640" s="635" t="s">
        <v>183</v>
      </c>
      <c r="D640" s="621">
        <v>0.33</v>
      </c>
      <c r="E640" s="1004">
        <v>308112</v>
      </c>
      <c r="F640" s="527">
        <f t="shared" si="554"/>
        <v>101676.96</v>
      </c>
      <c r="G640" s="526">
        <v>0</v>
      </c>
      <c r="H640" s="989">
        <f t="shared" si="555"/>
        <v>0</v>
      </c>
      <c r="I640" s="1090">
        <f t="shared" si="547"/>
        <v>101676.96</v>
      </c>
      <c r="J640" s="1132"/>
      <c r="K640" s="621"/>
      <c r="L640" s="1004">
        <v>308112</v>
      </c>
      <c r="M640" s="527">
        <f t="shared" si="556"/>
        <v>0</v>
      </c>
      <c r="N640" s="526">
        <v>0</v>
      </c>
      <c r="O640" s="989">
        <f t="shared" si="557"/>
        <v>0</v>
      </c>
      <c r="P640" s="1090">
        <f t="shared" si="548"/>
        <v>0</v>
      </c>
      <c r="Q640" s="1005"/>
      <c r="R640" s="621"/>
      <c r="S640" s="1096">
        <v>308112</v>
      </c>
      <c r="T640" s="1090">
        <f t="shared" si="558"/>
        <v>0</v>
      </c>
      <c r="U640" s="1096">
        <v>0</v>
      </c>
      <c r="V640" s="1090">
        <f t="shared" si="559"/>
        <v>0</v>
      </c>
      <c r="W640" s="1090">
        <f t="shared" si="549"/>
        <v>0</v>
      </c>
      <c r="X640" s="1215"/>
      <c r="Y640" s="526">
        <v>308112</v>
      </c>
      <c r="Z640" s="527">
        <f t="shared" si="560"/>
        <v>0</v>
      </c>
      <c r="AA640" s="526">
        <v>0</v>
      </c>
      <c r="AB640" s="527">
        <f t="shared" si="561"/>
        <v>0</v>
      </c>
      <c r="AC640" s="915">
        <f t="shared" si="550"/>
        <v>0</v>
      </c>
      <c r="AD640" s="1216"/>
      <c r="AE640" s="526">
        <v>308112</v>
      </c>
      <c r="AF640" s="527">
        <f t="shared" si="562"/>
        <v>0</v>
      </c>
      <c r="AG640" s="526">
        <v>0</v>
      </c>
      <c r="AH640" s="527">
        <f t="shared" si="563"/>
        <v>0</v>
      </c>
      <c r="AI640" s="915">
        <f t="shared" si="551"/>
        <v>0</v>
      </c>
      <c r="AJ640" s="1216"/>
      <c r="AK640" s="526">
        <v>308112</v>
      </c>
      <c r="AL640" s="527">
        <f t="shared" si="564"/>
        <v>0</v>
      </c>
      <c r="AM640" s="526">
        <v>0</v>
      </c>
      <c r="AN640" s="527">
        <f t="shared" si="565"/>
        <v>0</v>
      </c>
      <c r="AO640" s="915">
        <f t="shared" si="552"/>
        <v>0</v>
      </c>
      <c r="AP640" s="990"/>
      <c r="AQ640" s="653">
        <f t="shared" si="532"/>
        <v>0.33</v>
      </c>
      <c r="AR640" s="1004">
        <v>308112</v>
      </c>
      <c r="AS640" s="527">
        <f t="shared" si="566"/>
        <v>101676.96</v>
      </c>
      <c r="AT640" s="526">
        <v>0</v>
      </c>
      <c r="AU640" s="989">
        <f t="shared" si="567"/>
        <v>0</v>
      </c>
      <c r="AV640" s="1090">
        <f t="shared" si="553"/>
        <v>101676.96</v>
      </c>
      <c r="AW640" s="633"/>
    </row>
    <row r="641" spans="1:49" s="988" customFormat="1" x14ac:dyDescent="0.25">
      <c r="A641" s="1122" t="s">
        <v>1144</v>
      </c>
      <c r="B641" s="1159" t="s">
        <v>1145</v>
      </c>
      <c r="C641" s="1160" t="s">
        <v>406</v>
      </c>
      <c r="D641" s="1161">
        <v>0.6</v>
      </c>
      <c r="E641" s="1004">
        <v>7860</v>
      </c>
      <c r="F641" s="527">
        <f t="shared" si="554"/>
        <v>4716</v>
      </c>
      <c r="G641" s="526">
        <v>0</v>
      </c>
      <c r="H641" s="989">
        <f t="shared" si="555"/>
        <v>0</v>
      </c>
      <c r="I641" s="1090">
        <f t="shared" si="547"/>
        <v>4716</v>
      </c>
      <c r="J641" s="1132"/>
      <c r="K641" s="1161">
        <v>0.6</v>
      </c>
      <c r="L641" s="1004">
        <v>7860</v>
      </c>
      <c r="M641" s="527">
        <f t="shared" si="556"/>
        <v>4716</v>
      </c>
      <c r="N641" s="526">
        <v>0</v>
      </c>
      <c r="O641" s="989">
        <f t="shared" si="557"/>
        <v>0</v>
      </c>
      <c r="P641" s="1090">
        <f t="shared" si="548"/>
        <v>4716</v>
      </c>
      <c r="Q641" s="1005"/>
      <c r="R641" s="1114"/>
      <c r="S641" s="1096">
        <v>7860</v>
      </c>
      <c r="T641" s="1090">
        <f t="shared" si="558"/>
        <v>0</v>
      </c>
      <c r="U641" s="1096">
        <v>0</v>
      </c>
      <c r="V641" s="1090">
        <f t="shared" si="559"/>
        <v>0</v>
      </c>
      <c r="W641" s="1090">
        <f t="shared" si="549"/>
        <v>0</v>
      </c>
      <c r="X641" s="1215"/>
      <c r="Y641" s="526">
        <v>7860</v>
      </c>
      <c r="Z641" s="527">
        <f t="shared" si="560"/>
        <v>0</v>
      </c>
      <c r="AA641" s="526">
        <v>0</v>
      </c>
      <c r="AB641" s="527">
        <f t="shared" si="561"/>
        <v>0</v>
      </c>
      <c r="AC641" s="915">
        <f t="shared" si="550"/>
        <v>0</v>
      </c>
      <c r="AD641" s="1216"/>
      <c r="AE641" s="526">
        <v>7860</v>
      </c>
      <c r="AF641" s="527">
        <f t="shared" si="562"/>
        <v>0</v>
      </c>
      <c r="AG641" s="526">
        <v>0</v>
      </c>
      <c r="AH641" s="527">
        <f t="shared" si="563"/>
        <v>0</v>
      </c>
      <c r="AI641" s="915">
        <f t="shared" si="551"/>
        <v>0</v>
      </c>
      <c r="AJ641" s="1216"/>
      <c r="AK641" s="526">
        <v>7860</v>
      </c>
      <c r="AL641" s="527">
        <f t="shared" si="564"/>
        <v>0</v>
      </c>
      <c r="AM641" s="526">
        <v>0</v>
      </c>
      <c r="AN641" s="527">
        <f t="shared" si="565"/>
        <v>0</v>
      </c>
      <c r="AO641" s="915">
        <f t="shared" si="552"/>
        <v>0</v>
      </c>
      <c r="AP641" s="996"/>
      <c r="AQ641" s="1119">
        <f t="shared" si="532"/>
        <v>0</v>
      </c>
      <c r="AR641" s="1004">
        <v>7860</v>
      </c>
      <c r="AS641" s="527">
        <f t="shared" si="566"/>
        <v>0</v>
      </c>
      <c r="AT641" s="526">
        <v>0</v>
      </c>
      <c r="AU641" s="989">
        <f t="shared" si="567"/>
        <v>0</v>
      </c>
      <c r="AV641" s="1090">
        <f t="shared" si="553"/>
        <v>0</v>
      </c>
      <c r="AW641" s="987"/>
    </row>
    <row r="642" spans="1:49" s="632" customFormat="1" x14ac:dyDescent="0.25">
      <c r="A642" s="749" t="s">
        <v>1146</v>
      </c>
      <c r="B642" s="657" t="s">
        <v>1147</v>
      </c>
      <c r="C642" s="635" t="s">
        <v>170</v>
      </c>
      <c r="D642" s="621">
        <v>2</v>
      </c>
      <c r="E642" s="1004">
        <v>19650</v>
      </c>
      <c r="F642" s="527">
        <f t="shared" si="554"/>
        <v>39300</v>
      </c>
      <c r="G642" s="526">
        <v>21242</v>
      </c>
      <c r="H642" s="989">
        <f t="shared" si="555"/>
        <v>42484</v>
      </c>
      <c r="I642" s="1090">
        <f t="shared" si="547"/>
        <v>81784</v>
      </c>
      <c r="J642" s="1132"/>
      <c r="K642" s="621">
        <v>2</v>
      </c>
      <c r="L642" s="1004">
        <v>19650</v>
      </c>
      <c r="M642" s="527">
        <f t="shared" si="556"/>
        <v>39300</v>
      </c>
      <c r="N642" s="526">
        <v>21242</v>
      </c>
      <c r="O642" s="989">
        <f t="shared" si="557"/>
        <v>42484</v>
      </c>
      <c r="P642" s="1090">
        <f t="shared" si="548"/>
        <v>81784</v>
      </c>
      <c r="Q642" s="1005"/>
      <c r="R642" s="621"/>
      <c r="S642" s="1096">
        <v>19650</v>
      </c>
      <c r="T642" s="1090">
        <f t="shared" si="558"/>
        <v>0</v>
      </c>
      <c r="U642" s="1096">
        <v>21242</v>
      </c>
      <c r="V642" s="1090">
        <f t="shared" si="559"/>
        <v>0</v>
      </c>
      <c r="W642" s="1090">
        <f t="shared" si="549"/>
        <v>0</v>
      </c>
      <c r="X642" s="1215"/>
      <c r="Y642" s="526">
        <v>19650</v>
      </c>
      <c r="Z642" s="527">
        <f t="shared" si="560"/>
        <v>0</v>
      </c>
      <c r="AA642" s="526">
        <v>21242</v>
      </c>
      <c r="AB642" s="527">
        <f t="shared" si="561"/>
        <v>0</v>
      </c>
      <c r="AC642" s="915">
        <f t="shared" si="550"/>
        <v>0</v>
      </c>
      <c r="AD642" s="1216"/>
      <c r="AE642" s="526">
        <v>19650</v>
      </c>
      <c r="AF642" s="527">
        <f t="shared" si="562"/>
        <v>0</v>
      </c>
      <c r="AG642" s="526">
        <v>21242</v>
      </c>
      <c r="AH642" s="527">
        <f t="shared" si="563"/>
        <v>0</v>
      </c>
      <c r="AI642" s="915">
        <f t="shared" si="551"/>
        <v>0</v>
      </c>
      <c r="AJ642" s="1216"/>
      <c r="AK642" s="526">
        <v>19650</v>
      </c>
      <c r="AL642" s="527">
        <f t="shared" si="564"/>
        <v>0</v>
      </c>
      <c r="AM642" s="526">
        <v>21242</v>
      </c>
      <c r="AN642" s="527">
        <f t="shared" si="565"/>
        <v>0</v>
      </c>
      <c r="AO642" s="915">
        <f t="shared" si="552"/>
        <v>0</v>
      </c>
      <c r="AP642" s="990"/>
      <c r="AQ642" s="653">
        <f t="shared" si="532"/>
        <v>0</v>
      </c>
      <c r="AR642" s="1004">
        <v>19650</v>
      </c>
      <c r="AS642" s="527">
        <f t="shared" si="566"/>
        <v>0</v>
      </c>
      <c r="AT642" s="526">
        <v>21242</v>
      </c>
      <c r="AU642" s="989">
        <f t="shared" si="567"/>
        <v>0</v>
      </c>
      <c r="AV642" s="1090">
        <f t="shared" si="553"/>
        <v>0</v>
      </c>
      <c r="AW642" s="633"/>
    </row>
    <row r="643" spans="1:49" s="632" customFormat="1" ht="28.5" x14ac:dyDescent="0.25">
      <c r="A643" s="749" t="s">
        <v>1148</v>
      </c>
      <c r="B643" s="657" t="s">
        <v>1149</v>
      </c>
      <c r="C643" s="635" t="s">
        <v>1125</v>
      </c>
      <c r="D643" s="621">
        <v>2</v>
      </c>
      <c r="E643" s="1004">
        <v>56592</v>
      </c>
      <c r="F643" s="527">
        <f t="shared" si="554"/>
        <v>113184</v>
      </c>
      <c r="G643" s="526">
        <v>50414</v>
      </c>
      <c r="H643" s="989">
        <f t="shared" si="555"/>
        <v>100828</v>
      </c>
      <c r="I643" s="1090">
        <f t="shared" si="547"/>
        <v>214012</v>
      </c>
      <c r="J643" s="1132"/>
      <c r="K643" s="621">
        <v>2</v>
      </c>
      <c r="L643" s="1004">
        <v>56592</v>
      </c>
      <c r="M643" s="527">
        <f t="shared" si="556"/>
        <v>113184</v>
      </c>
      <c r="N643" s="526">
        <v>50414</v>
      </c>
      <c r="O643" s="989">
        <f t="shared" si="557"/>
        <v>100828</v>
      </c>
      <c r="P643" s="1090">
        <f t="shared" si="548"/>
        <v>214012</v>
      </c>
      <c r="Q643" s="1005"/>
      <c r="R643" s="621"/>
      <c r="S643" s="1096">
        <v>56592</v>
      </c>
      <c r="T643" s="1090">
        <f t="shared" si="558"/>
        <v>0</v>
      </c>
      <c r="U643" s="1096">
        <v>50414</v>
      </c>
      <c r="V643" s="1090">
        <f t="shared" si="559"/>
        <v>0</v>
      </c>
      <c r="W643" s="1090">
        <f t="shared" si="549"/>
        <v>0</v>
      </c>
      <c r="X643" s="1215"/>
      <c r="Y643" s="526">
        <v>56592</v>
      </c>
      <c r="Z643" s="527">
        <f t="shared" si="560"/>
        <v>0</v>
      </c>
      <c r="AA643" s="526">
        <v>50414</v>
      </c>
      <c r="AB643" s="527">
        <f t="shared" si="561"/>
        <v>0</v>
      </c>
      <c r="AC643" s="915">
        <f t="shared" si="550"/>
        <v>0</v>
      </c>
      <c r="AD643" s="1216"/>
      <c r="AE643" s="526">
        <v>56592</v>
      </c>
      <c r="AF643" s="527">
        <f t="shared" si="562"/>
        <v>0</v>
      </c>
      <c r="AG643" s="526">
        <v>50414</v>
      </c>
      <c r="AH643" s="527">
        <f t="shared" si="563"/>
        <v>0</v>
      </c>
      <c r="AI643" s="915">
        <f t="shared" si="551"/>
        <v>0</v>
      </c>
      <c r="AJ643" s="1216"/>
      <c r="AK643" s="526">
        <v>56592</v>
      </c>
      <c r="AL643" s="527">
        <f t="shared" si="564"/>
        <v>0</v>
      </c>
      <c r="AM643" s="526">
        <v>50414</v>
      </c>
      <c r="AN643" s="527">
        <f t="shared" si="565"/>
        <v>0</v>
      </c>
      <c r="AO643" s="915">
        <f t="shared" si="552"/>
        <v>0</v>
      </c>
      <c r="AP643" s="990"/>
      <c r="AQ643" s="653">
        <f t="shared" si="532"/>
        <v>0</v>
      </c>
      <c r="AR643" s="1004">
        <v>56592</v>
      </c>
      <c r="AS643" s="527">
        <f t="shared" si="566"/>
        <v>0</v>
      </c>
      <c r="AT643" s="526">
        <v>50414</v>
      </c>
      <c r="AU643" s="989">
        <f t="shared" si="567"/>
        <v>0</v>
      </c>
      <c r="AV643" s="1090">
        <f t="shared" si="553"/>
        <v>0</v>
      </c>
      <c r="AW643" s="633"/>
    </row>
    <row r="644" spans="1:49" s="632" customFormat="1" x14ac:dyDescent="0.25">
      <c r="A644" s="749" t="s">
        <v>1150</v>
      </c>
      <c r="B644" s="657" t="s">
        <v>1151</v>
      </c>
      <c r="C644" s="635" t="s">
        <v>1152</v>
      </c>
      <c r="D644" s="621">
        <v>1</v>
      </c>
      <c r="E644" s="1004">
        <v>149340</v>
      </c>
      <c r="F644" s="527">
        <f t="shared" si="554"/>
        <v>149340</v>
      </c>
      <c r="G644" s="526">
        <v>0</v>
      </c>
      <c r="H644" s="989">
        <f t="shared" si="555"/>
        <v>0</v>
      </c>
      <c r="I644" s="1090">
        <f t="shared" si="547"/>
        <v>149340</v>
      </c>
      <c r="J644" s="1132"/>
      <c r="K644" s="621">
        <v>1</v>
      </c>
      <c r="L644" s="1004">
        <v>149340</v>
      </c>
      <c r="M644" s="527">
        <f t="shared" si="556"/>
        <v>149340</v>
      </c>
      <c r="N644" s="526">
        <v>0</v>
      </c>
      <c r="O644" s="989">
        <f t="shared" si="557"/>
        <v>0</v>
      </c>
      <c r="P644" s="1090">
        <f t="shared" si="548"/>
        <v>149340</v>
      </c>
      <c r="Q644" s="1005"/>
      <c r="R644" s="621"/>
      <c r="S644" s="1096">
        <v>149340</v>
      </c>
      <c r="T644" s="1090">
        <f t="shared" si="558"/>
        <v>0</v>
      </c>
      <c r="U644" s="1096">
        <v>0</v>
      </c>
      <c r="V644" s="1090">
        <f t="shared" si="559"/>
        <v>0</v>
      </c>
      <c r="W644" s="1090">
        <f t="shared" si="549"/>
        <v>0</v>
      </c>
      <c r="X644" s="1215"/>
      <c r="Y644" s="526">
        <v>149340</v>
      </c>
      <c r="Z644" s="527">
        <f t="shared" si="560"/>
        <v>0</v>
      </c>
      <c r="AA644" s="526">
        <v>0</v>
      </c>
      <c r="AB644" s="527">
        <f t="shared" si="561"/>
        <v>0</v>
      </c>
      <c r="AC644" s="915">
        <f t="shared" si="550"/>
        <v>0</v>
      </c>
      <c r="AD644" s="1216"/>
      <c r="AE644" s="526">
        <v>149340</v>
      </c>
      <c r="AF644" s="527">
        <f t="shared" si="562"/>
        <v>0</v>
      </c>
      <c r="AG644" s="526">
        <v>0</v>
      </c>
      <c r="AH644" s="527">
        <f t="shared" si="563"/>
        <v>0</v>
      </c>
      <c r="AI644" s="915">
        <f t="shared" si="551"/>
        <v>0</v>
      </c>
      <c r="AJ644" s="1216"/>
      <c r="AK644" s="526">
        <v>149340</v>
      </c>
      <c r="AL644" s="527">
        <f t="shared" si="564"/>
        <v>0</v>
      </c>
      <c r="AM644" s="526">
        <v>0</v>
      </c>
      <c r="AN644" s="527">
        <f t="shared" si="565"/>
        <v>0</v>
      </c>
      <c r="AO644" s="915">
        <f t="shared" si="552"/>
        <v>0</v>
      </c>
      <c r="AP644" s="990"/>
      <c r="AQ644" s="653">
        <f t="shared" si="532"/>
        <v>0</v>
      </c>
      <c r="AR644" s="1004">
        <v>149340</v>
      </c>
      <c r="AS644" s="527">
        <f t="shared" si="566"/>
        <v>0</v>
      </c>
      <c r="AT644" s="526">
        <v>0</v>
      </c>
      <c r="AU644" s="989">
        <f t="shared" si="567"/>
        <v>0</v>
      </c>
      <c r="AV644" s="1090">
        <f t="shared" si="553"/>
        <v>0</v>
      </c>
      <c r="AW644" s="633"/>
    </row>
    <row r="645" spans="1:49" s="632" customFormat="1" ht="28.5" x14ac:dyDescent="0.25">
      <c r="A645" s="749" t="s">
        <v>1153</v>
      </c>
      <c r="B645" s="657" t="s">
        <v>1154</v>
      </c>
      <c r="C645" s="635" t="s">
        <v>1155</v>
      </c>
      <c r="D645" s="621">
        <v>3.72</v>
      </c>
      <c r="E645" s="1004">
        <v>2358</v>
      </c>
      <c r="F645" s="527">
        <f t="shared" si="554"/>
        <v>8771.76</v>
      </c>
      <c r="G645" s="526">
        <v>0</v>
      </c>
      <c r="H645" s="989">
        <f t="shared" si="555"/>
        <v>0</v>
      </c>
      <c r="I645" s="1090">
        <f t="shared" si="547"/>
        <v>8771.76</v>
      </c>
      <c r="J645" s="1132"/>
      <c r="K645" s="621">
        <v>3.72</v>
      </c>
      <c r="L645" s="1004">
        <v>2358</v>
      </c>
      <c r="M645" s="527">
        <f t="shared" si="556"/>
        <v>8771.76</v>
      </c>
      <c r="N645" s="526">
        <v>0</v>
      </c>
      <c r="O645" s="989">
        <f t="shared" si="557"/>
        <v>0</v>
      </c>
      <c r="P645" s="1090">
        <f t="shared" si="548"/>
        <v>8771.76</v>
      </c>
      <c r="Q645" s="1005"/>
      <c r="R645" s="621"/>
      <c r="S645" s="1096">
        <v>2358</v>
      </c>
      <c r="T645" s="1090">
        <f t="shared" si="558"/>
        <v>0</v>
      </c>
      <c r="U645" s="1096">
        <v>0</v>
      </c>
      <c r="V645" s="1090">
        <f t="shared" si="559"/>
        <v>0</v>
      </c>
      <c r="W645" s="1090">
        <f t="shared" si="549"/>
        <v>0</v>
      </c>
      <c r="X645" s="1215"/>
      <c r="Y645" s="526">
        <v>2358</v>
      </c>
      <c r="Z645" s="527">
        <f t="shared" si="560"/>
        <v>0</v>
      </c>
      <c r="AA645" s="526">
        <v>0</v>
      </c>
      <c r="AB645" s="527">
        <f t="shared" si="561"/>
        <v>0</v>
      </c>
      <c r="AC645" s="915">
        <f t="shared" si="550"/>
        <v>0</v>
      </c>
      <c r="AD645" s="1216"/>
      <c r="AE645" s="526">
        <v>2358</v>
      </c>
      <c r="AF645" s="527">
        <f t="shared" si="562"/>
        <v>0</v>
      </c>
      <c r="AG645" s="526">
        <v>0</v>
      </c>
      <c r="AH645" s="527">
        <f t="shared" si="563"/>
        <v>0</v>
      </c>
      <c r="AI645" s="915">
        <f t="shared" si="551"/>
        <v>0</v>
      </c>
      <c r="AJ645" s="1216"/>
      <c r="AK645" s="526">
        <v>2358</v>
      </c>
      <c r="AL645" s="527">
        <f t="shared" si="564"/>
        <v>0</v>
      </c>
      <c r="AM645" s="526">
        <v>0</v>
      </c>
      <c r="AN645" s="527">
        <f t="shared" si="565"/>
        <v>0</v>
      </c>
      <c r="AO645" s="915">
        <f t="shared" si="552"/>
        <v>0</v>
      </c>
      <c r="AP645" s="990"/>
      <c r="AQ645" s="653">
        <f t="shared" si="532"/>
        <v>0</v>
      </c>
      <c r="AR645" s="1004">
        <v>2358</v>
      </c>
      <c r="AS645" s="527">
        <f t="shared" si="566"/>
        <v>0</v>
      </c>
      <c r="AT645" s="526">
        <v>0</v>
      </c>
      <c r="AU645" s="989">
        <f t="shared" si="567"/>
        <v>0</v>
      </c>
      <c r="AV645" s="1090">
        <f t="shared" si="553"/>
        <v>0</v>
      </c>
      <c r="AW645" s="633"/>
    </row>
    <row r="646" spans="1:49" s="632" customFormat="1" x14ac:dyDescent="0.25">
      <c r="A646" s="749" t="s">
        <v>1156</v>
      </c>
      <c r="B646" s="657" t="s">
        <v>1157</v>
      </c>
      <c r="C646" s="635" t="s">
        <v>183</v>
      </c>
      <c r="D646" s="621">
        <v>0.06</v>
      </c>
      <c r="E646" s="1004">
        <v>39300</v>
      </c>
      <c r="F646" s="527">
        <f t="shared" si="554"/>
        <v>2358</v>
      </c>
      <c r="G646" s="526">
        <v>0</v>
      </c>
      <c r="H646" s="989">
        <f t="shared" si="555"/>
        <v>0</v>
      </c>
      <c r="I646" s="1090">
        <f t="shared" si="547"/>
        <v>2358</v>
      </c>
      <c r="J646" s="1132"/>
      <c r="K646" s="621"/>
      <c r="L646" s="1004">
        <v>39300</v>
      </c>
      <c r="M646" s="527">
        <f t="shared" si="556"/>
        <v>0</v>
      </c>
      <c r="N646" s="526">
        <v>0</v>
      </c>
      <c r="O646" s="989">
        <f t="shared" si="557"/>
        <v>0</v>
      </c>
      <c r="P646" s="1090">
        <f t="shared" si="548"/>
        <v>0</v>
      </c>
      <c r="Q646" s="1005"/>
      <c r="R646" s="621"/>
      <c r="S646" s="1096">
        <v>39300</v>
      </c>
      <c r="T646" s="1090">
        <f t="shared" si="558"/>
        <v>0</v>
      </c>
      <c r="U646" s="1096">
        <v>0</v>
      </c>
      <c r="V646" s="1090">
        <f t="shared" si="559"/>
        <v>0</v>
      </c>
      <c r="W646" s="1090">
        <f t="shared" si="549"/>
        <v>0</v>
      </c>
      <c r="X646" s="1215"/>
      <c r="Y646" s="526">
        <v>39300</v>
      </c>
      <c r="Z646" s="527">
        <f t="shared" si="560"/>
        <v>0</v>
      </c>
      <c r="AA646" s="526">
        <v>0</v>
      </c>
      <c r="AB646" s="527">
        <f t="shared" si="561"/>
        <v>0</v>
      </c>
      <c r="AC646" s="915">
        <f t="shared" si="550"/>
        <v>0</v>
      </c>
      <c r="AD646" s="1216"/>
      <c r="AE646" s="526">
        <v>39300</v>
      </c>
      <c r="AF646" s="527">
        <f t="shared" si="562"/>
        <v>0</v>
      </c>
      <c r="AG646" s="526">
        <v>0</v>
      </c>
      <c r="AH646" s="527">
        <f t="shared" si="563"/>
        <v>0</v>
      </c>
      <c r="AI646" s="915">
        <f t="shared" si="551"/>
        <v>0</v>
      </c>
      <c r="AJ646" s="1216"/>
      <c r="AK646" s="526">
        <v>39300</v>
      </c>
      <c r="AL646" s="527">
        <f t="shared" si="564"/>
        <v>0</v>
      </c>
      <c r="AM646" s="526">
        <v>0</v>
      </c>
      <c r="AN646" s="527">
        <f t="shared" si="565"/>
        <v>0</v>
      </c>
      <c r="AO646" s="915">
        <f t="shared" si="552"/>
        <v>0</v>
      </c>
      <c r="AP646" s="990"/>
      <c r="AQ646" s="653">
        <f t="shared" si="532"/>
        <v>0.06</v>
      </c>
      <c r="AR646" s="1004">
        <v>39300</v>
      </c>
      <c r="AS646" s="527">
        <f t="shared" si="566"/>
        <v>2358</v>
      </c>
      <c r="AT646" s="526">
        <v>0</v>
      </c>
      <c r="AU646" s="989">
        <f t="shared" si="567"/>
        <v>0</v>
      </c>
      <c r="AV646" s="1090">
        <f t="shared" si="553"/>
        <v>2358</v>
      </c>
      <c r="AW646" s="633"/>
    </row>
    <row r="647" spans="1:49" s="632" customFormat="1" x14ac:dyDescent="0.25">
      <c r="A647" s="749" t="s">
        <v>1158</v>
      </c>
      <c r="B647" s="657" t="s">
        <v>381</v>
      </c>
      <c r="C647" s="635" t="s">
        <v>1152</v>
      </c>
      <c r="D647" s="621">
        <v>1</v>
      </c>
      <c r="E647" s="924">
        <v>301300</v>
      </c>
      <c r="F647" s="527">
        <f t="shared" si="554"/>
        <v>301300</v>
      </c>
      <c r="G647" s="922">
        <v>0</v>
      </c>
      <c r="H647" s="989">
        <f t="shared" si="555"/>
        <v>0</v>
      </c>
      <c r="I647" s="1090">
        <f t="shared" si="547"/>
        <v>301300</v>
      </c>
      <c r="J647" s="1137"/>
      <c r="K647" s="621">
        <v>0.9</v>
      </c>
      <c r="L647" s="924">
        <v>301300</v>
      </c>
      <c r="M647" s="527">
        <f t="shared" si="556"/>
        <v>271170</v>
      </c>
      <c r="N647" s="922">
        <v>0</v>
      </c>
      <c r="O647" s="989">
        <f t="shared" si="557"/>
        <v>0</v>
      </c>
      <c r="P647" s="1090">
        <f t="shared" si="548"/>
        <v>271170</v>
      </c>
      <c r="Q647" s="444"/>
      <c r="R647" s="621"/>
      <c r="S647" s="1096">
        <v>301300</v>
      </c>
      <c r="T647" s="1090">
        <f t="shared" si="558"/>
        <v>0</v>
      </c>
      <c r="U647" s="1096">
        <v>0</v>
      </c>
      <c r="V647" s="1090">
        <f t="shared" si="559"/>
        <v>0</v>
      </c>
      <c r="W647" s="1090">
        <f t="shared" si="549"/>
        <v>0</v>
      </c>
      <c r="X647" s="1242"/>
      <c r="Y647" s="922">
        <v>301300</v>
      </c>
      <c r="Z647" s="527">
        <f t="shared" si="560"/>
        <v>0</v>
      </c>
      <c r="AA647" s="922">
        <v>0</v>
      </c>
      <c r="AB647" s="527">
        <f t="shared" si="561"/>
        <v>0</v>
      </c>
      <c r="AC647" s="915">
        <f t="shared" si="550"/>
        <v>0</v>
      </c>
      <c r="AD647" s="1243"/>
      <c r="AE647" s="922">
        <v>301300</v>
      </c>
      <c r="AF647" s="527">
        <f t="shared" si="562"/>
        <v>0</v>
      </c>
      <c r="AG647" s="922">
        <v>0</v>
      </c>
      <c r="AH647" s="527">
        <f t="shared" si="563"/>
        <v>0</v>
      </c>
      <c r="AI647" s="915">
        <f t="shared" si="551"/>
        <v>0</v>
      </c>
      <c r="AJ647" s="1243"/>
      <c r="AK647" s="922">
        <v>301300</v>
      </c>
      <c r="AL647" s="527">
        <f t="shared" si="564"/>
        <v>0</v>
      </c>
      <c r="AM647" s="922">
        <v>0</v>
      </c>
      <c r="AN647" s="527">
        <f t="shared" si="565"/>
        <v>0</v>
      </c>
      <c r="AO647" s="915">
        <f t="shared" si="552"/>
        <v>0</v>
      </c>
      <c r="AP647" s="944"/>
      <c r="AQ647" s="653">
        <f t="shared" si="532"/>
        <v>9.9999999999999978E-2</v>
      </c>
      <c r="AR647" s="924">
        <v>301300</v>
      </c>
      <c r="AS647" s="527">
        <f t="shared" si="566"/>
        <v>30129.999999999993</v>
      </c>
      <c r="AT647" s="922">
        <v>0</v>
      </c>
      <c r="AU647" s="989">
        <f t="shared" si="567"/>
        <v>0</v>
      </c>
      <c r="AV647" s="1090">
        <f t="shared" si="553"/>
        <v>30129.999999999993</v>
      </c>
      <c r="AW647" s="633"/>
    </row>
    <row r="648" spans="1:49" s="632" customFormat="1" x14ac:dyDescent="0.25">
      <c r="A648" s="749" t="s">
        <v>1159</v>
      </c>
      <c r="B648" s="657" t="s">
        <v>1160</v>
      </c>
      <c r="C648" s="635" t="s">
        <v>28</v>
      </c>
      <c r="D648" s="621">
        <v>45</v>
      </c>
      <c r="E648" s="1004">
        <v>3537</v>
      </c>
      <c r="F648" s="527">
        <f t="shared" si="554"/>
        <v>159165</v>
      </c>
      <c r="G648" s="526">
        <v>1872</v>
      </c>
      <c r="H648" s="989">
        <f t="shared" si="555"/>
        <v>84240</v>
      </c>
      <c r="I648" s="1090">
        <f t="shared" si="547"/>
        <v>243405</v>
      </c>
      <c r="J648" s="1132"/>
      <c r="K648" s="621"/>
      <c r="L648" s="1004">
        <v>3537</v>
      </c>
      <c r="M648" s="527">
        <f t="shared" si="556"/>
        <v>0</v>
      </c>
      <c r="N648" s="526">
        <v>1872</v>
      </c>
      <c r="O648" s="989">
        <f t="shared" si="557"/>
        <v>0</v>
      </c>
      <c r="P648" s="1090">
        <f t="shared" si="548"/>
        <v>0</v>
      </c>
      <c r="Q648" s="1005"/>
      <c r="R648" s="621">
        <v>45</v>
      </c>
      <c r="S648" s="1096">
        <v>3537</v>
      </c>
      <c r="T648" s="1090">
        <f t="shared" si="558"/>
        <v>159165</v>
      </c>
      <c r="U648" s="1096">
        <v>1872</v>
      </c>
      <c r="V648" s="1090">
        <f t="shared" si="559"/>
        <v>84240</v>
      </c>
      <c r="W648" s="1090">
        <f t="shared" si="549"/>
        <v>243405</v>
      </c>
      <c r="X648" s="1215"/>
      <c r="Y648" s="526">
        <v>3537</v>
      </c>
      <c r="Z648" s="527">
        <f t="shared" si="560"/>
        <v>0</v>
      </c>
      <c r="AA648" s="526">
        <v>1872</v>
      </c>
      <c r="AB648" s="527">
        <f t="shared" si="561"/>
        <v>0</v>
      </c>
      <c r="AC648" s="915">
        <f t="shared" si="550"/>
        <v>0</v>
      </c>
      <c r="AD648" s="1216"/>
      <c r="AE648" s="526">
        <v>3537</v>
      </c>
      <c r="AF648" s="527">
        <f t="shared" si="562"/>
        <v>0</v>
      </c>
      <c r="AG648" s="526">
        <v>1872</v>
      </c>
      <c r="AH648" s="527">
        <f t="shared" si="563"/>
        <v>0</v>
      </c>
      <c r="AI648" s="915">
        <f t="shared" si="551"/>
        <v>0</v>
      </c>
      <c r="AJ648" s="1216"/>
      <c r="AK648" s="526">
        <v>3537</v>
      </c>
      <c r="AL648" s="527">
        <f t="shared" si="564"/>
        <v>0</v>
      </c>
      <c r="AM648" s="526">
        <v>1872</v>
      </c>
      <c r="AN648" s="527">
        <f t="shared" si="565"/>
        <v>0</v>
      </c>
      <c r="AO648" s="915">
        <f t="shared" si="552"/>
        <v>0</v>
      </c>
      <c r="AP648" s="990"/>
      <c r="AQ648" s="653">
        <f t="shared" si="532"/>
        <v>0</v>
      </c>
      <c r="AR648" s="1004">
        <v>3537</v>
      </c>
      <c r="AS648" s="527">
        <f t="shared" si="566"/>
        <v>0</v>
      </c>
      <c r="AT648" s="526">
        <v>1872</v>
      </c>
      <c r="AU648" s="989">
        <f t="shared" si="567"/>
        <v>0</v>
      </c>
      <c r="AV648" s="1090">
        <f t="shared" si="553"/>
        <v>0</v>
      </c>
      <c r="AW648" s="633"/>
    </row>
    <row r="649" spans="1:49" s="632" customFormat="1" x14ac:dyDescent="0.25">
      <c r="A649" s="749" t="s">
        <v>1161</v>
      </c>
      <c r="B649" s="657" t="s">
        <v>1162</v>
      </c>
      <c r="C649" s="635" t="s">
        <v>28</v>
      </c>
      <c r="D649" s="621">
        <v>45</v>
      </c>
      <c r="E649" s="1004">
        <v>2751</v>
      </c>
      <c r="F649" s="527">
        <f t="shared" si="554"/>
        <v>123795</v>
      </c>
      <c r="G649" s="526">
        <v>1482</v>
      </c>
      <c r="H649" s="989">
        <f t="shared" si="555"/>
        <v>66690</v>
      </c>
      <c r="I649" s="1090">
        <f t="shared" si="547"/>
        <v>190485</v>
      </c>
      <c r="J649" s="1132"/>
      <c r="K649" s="621"/>
      <c r="L649" s="1004">
        <v>2751</v>
      </c>
      <c r="M649" s="527">
        <f t="shared" si="556"/>
        <v>0</v>
      </c>
      <c r="N649" s="526">
        <v>1482</v>
      </c>
      <c r="O649" s="989">
        <f t="shared" si="557"/>
        <v>0</v>
      </c>
      <c r="P649" s="1090">
        <f t="shared" si="548"/>
        <v>0</v>
      </c>
      <c r="Q649" s="1005"/>
      <c r="R649" s="621"/>
      <c r="S649" s="1096">
        <v>2751</v>
      </c>
      <c r="T649" s="1090">
        <f t="shared" si="558"/>
        <v>0</v>
      </c>
      <c r="U649" s="1096">
        <v>1482</v>
      </c>
      <c r="V649" s="1090">
        <f t="shared" si="559"/>
        <v>0</v>
      </c>
      <c r="W649" s="1090">
        <f t="shared" si="549"/>
        <v>0</v>
      </c>
      <c r="X649" s="1215"/>
      <c r="Y649" s="526">
        <v>2751</v>
      </c>
      <c r="Z649" s="527">
        <f t="shared" si="560"/>
        <v>0</v>
      </c>
      <c r="AA649" s="526">
        <v>1482</v>
      </c>
      <c r="AB649" s="527">
        <f t="shared" si="561"/>
        <v>0</v>
      </c>
      <c r="AC649" s="915">
        <f t="shared" si="550"/>
        <v>0</v>
      </c>
      <c r="AD649" s="1216"/>
      <c r="AE649" s="526">
        <v>2751</v>
      </c>
      <c r="AF649" s="527">
        <f t="shared" si="562"/>
        <v>0</v>
      </c>
      <c r="AG649" s="526">
        <v>1482</v>
      </c>
      <c r="AH649" s="527">
        <f t="shared" si="563"/>
        <v>0</v>
      </c>
      <c r="AI649" s="915">
        <f t="shared" si="551"/>
        <v>0</v>
      </c>
      <c r="AJ649" s="1216"/>
      <c r="AK649" s="526">
        <v>2751</v>
      </c>
      <c r="AL649" s="527">
        <f t="shared" si="564"/>
        <v>0</v>
      </c>
      <c r="AM649" s="526">
        <v>1482</v>
      </c>
      <c r="AN649" s="527">
        <f t="shared" si="565"/>
        <v>0</v>
      </c>
      <c r="AO649" s="915">
        <f t="shared" si="552"/>
        <v>0</v>
      </c>
      <c r="AP649" s="990"/>
      <c r="AQ649" s="653">
        <f t="shared" si="532"/>
        <v>45</v>
      </c>
      <c r="AR649" s="1004">
        <v>2751</v>
      </c>
      <c r="AS649" s="527">
        <f t="shared" si="566"/>
        <v>123795</v>
      </c>
      <c r="AT649" s="526">
        <v>1482</v>
      </c>
      <c r="AU649" s="989">
        <f t="shared" si="567"/>
        <v>66690</v>
      </c>
      <c r="AV649" s="1090">
        <f t="shared" si="553"/>
        <v>190485</v>
      </c>
      <c r="AW649" s="633"/>
    </row>
    <row r="650" spans="1:49" s="632" customFormat="1" x14ac:dyDescent="0.25">
      <c r="A650" s="749" t="s">
        <v>1163</v>
      </c>
      <c r="B650" s="657" t="s">
        <v>1164</v>
      </c>
      <c r="C650" s="635" t="s">
        <v>28</v>
      </c>
      <c r="D650" s="621">
        <v>45</v>
      </c>
      <c r="E650" s="1004">
        <v>1021.8000000000001</v>
      </c>
      <c r="F650" s="527">
        <f t="shared" si="554"/>
        <v>45981</v>
      </c>
      <c r="G650" s="526">
        <v>858</v>
      </c>
      <c r="H650" s="989">
        <f t="shared" si="555"/>
        <v>38610</v>
      </c>
      <c r="I650" s="1090">
        <f t="shared" si="547"/>
        <v>84591</v>
      </c>
      <c r="J650" s="1132"/>
      <c r="K650" s="621"/>
      <c r="L650" s="1004">
        <v>1021.8000000000001</v>
      </c>
      <c r="M650" s="527">
        <f t="shared" si="556"/>
        <v>0</v>
      </c>
      <c r="N650" s="526">
        <v>858</v>
      </c>
      <c r="O650" s="989">
        <f t="shared" si="557"/>
        <v>0</v>
      </c>
      <c r="P650" s="1090">
        <f t="shared" si="548"/>
        <v>0</v>
      </c>
      <c r="Q650" s="1005"/>
      <c r="R650" s="621"/>
      <c r="S650" s="1096">
        <v>1021.8000000000001</v>
      </c>
      <c r="T650" s="1090">
        <f t="shared" si="558"/>
        <v>0</v>
      </c>
      <c r="U650" s="1096">
        <v>858</v>
      </c>
      <c r="V650" s="1090">
        <f t="shared" si="559"/>
        <v>0</v>
      </c>
      <c r="W650" s="1090">
        <f t="shared" si="549"/>
        <v>0</v>
      </c>
      <c r="X650" s="1215"/>
      <c r="Y650" s="526">
        <v>1021.8000000000001</v>
      </c>
      <c r="Z650" s="527">
        <f t="shared" si="560"/>
        <v>0</v>
      </c>
      <c r="AA650" s="526">
        <v>858</v>
      </c>
      <c r="AB650" s="527">
        <f t="shared" si="561"/>
        <v>0</v>
      </c>
      <c r="AC650" s="915">
        <f t="shared" si="550"/>
        <v>0</v>
      </c>
      <c r="AD650" s="1216"/>
      <c r="AE650" s="526">
        <v>1021.8000000000001</v>
      </c>
      <c r="AF650" s="527">
        <f t="shared" si="562"/>
        <v>0</v>
      </c>
      <c r="AG650" s="526">
        <v>858</v>
      </c>
      <c r="AH650" s="527">
        <f t="shared" si="563"/>
        <v>0</v>
      </c>
      <c r="AI650" s="915">
        <f t="shared" si="551"/>
        <v>0</v>
      </c>
      <c r="AJ650" s="1216"/>
      <c r="AK650" s="526">
        <v>1021.8000000000001</v>
      </c>
      <c r="AL650" s="527">
        <f t="shared" si="564"/>
        <v>0</v>
      </c>
      <c r="AM650" s="526">
        <v>858</v>
      </c>
      <c r="AN650" s="527">
        <f t="shared" si="565"/>
        <v>0</v>
      </c>
      <c r="AO650" s="915">
        <f t="shared" si="552"/>
        <v>0</v>
      </c>
      <c r="AP650" s="990"/>
      <c r="AQ650" s="653">
        <f t="shared" si="532"/>
        <v>45</v>
      </c>
      <c r="AR650" s="1004">
        <v>1021.8000000000001</v>
      </c>
      <c r="AS650" s="527">
        <f t="shared" si="566"/>
        <v>45981</v>
      </c>
      <c r="AT650" s="526">
        <v>858</v>
      </c>
      <c r="AU650" s="989">
        <f t="shared" si="567"/>
        <v>38610</v>
      </c>
      <c r="AV650" s="1090">
        <f t="shared" si="553"/>
        <v>84591</v>
      </c>
      <c r="AW650" s="633"/>
    </row>
    <row r="651" spans="1:49" s="632" customFormat="1" x14ac:dyDescent="0.25">
      <c r="A651" s="749" t="s">
        <v>1165</v>
      </c>
      <c r="B651" s="657" t="s">
        <v>1166</v>
      </c>
      <c r="C651" s="635" t="s">
        <v>28</v>
      </c>
      <c r="D651" s="621">
        <v>6</v>
      </c>
      <c r="E651" s="1004">
        <v>62094</v>
      </c>
      <c r="F651" s="527">
        <f t="shared" si="554"/>
        <v>372564</v>
      </c>
      <c r="G651" s="526">
        <v>0</v>
      </c>
      <c r="H651" s="989">
        <f t="shared" si="555"/>
        <v>0</v>
      </c>
      <c r="I651" s="1090">
        <f t="shared" si="547"/>
        <v>372564</v>
      </c>
      <c r="J651" s="1132"/>
      <c r="K651" s="621"/>
      <c r="L651" s="1004">
        <v>62094</v>
      </c>
      <c r="M651" s="527">
        <f t="shared" si="556"/>
        <v>0</v>
      </c>
      <c r="N651" s="526">
        <v>0</v>
      </c>
      <c r="O651" s="989">
        <f t="shared" si="557"/>
        <v>0</v>
      </c>
      <c r="P651" s="1090">
        <f t="shared" si="548"/>
        <v>0</v>
      </c>
      <c r="Q651" s="1005"/>
      <c r="R651" s="621"/>
      <c r="S651" s="1096">
        <v>62094</v>
      </c>
      <c r="T651" s="1090">
        <f t="shared" si="558"/>
        <v>0</v>
      </c>
      <c r="U651" s="1096">
        <v>0</v>
      </c>
      <c r="V651" s="1090">
        <f t="shared" si="559"/>
        <v>0</v>
      </c>
      <c r="W651" s="1090">
        <f t="shared" si="549"/>
        <v>0</v>
      </c>
      <c r="X651" s="1215"/>
      <c r="Y651" s="526">
        <v>62094</v>
      </c>
      <c r="Z651" s="527">
        <f t="shared" si="560"/>
        <v>0</v>
      </c>
      <c r="AA651" s="526">
        <v>0</v>
      </c>
      <c r="AB651" s="527">
        <f t="shared" si="561"/>
        <v>0</v>
      </c>
      <c r="AC651" s="915">
        <f t="shared" si="550"/>
        <v>0</v>
      </c>
      <c r="AD651" s="1216"/>
      <c r="AE651" s="526">
        <v>62094</v>
      </c>
      <c r="AF651" s="527">
        <f t="shared" si="562"/>
        <v>0</v>
      </c>
      <c r="AG651" s="526">
        <v>0</v>
      </c>
      <c r="AH651" s="527">
        <f t="shared" si="563"/>
        <v>0</v>
      </c>
      <c r="AI651" s="915">
        <f t="shared" si="551"/>
        <v>0</v>
      </c>
      <c r="AJ651" s="1216"/>
      <c r="AK651" s="526">
        <v>62094</v>
      </c>
      <c r="AL651" s="527">
        <f t="shared" si="564"/>
        <v>0</v>
      </c>
      <c r="AM651" s="526">
        <v>0</v>
      </c>
      <c r="AN651" s="527">
        <f t="shared" si="565"/>
        <v>0</v>
      </c>
      <c r="AO651" s="915">
        <f t="shared" si="552"/>
        <v>0</v>
      </c>
      <c r="AP651" s="990"/>
      <c r="AQ651" s="653">
        <f t="shared" si="532"/>
        <v>6</v>
      </c>
      <c r="AR651" s="1004">
        <v>62094</v>
      </c>
      <c r="AS651" s="527">
        <f t="shared" si="566"/>
        <v>372564</v>
      </c>
      <c r="AT651" s="526">
        <v>0</v>
      </c>
      <c r="AU651" s="989">
        <f t="shared" si="567"/>
        <v>0</v>
      </c>
      <c r="AV651" s="1090">
        <f t="shared" si="553"/>
        <v>372564</v>
      </c>
      <c r="AW651" s="633"/>
    </row>
    <row r="652" spans="1:49" s="632" customFormat="1" x14ac:dyDescent="0.25">
      <c r="A652" s="749" t="s">
        <v>1167</v>
      </c>
      <c r="B652" s="657" t="s">
        <v>1168</v>
      </c>
      <c r="C652" s="635" t="s">
        <v>28</v>
      </c>
      <c r="D652" s="621">
        <v>2</v>
      </c>
      <c r="E652" s="1004">
        <v>30654</v>
      </c>
      <c r="F652" s="527">
        <f t="shared" si="554"/>
        <v>61308</v>
      </c>
      <c r="G652" s="526">
        <v>0</v>
      </c>
      <c r="H652" s="989">
        <f t="shared" si="555"/>
        <v>0</v>
      </c>
      <c r="I652" s="1090">
        <f t="shared" si="547"/>
        <v>61308</v>
      </c>
      <c r="J652" s="1132"/>
      <c r="K652" s="621"/>
      <c r="L652" s="1004">
        <v>30654</v>
      </c>
      <c r="M652" s="527">
        <f t="shared" si="556"/>
        <v>0</v>
      </c>
      <c r="N652" s="526">
        <v>0</v>
      </c>
      <c r="O652" s="989">
        <f t="shared" si="557"/>
        <v>0</v>
      </c>
      <c r="P652" s="1090">
        <f t="shared" si="548"/>
        <v>0</v>
      </c>
      <c r="Q652" s="1005"/>
      <c r="R652" s="621"/>
      <c r="S652" s="1096">
        <v>30654</v>
      </c>
      <c r="T652" s="1090">
        <f t="shared" si="558"/>
        <v>0</v>
      </c>
      <c r="U652" s="1096">
        <v>0</v>
      </c>
      <c r="V652" s="1090">
        <f t="shared" si="559"/>
        <v>0</v>
      </c>
      <c r="W652" s="1090">
        <f t="shared" si="549"/>
        <v>0</v>
      </c>
      <c r="X652" s="1215"/>
      <c r="Y652" s="526">
        <v>30654</v>
      </c>
      <c r="Z652" s="527">
        <f t="shared" si="560"/>
        <v>0</v>
      </c>
      <c r="AA652" s="526">
        <v>0</v>
      </c>
      <c r="AB652" s="527">
        <f t="shared" si="561"/>
        <v>0</v>
      </c>
      <c r="AC652" s="915">
        <f t="shared" si="550"/>
        <v>0</v>
      </c>
      <c r="AD652" s="1216"/>
      <c r="AE652" s="526">
        <v>30654</v>
      </c>
      <c r="AF652" s="527">
        <f t="shared" si="562"/>
        <v>0</v>
      </c>
      <c r="AG652" s="526">
        <v>0</v>
      </c>
      <c r="AH652" s="527">
        <f t="shared" si="563"/>
        <v>0</v>
      </c>
      <c r="AI652" s="915">
        <f t="shared" si="551"/>
        <v>0</v>
      </c>
      <c r="AJ652" s="1216"/>
      <c r="AK652" s="526">
        <v>30654</v>
      </c>
      <c r="AL652" s="527">
        <f t="shared" si="564"/>
        <v>0</v>
      </c>
      <c r="AM652" s="526">
        <v>0</v>
      </c>
      <c r="AN652" s="527">
        <f t="shared" si="565"/>
        <v>0</v>
      </c>
      <c r="AO652" s="915">
        <f t="shared" si="552"/>
        <v>0</v>
      </c>
      <c r="AP652" s="990"/>
      <c r="AQ652" s="653">
        <f t="shared" si="532"/>
        <v>2</v>
      </c>
      <c r="AR652" s="1004">
        <v>30654</v>
      </c>
      <c r="AS652" s="527">
        <f t="shared" si="566"/>
        <v>61308</v>
      </c>
      <c r="AT652" s="526">
        <v>0</v>
      </c>
      <c r="AU652" s="989">
        <f t="shared" si="567"/>
        <v>0</v>
      </c>
      <c r="AV652" s="1090">
        <f t="shared" si="553"/>
        <v>61308</v>
      </c>
      <c r="AW652" s="633"/>
    </row>
    <row r="653" spans="1:49" s="632" customFormat="1" x14ac:dyDescent="0.25">
      <c r="A653" s="749" t="s">
        <v>1169</v>
      </c>
      <c r="B653" s="657" t="s">
        <v>1170</v>
      </c>
      <c r="C653" s="635" t="s">
        <v>28</v>
      </c>
      <c r="D653" s="621">
        <v>2</v>
      </c>
      <c r="E653" s="1004">
        <v>62094</v>
      </c>
      <c r="F653" s="527">
        <f t="shared" si="554"/>
        <v>124188</v>
      </c>
      <c r="G653" s="526">
        <v>0</v>
      </c>
      <c r="H653" s="989">
        <f t="shared" si="555"/>
        <v>0</v>
      </c>
      <c r="I653" s="1090">
        <f t="shared" si="547"/>
        <v>124188</v>
      </c>
      <c r="J653" s="1132"/>
      <c r="K653" s="621"/>
      <c r="L653" s="1004">
        <v>62094</v>
      </c>
      <c r="M653" s="527">
        <f t="shared" si="556"/>
        <v>0</v>
      </c>
      <c r="N653" s="526">
        <v>0</v>
      </c>
      <c r="O653" s="989">
        <f t="shared" si="557"/>
        <v>0</v>
      </c>
      <c r="P653" s="1090">
        <f t="shared" si="548"/>
        <v>0</v>
      </c>
      <c r="Q653" s="1005"/>
      <c r="R653" s="621"/>
      <c r="S653" s="1096">
        <v>62094</v>
      </c>
      <c r="T653" s="1090">
        <f t="shared" si="558"/>
        <v>0</v>
      </c>
      <c r="U653" s="1096">
        <v>0</v>
      </c>
      <c r="V653" s="1090">
        <f t="shared" si="559"/>
        <v>0</v>
      </c>
      <c r="W653" s="1090">
        <f t="shared" si="549"/>
        <v>0</v>
      </c>
      <c r="X653" s="1215"/>
      <c r="Y653" s="526">
        <v>62094</v>
      </c>
      <c r="Z653" s="527">
        <f t="shared" si="560"/>
        <v>0</v>
      </c>
      <c r="AA653" s="526">
        <v>0</v>
      </c>
      <c r="AB653" s="527">
        <f t="shared" si="561"/>
        <v>0</v>
      </c>
      <c r="AC653" s="915">
        <f t="shared" si="550"/>
        <v>0</v>
      </c>
      <c r="AD653" s="1216"/>
      <c r="AE653" s="526">
        <v>62094</v>
      </c>
      <c r="AF653" s="527">
        <f t="shared" si="562"/>
        <v>0</v>
      </c>
      <c r="AG653" s="526">
        <v>0</v>
      </c>
      <c r="AH653" s="527">
        <f t="shared" si="563"/>
        <v>0</v>
      </c>
      <c r="AI653" s="915">
        <f t="shared" si="551"/>
        <v>0</v>
      </c>
      <c r="AJ653" s="1216"/>
      <c r="AK653" s="526">
        <v>62094</v>
      </c>
      <c r="AL653" s="527">
        <f t="shared" si="564"/>
        <v>0</v>
      </c>
      <c r="AM653" s="526">
        <v>0</v>
      </c>
      <c r="AN653" s="527">
        <f t="shared" si="565"/>
        <v>0</v>
      </c>
      <c r="AO653" s="915">
        <f t="shared" si="552"/>
        <v>0</v>
      </c>
      <c r="AP653" s="990"/>
      <c r="AQ653" s="653">
        <f t="shared" si="532"/>
        <v>2</v>
      </c>
      <c r="AR653" s="1004">
        <v>62094</v>
      </c>
      <c r="AS653" s="527">
        <f t="shared" si="566"/>
        <v>124188</v>
      </c>
      <c r="AT653" s="526">
        <v>0</v>
      </c>
      <c r="AU653" s="989">
        <f t="shared" si="567"/>
        <v>0</v>
      </c>
      <c r="AV653" s="1090">
        <f t="shared" si="553"/>
        <v>124188</v>
      </c>
      <c r="AW653" s="633"/>
    </row>
    <row r="654" spans="1:49" s="632" customFormat="1" ht="28.5" x14ac:dyDescent="0.25">
      <c r="A654" s="749" t="s">
        <v>1171</v>
      </c>
      <c r="B654" s="657" t="s">
        <v>1172</v>
      </c>
      <c r="C654" s="635" t="s">
        <v>28</v>
      </c>
      <c r="D654" s="621">
        <v>2</v>
      </c>
      <c r="E654" s="1004">
        <v>2358</v>
      </c>
      <c r="F654" s="527">
        <f t="shared" si="554"/>
        <v>4716</v>
      </c>
      <c r="G654" s="526">
        <v>0</v>
      </c>
      <c r="H654" s="989">
        <f t="shared" si="555"/>
        <v>0</v>
      </c>
      <c r="I654" s="1090">
        <f t="shared" si="547"/>
        <v>4716</v>
      </c>
      <c r="J654" s="1132"/>
      <c r="K654" s="621"/>
      <c r="L654" s="1004">
        <v>2358</v>
      </c>
      <c r="M654" s="527">
        <f t="shared" si="556"/>
        <v>0</v>
      </c>
      <c r="N654" s="526">
        <v>0</v>
      </c>
      <c r="O654" s="989">
        <f t="shared" si="557"/>
        <v>0</v>
      </c>
      <c r="P654" s="1090">
        <f t="shared" si="548"/>
        <v>0</v>
      </c>
      <c r="Q654" s="1005"/>
      <c r="R654" s="621"/>
      <c r="S654" s="1096">
        <v>2358</v>
      </c>
      <c r="T654" s="1090">
        <f t="shared" si="558"/>
        <v>0</v>
      </c>
      <c r="U654" s="1096">
        <v>0</v>
      </c>
      <c r="V654" s="1090">
        <f t="shared" si="559"/>
        <v>0</v>
      </c>
      <c r="W654" s="1090">
        <f t="shared" si="549"/>
        <v>0</v>
      </c>
      <c r="X654" s="1215"/>
      <c r="Y654" s="526">
        <v>2358</v>
      </c>
      <c r="Z654" s="527">
        <f t="shared" si="560"/>
        <v>0</v>
      </c>
      <c r="AA654" s="526">
        <v>0</v>
      </c>
      <c r="AB654" s="527">
        <f t="shared" si="561"/>
        <v>0</v>
      </c>
      <c r="AC654" s="915">
        <f t="shared" si="550"/>
        <v>0</v>
      </c>
      <c r="AD654" s="1216"/>
      <c r="AE654" s="526">
        <v>2358</v>
      </c>
      <c r="AF654" s="527">
        <f t="shared" si="562"/>
        <v>0</v>
      </c>
      <c r="AG654" s="526">
        <v>0</v>
      </c>
      <c r="AH654" s="527">
        <f t="shared" si="563"/>
        <v>0</v>
      </c>
      <c r="AI654" s="915">
        <f t="shared" si="551"/>
        <v>0</v>
      </c>
      <c r="AJ654" s="1216"/>
      <c r="AK654" s="526">
        <v>2358</v>
      </c>
      <c r="AL654" s="527">
        <f t="shared" si="564"/>
        <v>0</v>
      </c>
      <c r="AM654" s="526">
        <v>0</v>
      </c>
      <c r="AN654" s="527">
        <f t="shared" si="565"/>
        <v>0</v>
      </c>
      <c r="AO654" s="915">
        <f t="shared" si="552"/>
        <v>0</v>
      </c>
      <c r="AP654" s="990"/>
      <c r="AQ654" s="653">
        <f t="shared" si="532"/>
        <v>2</v>
      </c>
      <c r="AR654" s="1004">
        <v>2358</v>
      </c>
      <c r="AS654" s="527">
        <f t="shared" si="566"/>
        <v>4716</v>
      </c>
      <c r="AT654" s="526">
        <v>0</v>
      </c>
      <c r="AU654" s="989">
        <f t="shared" si="567"/>
        <v>0</v>
      </c>
      <c r="AV654" s="1090">
        <f t="shared" si="553"/>
        <v>4716</v>
      </c>
      <c r="AW654" s="633"/>
    </row>
    <row r="655" spans="1:49" s="632" customFormat="1" x14ac:dyDescent="0.25">
      <c r="A655" s="749" t="s">
        <v>1173</v>
      </c>
      <c r="B655" s="657" t="s">
        <v>1174</v>
      </c>
      <c r="C655" s="635" t="s">
        <v>28</v>
      </c>
      <c r="D655" s="621">
        <v>1</v>
      </c>
      <c r="E655" s="1004">
        <v>238315.2</v>
      </c>
      <c r="F655" s="527">
        <f t="shared" si="554"/>
        <v>238315.2</v>
      </c>
      <c r="G655" s="526">
        <v>68640</v>
      </c>
      <c r="H655" s="989">
        <f t="shared" si="555"/>
        <v>68640</v>
      </c>
      <c r="I655" s="1090">
        <f t="shared" si="547"/>
        <v>306955.2</v>
      </c>
      <c r="J655" s="1132"/>
      <c r="K655" s="621"/>
      <c r="L655" s="1004">
        <v>238315.2</v>
      </c>
      <c r="M655" s="527">
        <f t="shared" si="556"/>
        <v>0</v>
      </c>
      <c r="N655" s="526">
        <v>68640</v>
      </c>
      <c r="O655" s="989">
        <f t="shared" si="557"/>
        <v>0</v>
      </c>
      <c r="P655" s="1090">
        <f t="shared" si="548"/>
        <v>0</v>
      </c>
      <c r="Q655" s="1005"/>
      <c r="R655" s="621"/>
      <c r="S655" s="1096">
        <v>238315.2</v>
      </c>
      <c r="T655" s="1090">
        <f t="shared" si="558"/>
        <v>0</v>
      </c>
      <c r="U655" s="1096">
        <v>68640</v>
      </c>
      <c r="V655" s="1090">
        <f t="shared" si="559"/>
        <v>0</v>
      </c>
      <c r="W655" s="1090">
        <f t="shared" si="549"/>
        <v>0</v>
      </c>
      <c r="X655" s="1215"/>
      <c r="Y655" s="526">
        <v>238315.2</v>
      </c>
      <c r="Z655" s="527">
        <f t="shared" si="560"/>
        <v>0</v>
      </c>
      <c r="AA655" s="526">
        <v>68640</v>
      </c>
      <c r="AB655" s="527">
        <f t="shared" si="561"/>
        <v>0</v>
      </c>
      <c r="AC655" s="915">
        <f t="shared" si="550"/>
        <v>0</v>
      </c>
      <c r="AD655" s="1216"/>
      <c r="AE655" s="526">
        <v>238315.2</v>
      </c>
      <c r="AF655" s="527">
        <f t="shared" si="562"/>
        <v>0</v>
      </c>
      <c r="AG655" s="526">
        <v>68640</v>
      </c>
      <c r="AH655" s="527">
        <f t="shared" si="563"/>
        <v>0</v>
      </c>
      <c r="AI655" s="915">
        <f t="shared" si="551"/>
        <v>0</v>
      </c>
      <c r="AJ655" s="1216"/>
      <c r="AK655" s="526">
        <v>238315.2</v>
      </c>
      <c r="AL655" s="527">
        <f t="shared" si="564"/>
        <v>0</v>
      </c>
      <c r="AM655" s="526">
        <v>68640</v>
      </c>
      <c r="AN655" s="527">
        <f t="shared" si="565"/>
        <v>0</v>
      </c>
      <c r="AO655" s="915">
        <f t="shared" si="552"/>
        <v>0</v>
      </c>
      <c r="AP655" s="990"/>
      <c r="AQ655" s="653">
        <f t="shared" si="532"/>
        <v>1</v>
      </c>
      <c r="AR655" s="1004">
        <v>238315.2</v>
      </c>
      <c r="AS655" s="527">
        <f t="shared" si="566"/>
        <v>238315.2</v>
      </c>
      <c r="AT655" s="526">
        <v>68640</v>
      </c>
      <c r="AU655" s="989">
        <f t="shared" si="567"/>
        <v>68640</v>
      </c>
      <c r="AV655" s="1090">
        <f t="shared" si="553"/>
        <v>306955.2</v>
      </c>
      <c r="AW655" s="633"/>
    </row>
    <row r="656" spans="1:49" s="632" customFormat="1" x14ac:dyDescent="0.25">
      <c r="A656" s="749" t="s">
        <v>1175</v>
      </c>
      <c r="B656" s="657" t="s">
        <v>1176</v>
      </c>
      <c r="C656" s="635" t="s">
        <v>28</v>
      </c>
      <c r="D656" s="621">
        <v>8</v>
      </c>
      <c r="E656" s="1004">
        <v>1572</v>
      </c>
      <c r="F656" s="527">
        <f t="shared" si="554"/>
        <v>12576</v>
      </c>
      <c r="G656" s="526">
        <v>2340</v>
      </c>
      <c r="H656" s="989">
        <f t="shared" si="555"/>
        <v>18720</v>
      </c>
      <c r="I656" s="1090">
        <f t="shared" si="547"/>
        <v>31296</v>
      </c>
      <c r="J656" s="1132"/>
      <c r="K656" s="621"/>
      <c r="L656" s="1004">
        <v>1572</v>
      </c>
      <c r="M656" s="527">
        <f t="shared" si="556"/>
        <v>0</v>
      </c>
      <c r="N656" s="526">
        <v>2340</v>
      </c>
      <c r="O656" s="989">
        <f t="shared" si="557"/>
        <v>0</v>
      </c>
      <c r="P656" s="1090">
        <f t="shared" si="548"/>
        <v>0</v>
      </c>
      <c r="Q656" s="1005"/>
      <c r="R656" s="621"/>
      <c r="S656" s="1096">
        <v>1572</v>
      </c>
      <c r="T656" s="1090">
        <f t="shared" si="558"/>
        <v>0</v>
      </c>
      <c r="U656" s="1096">
        <v>2340</v>
      </c>
      <c r="V656" s="1090">
        <f t="shared" si="559"/>
        <v>0</v>
      </c>
      <c r="W656" s="1090">
        <f t="shared" si="549"/>
        <v>0</v>
      </c>
      <c r="X656" s="1215"/>
      <c r="Y656" s="526">
        <v>1572</v>
      </c>
      <c r="Z656" s="527">
        <f t="shared" si="560"/>
        <v>0</v>
      </c>
      <c r="AA656" s="526">
        <v>2340</v>
      </c>
      <c r="AB656" s="527">
        <f t="shared" si="561"/>
        <v>0</v>
      </c>
      <c r="AC656" s="915">
        <f t="shared" si="550"/>
        <v>0</v>
      </c>
      <c r="AD656" s="1216"/>
      <c r="AE656" s="526">
        <v>1572</v>
      </c>
      <c r="AF656" s="527">
        <f t="shared" si="562"/>
        <v>0</v>
      </c>
      <c r="AG656" s="526">
        <v>2340</v>
      </c>
      <c r="AH656" s="527">
        <f t="shared" si="563"/>
        <v>0</v>
      </c>
      <c r="AI656" s="915">
        <f t="shared" si="551"/>
        <v>0</v>
      </c>
      <c r="AJ656" s="1216"/>
      <c r="AK656" s="526">
        <v>1572</v>
      </c>
      <c r="AL656" s="527">
        <f t="shared" si="564"/>
        <v>0</v>
      </c>
      <c r="AM656" s="526">
        <v>2340</v>
      </c>
      <c r="AN656" s="527">
        <f t="shared" si="565"/>
        <v>0</v>
      </c>
      <c r="AO656" s="915">
        <f t="shared" si="552"/>
        <v>0</v>
      </c>
      <c r="AP656" s="990"/>
      <c r="AQ656" s="653">
        <f t="shared" si="532"/>
        <v>8</v>
      </c>
      <c r="AR656" s="1004">
        <v>1572</v>
      </c>
      <c r="AS656" s="527">
        <f t="shared" si="566"/>
        <v>12576</v>
      </c>
      <c r="AT656" s="526">
        <v>2340</v>
      </c>
      <c r="AU656" s="989">
        <f t="shared" si="567"/>
        <v>18720</v>
      </c>
      <c r="AV656" s="1090">
        <f t="shared" si="553"/>
        <v>31296</v>
      </c>
      <c r="AW656" s="633"/>
    </row>
    <row r="657" spans="1:49" s="632" customFormat="1" x14ac:dyDescent="0.25">
      <c r="A657" s="749" t="s">
        <v>1177</v>
      </c>
      <c r="B657" s="657" t="s">
        <v>1178</v>
      </c>
      <c r="C657" s="635" t="s">
        <v>170</v>
      </c>
      <c r="D657" s="621">
        <v>1</v>
      </c>
      <c r="E657" s="1004">
        <v>52400</v>
      </c>
      <c r="F657" s="527">
        <f t="shared" si="554"/>
        <v>52400</v>
      </c>
      <c r="G657" s="526">
        <v>2340</v>
      </c>
      <c r="H657" s="989">
        <f t="shared" si="555"/>
        <v>2340</v>
      </c>
      <c r="I657" s="1090">
        <f t="shared" si="547"/>
        <v>54740</v>
      </c>
      <c r="J657" s="1132"/>
      <c r="K657" s="621"/>
      <c r="L657" s="1004">
        <v>52400</v>
      </c>
      <c r="M657" s="527">
        <f t="shared" si="556"/>
        <v>0</v>
      </c>
      <c r="N657" s="526">
        <v>2340</v>
      </c>
      <c r="O657" s="989">
        <f t="shared" si="557"/>
        <v>0</v>
      </c>
      <c r="P657" s="1090">
        <f t="shared" si="548"/>
        <v>0</v>
      </c>
      <c r="Q657" s="1005"/>
      <c r="R657" s="621"/>
      <c r="S657" s="1096">
        <v>52400</v>
      </c>
      <c r="T657" s="1090">
        <f t="shared" si="558"/>
        <v>0</v>
      </c>
      <c r="U657" s="1096">
        <v>2340</v>
      </c>
      <c r="V657" s="1090">
        <f t="shared" si="559"/>
        <v>0</v>
      </c>
      <c r="W657" s="1090">
        <f t="shared" si="549"/>
        <v>0</v>
      </c>
      <c r="X657" s="1215"/>
      <c r="Y657" s="526">
        <v>52400</v>
      </c>
      <c r="Z657" s="527">
        <f t="shared" si="560"/>
        <v>0</v>
      </c>
      <c r="AA657" s="526">
        <v>2340</v>
      </c>
      <c r="AB657" s="527">
        <f t="shared" si="561"/>
        <v>0</v>
      </c>
      <c r="AC657" s="915">
        <f t="shared" si="550"/>
        <v>0</v>
      </c>
      <c r="AD657" s="1216"/>
      <c r="AE657" s="526">
        <v>52400</v>
      </c>
      <c r="AF657" s="527">
        <f t="shared" si="562"/>
        <v>0</v>
      </c>
      <c r="AG657" s="526">
        <v>2340</v>
      </c>
      <c r="AH657" s="527">
        <f t="shared" si="563"/>
        <v>0</v>
      </c>
      <c r="AI657" s="915">
        <f t="shared" si="551"/>
        <v>0</v>
      </c>
      <c r="AJ657" s="1216"/>
      <c r="AK657" s="526">
        <v>52400</v>
      </c>
      <c r="AL657" s="527">
        <f t="shared" si="564"/>
        <v>0</v>
      </c>
      <c r="AM657" s="526">
        <v>2340</v>
      </c>
      <c r="AN657" s="527">
        <f t="shared" si="565"/>
        <v>0</v>
      </c>
      <c r="AO657" s="915">
        <f t="shared" si="552"/>
        <v>0</v>
      </c>
      <c r="AP657" s="990"/>
      <c r="AQ657" s="653">
        <f t="shared" si="532"/>
        <v>1</v>
      </c>
      <c r="AR657" s="1004">
        <v>52400</v>
      </c>
      <c r="AS657" s="527">
        <f t="shared" si="566"/>
        <v>52400</v>
      </c>
      <c r="AT657" s="526">
        <v>2340</v>
      </c>
      <c r="AU657" s="989">
        <f t="shared" si="567"/>
        <v>2340</v>
      </c>
      <c r="AV657" s="1090">
        <f t="shared" si="553"/>
        <v>54740</v>
      </c>
      <c r="AW657" s="633"/>
    </row>
    <row r="658" spans="1:49" s="632" customFormat="1" ht="28.5" x14ac:dyDescent="0.25">
      <c r="A658" s="749" t="s">
        <v>1179</v>
      </c>
      <c r="B658" s="657" t="s">
        <v>1180</v>
      </c>
      <c r="C658" s="635" t="s">
        <v>28</v>
      </c>
      <c r="D658" s="621">
        <v>12</v>
      </c>
      <c r="E658" s="1004">
        <v>19650</v>
      </c>
      <c r="F658" s="527">
        <f t="shared" si="554"/>
        <v>235800</v>
      </c>
      <c r="G658" s="526">
        <v>6669</v>
      </c>
      <c r="H658" s="989">
        <f t="shared" si="555"/>
        <v>80028</v>
      </c>
      <c r="I658" s="1090">
        <f t="shared" si="547"/>
        <v>315828</v>
      </c>
      <c r="J658" s="1132"/>
      <c r="K658" s="621"/>
      <c r="L658" s="1004">
        <v>19650</v>
      </c>
      <c r="M658" s="527">
        <f t="shared" si="556"/>
        <v>0</v>
      </c>
      <c r="N658" s="526">
        <v>6669</v>
      </c>
      <c r="O658" s="989">
        <f t="shared" si="557"/>
        <v>0</v>
      </c>
      <c r="P658" s="1090">
        <f t="shared" si="548"/>
        <v>0</v>
      </c>
      <c r="Q658" s="1005"/>
      <c r="R658" s="621"/>
      <c r="S658" s="1096">
        <v>19650</v>
      </c>
      <c r="T658" s="1090">
        <f t="shared" si="558"/>
        <v>0</v>
      </c>
      <c r="U658" s="1096">
        <v>6669</v>
      </c>
      <c r="V658" s="1090">
        <f t="shared" si="559"/>
        <v>0</v>
      </c>
      <c r="W658" s="1090">
        <f t="shared" si="549"/>
        <v>0</v>
      </c>
      <c r="X658" s="1215"/>
      <c r="Y658" s="526">
        <v>19650</v>
      </c>
      <c r="Z658" s="527">
        <f t="shared" si="560"/>
        <v>0</v>
      </c>
      <c r="AA658" s="526">
        <v>6669</v>
      </c>
      <c r="AB658" s="527">
        <f t="shared" si="561"/>
        <v>0</v>
      </c>
      <c r="AC658" s="915">
        <f t="shared" si="550"/>
        <v>0</v>
      </c>
      <c r="AD658" s="1216"/>
      <c r="AE658" s="526">
        <v>19650</v>
      </c>
      <c r="AF658" s="527">
        <f t="shared" si="562"/>
        <v>0</v>
      </c>
      <c r="AG658" s="526">
        <v>6669</v>
      </c>
      <c r="AH658" s="527">
        <f t="shared" si="563"/>
        <v>0</v>
      </c>
      <c r="AI658" s="915">
        <f t="shared" si="551"/>
        <v>0</v>
      </c>
      <c r="AJ658" s="1216"/>
      <c r="AK658" s="526">
        <v>19650</v>
      </c>
      <c r="AL658" s="527">
        <f t="shared" si="564"/>
        <v>0</v>
      </c>
      <c r="AM658" s="526">
        <v>6669</v>
      </c>
      <c r="AN658" s="527">
        <f t="shared" si="565"/>
        <v>0</v>
      </c>
      <c r="AO658" s="915">
        <f t="shared" si="552"/>
        <v>0</v>
      </c>
      <c r="AP658" s="990"/>
      <c r="AQ658" s="653">
        <f t="shared" si="532"/>
        <v>12</v>
      </c>
      <c r="AR658" s="1004">
        <v>19650</v>
      </c>
      <c r="AS658" s="527">
        <f t="shared" si="566"/>
        <v>235800</v>
      </c>
      <c r="AT658" s="526">
        <v>6669</v>
      </c>
      <c r="AU658" s="989">
        <f t="shared" si="567"/>
        <v>80028</v>
      </c>
      <c r="AV658" s="1090">
        <f t="shared" si="553"/>
        <v>315828</v>
      </c>
      <c r="AW658" s="633"/>
    </row>
    <row r="659" spans="1:49" s="632" customFormat="1" x14ac:dyDescent="0.25">
      <c r="A659" s="749" t="s">
        <v>1181</v>
      </c>
      <c r="B659" s="657" t="s">
        <v>1182</v>
      </c>
      <c r="C659" s="635" t="s">
        <v>28</v>
      </c>
      <c r="D659" s="621">
        <v>49</v>
      </c>
      <c r="E659" s="1004">
        <v>3209.5</v>
      </c>
      <c r="F659" s="923">
        <f t="shared" si="554"/>
        <v>157265.5</v>
      </c>
      <c r="G659" s="526">
        <v>0</v>
      </c>
      <c r="H659" s="989">
        <f t="shared" si="555"/>
        <v>0</v>
      </c>
      <c r="I659" s="1090">
        <f t="shared" si="547"/>
        <v>157265.5</v>
      </c>
      <c r="J659" s="1132"/>
      <c r="K659" s="621"/>
      <c r="L659" s="1004">
        <v>3209.5</v>
      </c>
      <c r="M659" s="923">
        <f t="shared" si="556"/>
        <v>0</v>
      </c>
      <c r="N659" s="526">
        <v>0</v>
      </c>
      <c r="O659" s="989">
        <f t="shared" si="557"/>
        <v>0</v>
      </c>
      <c r="P659" s="1090">
        <f t="shared" si="548"/>
        <v>0</v>
      </c>
      <c r="Q659" s="1005"/>
      <c r="R659" s="621"/>
      <c r="S659" s="1096">
        <v>3209.5</v>
      </c>
      <c r="T659" s="1090">
        <f t="shared" si="558"/>
        <v>0</v>
      </c>
      <c r="U659" s="1096">
        <v>0</v>
      </c>
      <c r="V659" s="1090">
        <f t="shared" si="559"/>
        <v>0</v>
      </c>
      <c r="W659" s="1090">
        <f t="shared" si="549"/>
        <v>0</v>
      </c>
      <c r="X659" s="1215"/>
      <c r="Y659" s="526">
        <v>3209.5</v>
      </c>
      <c r="Z659" s="923">
        <f t="shared" si="560"/>
        <v>0</v>
      </c>
      <c r="AA659" s="526">
        <v>0</v>
      </c>
      <c r="AB659" s="527">
        <f t="shared" si="561"/>
        <v>0</v>
      </c>
      <c r="AC659" s="915">
        <f t="shared" si="550"/>
        <v>0</v>
      </c>
      <c r="AD659" s="1216"/>
      <c r="AE659" s="526">
        <v>3209.5</v>
      </c>
      <c r="AF659" s="923">
        <f t="shared" si="562"/>
        <v>0</v>
      </c>
      <c r="AG659" s="526">
        <v>0</v>
      </c>
      <c r="AH659" s="527">
        <f t="shared" si="563"/>
        <v>0</v>
      </c>
      <c r="AI659" s="915">
        <f t="shared" si="551"/>
        <v>0</v>
      </c>
      <c r="AJ659" s="1216"/>
      <c r="AK659" s="526">
        <v>3209.5</v>
      </c>
      <c r="AL659" s="923">
        <f t="shared" si="564"/>
        <v>0</v>
      </c>
      <c r="AM659" s="526">
        <v>0</v>
      </c>
      <c r="AN659" s="527">
        <f t="shared" si="565"/>
        <v>0</v>
      </c>
      <c r="AO659" s="915">
        <f t="shared" si="552"/>
        <v>0</v>
      </c>
      <c r="AP659" s="990"/>
      <c r="AQ659" s="653">
        <f t="shared" si="532"/>
        <v>49</v>
      </c>
      <c r="AR659" s="1004">
        <v>3209.5</v>
      </c>
      <c r="AS659" s="923">
        <f t="shared" si="566"/>
        <v>157265.5</v>
      </c>
      <c r="AT659" s="526">
        <v>0</v>
      </c>
      <c r="AU659" s="989">
        <f t="shared" si="567"/>
        <v>0</v>
      </c>
      <c r="AV659" s="1090">
        <f t="shared" si="553"/>
        <v>157265.5</v>
      </c>
      <c r="AW659" s="633"/>
    </row>
    <row r="660" spans="1:49" s="1276" customFormat="1" x14ac:dyDescent="0.25">
      <c r="A660" s="1020" t="s">
        <v>1183</v>
      </c>
      <c r="B660" s="1021" t="s">
        <v>1184</v>
      </c>
      <c r="C660" s="1022"/>
      <c r="D660" s="888"/>
      <c r="E660" s="928"/>
      <c r="F660" s="955">
        <f>SUM(F661:F676)</f>
        <v>6704610.6699999999</v>
      </c>
      <c r="G660" s="928"/>
      <c r="H660" s="902">
        <f>SUM(H661:H676)</f>
        <v>7557535.9100000001</v>
      </c>
      <c r="I660" s="961">
        <f>SUM(I661:I676)</f>
        <v>14262146.58</v>
      </c>
      <c r="J660" s="945"/>
      <c r="K660" s="888"/>
      <c r="L660" s="928"/>
      <c r="M660" s="955">
        <f>SUM(M661:M676)</f>
        <v>2557959.7999999998</v>
      </c>
      <c r="N660" s="928"/>
      <c r="O660" s="902">
        <f>SUM(O661:O676)</f>
        <v>3749619.64</v>
      </c>
      <c r="P660" s="961">
        <f>SUM(P661:P676)</f>
        <v>6307579.4400000004</v>
      </c>
      <c r="Q660" s="868"/>
      <c r="R660" s="888"/>
      <c r="S660" s="955"/>
      <c r="T660" s="955">
        <f>SUM(T661:T676)</f>
        <v>0</v>
      </c>
      <c r="U660" s="955"/>
      <c r="V660" s="961">
        <f>SUM(V661:V676)</f>
        <v>0</v>
      </c>
      <c r="W660" s="961">
        <f>SUM(W661:W676)</f>
        <v>0</v>
      </c>
      <c r="X660" s="887"/>
      <c r="Y660" s="928"/>
      <c r="Z660" s="955">
        <f>SUM(Z661:Z676)</f>
        <v>0</v>
      </c>
      <c r="AA660" s="928"/>
      <c r="AB660" s="907">
        <f>SUM(AB661:AB676)</f>
        <v>0</v>
      </c>
      <c r="AC660" s="929">
        <f>SUM(AC661:AC676)</f>
        <v>0</v>
      </c>
      <c r="AD660" s="1278"/>
      <c r="AE660" s="928"/>
      <c r="AF660" s="955">
        <f>SUM(AF661:AF676)</f>
        <v>0</v>
      </c>
      <c r="AG660" s="928"/>
      <c r="AH660" s="907">
        <f>SUM(AH661:AH676)</f>
        <v>0</v>
      </c>
      <c r="AI660" s="929">
        <f>SUM(AI661:AI676)</f>
        <v>0</v>
      </c>
      <c r="AJ660" s="1278"/>
      <c r="AK660" s="928"/>
      <c r="AL660" s="955">
        <f>SUM(AL661:AL676)</f>
        <v>0</v>
      </c>
      <c r="AM660" s="928"/>
      <c r="AN660" s="907">
        <f>SUM(AN661:AN676)</f>
        <v>0</v>
      </c>
      <c r="AO660" s="929">
        <f>SUM(AO661:AO676)</f>
        <v>0</v>
      </c>
      <c r="AP660" s="945"/>
      <c r="AQ660" s="1118">
        <f t="shared" si="532"/>
        <v>0</v>
      </c>
      <c r="AR660" s="928"/>
      <c r="AS660" s="955">
        <f>SUM(AS661:AS676)</f>
        <v>4146650.87</v>
      </c>
      <c r="AT660" s="928"/>
      <c r="AU660" s="902">
        <f>SUM(AU661:AU676)</f>
        <v>3807916.27</v>
      </c>
      <c r="AV660" s="961">
        <f>SUM(AV661:AV676)</f>
        <v>7954567.1400000006</v>
      </c>
      <c r="AW660" s="1275"/>
    </row>
    <row r="661" spans="1:49" s="988" customFormat="1" x14ac:dyDescent="0.25">
      <c r="A661" s="1123" t="s">
        <v>1185</v>
      </c>
      <c r="B661" s="1162" t="s">
        <v>422</v>
      </c>
      <c r="C661" s="1163"/>
      <c r="D661" s="1164"/>
      <c r="E661" s="1145"/>
      <c r="F661" s="899"/>
      <c r="G661" s="932"/>
      <c r="H661" s="1143"/>
      <c r="I661" s="1094"/>
      <c r="J661" s="1132"/>
      <c r="K661" s="1164"/>
      <c r="L661" s="1145"/>
      <c r="M661" s="899"/>
      <c r="N661" s="932"/>
      <c r="O661" s="1143"/>
      <c r="P661" s="1094"/>
      <c r="Q661" s="1005"/>
      <c r="R661" s="1051"/>
      <c r="S661" s="1110"/>
      <c r="T661" s="1090"/>
      <c r="U661" s="1110"/>
      <c r="V661" s="1109"/>
      <c r="W661" s="1094"/>
      <c r="X661" s="1244"/>
      <c r="Y661" s="932"/>
      <c r="Z661" s="899"/>
      <c r="AA661" s="932"/>
      <c r="AB661" s="930"/>
      <c r="AC661" s="935"/>
      <c r="AD661" s="1245"/>
      <c r="AE661" s="932"/>
      <c r="AF661" s="899"/>
      <c r="AG661" s="932"/>
      <c r="AH661" s="930"/>
      <c r="AI661" s="935"/>
      <c r="AJ661" s="1245"/>
      <c r="AK661" s="932"/>
      <c r="AL661" s="899"/>
      <c r="AM661" s="932"/>
      <c r="AN661" s="930"/>
      <c r="AO661" s="935"/>
      <c r="AP661" s="996"/>
      <c r="AQ661" s="1119">
        <f t="shared" si="532"/>
        <v>0</v>
      </c>
      <c r="AR661" s="1145"/>
      <c r="AS661" s="899"/>
      <c r="AT661" s="932"/>
      <c r="AU661" s="1143"/>
      <c r="AV661" s="1094"/>
      <c r="AW661" s="987"/>
    </row>
    <row r="662" spans="1:49" s="632" customFormat="1" x14ac:dyDescent="0.25">
      <c r="A662" s="749" t="s">
        <v>1186</v>
      </c>
      <c r="B662" s="1049" t="s">
        <v>424</v>
      </c>
      <c r="C662" s="1050" t="s">
        <v>406</v>
      </c>
      <c r="D662" s="1051">
        <v>40</v>
      </c>
      <c r="E662" s="1145">
        <v>1310</v>
      </c>
      <c r="F662" s="527">
        <f>D662*E662</f>
        <v>52400</v>
      </c>
      <c r="G662" s="932">
        <v>619.45000000000005</v>
      </c>
      <c r="H662" s="1148">
        <f>D662*G662</f>
        <v>24778</v>
      </c>
      <c r="I662" s="1094">
        <f>H662+F662</f>
        <v>77178</v>
      </c>
      <c r="J662" s="1132"/>
      <c r="K662" s="1051"/>
      <c r="L662" s="1145">
        <v>1310</v>
      </c>
      <c r="M662" s="527">
        <f>K662*L662</f>
        <v>0</v>
      </c>
      <c r="N662" s="932">
        <v>619.45000000000005</v>
      </c>
      <c r="O662" s="1148">
        <f>K662*N662</f>
        <v>0</v>
      </c>
      <c r="P662" s="1094">
        <f>O662+M662</f>
        <v>0</v>
      </c>
      <c r="Q662" s="1005"/>
      <c r="R662" s="1051"/>
      <c r="S662" s="1110">
        <v>1310</v>
      </c>
      <c r="T662" s="1090">
        <f>R662*S662</f>
        <v>0</v>
      </c>
      <c r="U662" s="1110">
        <v>619.45000000000005</v>
      </c>
      <c r="V662" s="1094">
        <f>R662*U662</f>
        <v>0</v>
      </c>
      <c r="W662" s="1094">
        <f>V662+T662</f>
        <v>0</v>
      </c>
      <c r="X662" s="1246"/>
      <c r="Y662" s="932">
        <v>1310</v>
      </c>
      <c r="Z662" s="527">
        <f>X662*Y662</f>
        <v>0</v>
      </c>
      <c r="AA662" s="932">
        <v>619.45000000000005</v>
      </c>
      <c r="AB662" s="905">
        <f>X662*AA662</f>
        <v>0</v>
      </c>
      <c r="AC662" s="935">
        <f>AB662+Z662</f>
        <v>0</v>
      </c>
      <c r="AD662" s="601"/>
      <c r="AE662" s="932">
        <v>1310</v>
      </c>
      <c r="AF662" s="527">
        <f>AD662*AE662</f>
        <v>0</v>
      </c>
      <c r="AG662" s="932">
        <v>619.45000000000005</v>
      </c>
      <c r="AH662" s="905">
        <f>AD662*AG662</f>
        <v>0</v>
      </c>
      <c r="AI662" s="935">
        <f>AH662+AF662</f>
        <v>0</v>
      </c>
      <c r="AJ662" s="601"/>
      <c r="AK662" s="932">
        <v>1310</v>
      </c>
      <c r="AL662" s="527">
        <f>AJ662*AK662</f>
        <v>0</v>
      </c>
      <c r="AM662" s="932">
        <v>619.45000000000005</v>
      </c>
      <c r="AN662" s="905">
        <f>AJ662*AM662</f>
        <v>0</v>
      </c>
      <c r="AO662" s="935">
        <f>AN662+AL662</f>
        <v>0</v>
      </c>
      <c r="AP662" s="990"/>
      <c r="AQ662" s="653">
        <f t="shared" si="532"/>
        <v>40</v>
      </c>
      <c r="AR662" s="1145">
        <v>1310</v>
      </c>
      <c r="AS662" s="527">
        <f>AQ662*AR662</f>
        <v>52400</v>
      </c>
      <c r="AT662" s="932">
        <v>619.45000000000005</v>
      </c>
      <c r="AU662" s="1148">
        <f>AQ662*AT662</f>
        <v>24778</v>
      </c>
      <c r="AV662" s="1094">
        <f>AU662+AS662</f>
        <v>77178</v>
      </c>
      <c r="AW662" s="633"/>
    </row>
    <row r="663" spans="1:49" s="988" customFormat="1" x14ac:dyDescent="0.25">
      <c r="A663" s="1123" t="s">
        <v>1187</v>
      </c>
      <c r="B663" s="1162" t="s">
        <v>426</v>
      </c>
      <c r="C663" s="1163"/>
      <c r="D663" s="1164"/>
      <c r="E663" s="1145"/>
      <c r="F663" s="527"/>
      <c r="G663" s="932"/>
      <c r="H663" s="1143"/>
      <c r="I663" s="1094"/>
      <c r="J663" s="1132"/>
      <c r="K663" s="1164"/>
      <c r="L663" s="1145"/>
      <c r="M663" s="527"/>
      <c r="N663" s="932"/>
      <c r="O663" s="1143"/>
      <c r="P663" s="1094"/>
      <c r="Q663" s="1005"/>
      <c r="R663" s="1051"/>
      <c r="S663" s="1110"/>
      <c r="T663" s="1090"/>
      <c r="U663" s="1110"/>
      <c r="V663" s="1109"/>
      <c r="W663" s="1094"/>
      <c r="X663" s="1244"/>
      <c r="Y663" s="932"/>
      <c r="Z663" s="527"/>
      <c r="AA663" s="932"/>
      <c r="AB663" s="930"/>
      <c r="AC663" s="935"/>
      <c r="AD663" s="1245"/>
      <c r="AE663" s="932"/>
      <c r="AF663" s="527"/>
      <c r="AG663" s="932"/>
      <c r="AH663" s="930"/>
      <c r="AI663" s="935"/>
      <c r="AJ663" s="1245"/>
      <c r="AK663" s="932"/>
      <c r="AL663" s="527"/>
      <c r="AM663" s="932"/>
      <c r="AN663" s="930"/>
      <c r="AO663" s="935"/>
      <c r="AP663" s="996"/>
      <c r="AQ663" s="1119">
        <f t="shared" si="532"/>
        <v>0</v>
      </c>
      <c r="AR663" s="1145"/>
      <c r="AS663" s="527"/>
      <c r="AT663" s="932"/>
      <c r="AU663" s="1143"/>
      <c r="AV663" s="1094"/>
      <c r="AW663" s="987"/>
    </row>
    <row r="664" spans="1:49" s="632" customFormat="1" x14ac:dyDescent="0.25">
      <c r="A664" s="749" t="s">
        <v>1188</v>
      </c>
      <c r="B664" s="1049" t="s">
        <v>385</v>
      </c>
      <c r="C664" s="1050" t="s">
        <v>386</v>
      </c>
      <c r="D664" s="1051">
        <v>1</v>
      </c>
      <c r="E664" s="1145">
        <v>125495.9</v>
      </c>
      <c r="F664" s="527">
        <f>D664*E664</f>
        <v>125495.9</v>
      </c>
      <c r="G664" s="932">
        <v>181087.89</v>
      </c>
      <c r="H664" s="1148">
        <f>D664*G664</f>
        <v>181087.89</v>
      </c>
      <c r="I664" s="1094">
        <f t="shared" ref="I664:I676" si="568">H664+F664</f>
        <v>306583.79000000004</v>
      </c>
      <c r="J664" s="1132"/>
      <c r="K664" s="1051"/>
      <c r="L664" s="1145">
        <v>125495.9</v>
      </c>
      <c r="M664" s="527">
        <f>K664*L664</f>
        <v>0</v>
      </c>
      <c r="N664" s="932">
        <v>181087.89</v>
      </c>
      <c r="O664" s="1148">
        <f>K664*N664</f>
        <v>0</v>
      </c>
      <c r="P664" s="1094">
        <f t="shared" ref="P664:P668" si="569">O664+M664</f>
        <v>0</v>
      </c>
      <c r="Q664" s="1005"/>
      <c r="R664" s="1051"/>
      <c r="S664" s="1110">
        <v>125495.9</v>
      </c>
      <c r="T664" s="1090">
        <f>R664*S664</f>
        <v>0</v>
      </c>
      <c r="U664" s="1110">
        <v>181087.89</v>
      </c>
      <c r="V664" s="1094">
        <f>R664*U664</f>
        <v>0</v>
      </c>
      <c r="W664" s="1094">
        <f t="shared" ref="W664:W668" si="570">V664+T664</f>
        <v>0</v>
      </c>
      <c r="X664" s="1244"/>
      <c r="Y664" s="932">
        <v>125495.9</v>
      </c>
      <c r="Z664" s="527">
        <f>X664*Y664</f>
        <v>0</v>
      </c>
      <c r="AA664" s="932">
        <v>181087.89</v>
      </c>
      <c r="AB664" s="905">
        <f>X664*AA664</f>
        <v>0</v>
      </c>
      <c r="AC664" s="935">
        <f t="shared" ref="AC664:AC668" si="571">AB664+Z664</f>
        <v>0</v>
      </c>
      <c r="AD664" s="1245"/>
      <c r="AE664" s="932">
        <v>125495.9</v>
      </c>
      <c r="AF664" s="527">
        <f>AD664*AE664</f>
        <v>0</v>
      </c>
      <c r="AG664" s="932">
        <v>181087.89</v>
      </c>
      <c r="AH664" s="905">
        <f>AD664*AG664</f>
        <v>0</v>
      </c>
      <c r="AI664" s="935">
        <f t="shared" ref="AI664:AI668" si="572">AH664+AF664</f>
        <v>0</v>
      </c>
      <c r="AJ664" s="1245"/>
      <c r="AK664" s="932">
        <v>125495.9</v>
      </c>
      <c r="AL664" s="527">
        <f>AJ664*AK664</f>
        <v>0</v>
      </c>
      <c r="AM664" s="932">
        <v>181087.89</v>
      </c>
      <c r="AN664" s="905">
        <f>AJ664*AM664</f>
        <v>0</v>
      </c>
      <c r="AO664" s="935">
        <f t="shared" ref="AO664:AO668" si="573">AN664+AL664</f>
        <v>0</v>
      </c>
      <c r="AP664" s="990"/>
      <c r="AQ664" s="653">
        <f t="shared" si="532"/>
        <v>1</v>
      </c>
      <c r="AR664" s="1145">
        <v>125495.9</v>
      </c>
      <c r="AS664" s="527">
        <f>AQ664*AR664</f>
        <v>125495.9</v>
      </c>
      <c r="AT664" s="932">
        <v>181087.89</v>
      </c>
      <c r="AU664" s="1148">
        <f>AQ664*AT664</f>
        <v>181087.89</v>
      </c>
      <c r="AV664" s="1094">
        <f t="shared" ref="AV664:AV668" si="574">AU664+AS664</f>
        <v>306583.79000000004</v>
      </c>
      <c r="AW664" s="633"/>
    </row>
    <row r="665" spans="1:49" s="632" customFormat="1" x14ac:dyDescent="0.25">
      <c r="A665" s="749" t="s">
        <v>1189</v>
      </c>
      <c r="B665" s="1049" t="s">
        <v>429</v>
      </c>
      <c r="C665" s="1050" t="s">
        <v>386</v>
      </c>
      <c r="D665" s="1051">
        <v>1</v>
      </c>
      <c r="E665" s="1145">
        <v>52630.559999999998</v>
      </c>
      <c r="F665" s="527">
        <f>D665*E665</f>
        <v>52630.559999999998</v>
      </c>
      <c r="G665" s="932">
        <v>128976.12</v>
      </c>
      <c r="H665" s="1148">
        <f>D665*G665</f>
        <v>128976.12</v>
      </c>
      <c r="I665" s="1094">
        <f t="shared" si="568"/>
        <v>181606.68</v>
      </c>
      <c r="J665" s="1132"/>
      <c r="K665" s="1051"/>
      <c r="L665" s="1145">
        <v>52630.559999999998</v>
      </c>
      <c r="M665" s="527">
        <f>K665*L665</f>
        <v>0</v>
      </c>
      <c r="N665" s="932">
        <v>128976.12</v>
      </c>
      <c r="O665" s="1148">
        <f>K665*N665</f>
        <v>0</v>
      </c>
      <c r="P665" s="1094">
        <f t="shared" si="569"/>
        <v>0</v>
      </c>
      <c r="Q665" s="1005"/>
      <c r="R665" s="1051"/>
      <c r="S665" s="1110">
        <v>52630.559999999998</v>
      </c>
      <c r="T665" s="1090">
        <f>R665*S665</f>
        <v>0</v>
      </c>
      <c r="U665" s="1110">
        <v>128976.12</v>
      </c>
      <c r="V665" s="1094">
        <f>R665*U665</f>
        <v>0</v>
      </c>
      <c r="W665" s="1094">
        <f t="shared" si="570"/>
        <v>0</v>
      </c>
      <c r="X665" s="1244"/>
      <c r="Y665" s="932">
        <v>52630.559999999998</v>
      </c>
      <c r="Z665" s="527">
        <f>X665*Y665</f>
        <v>0</v>
      </c>
      <c r="AA665" s="932">
        <v>128976.12</v>
      </c>
      <c r="AB665" s="905">
        <f>X665*AA665</f>
        <v>0</v>
      </c>
      <c r="AC665" s="935">
        <f t="shared" si="571"/>
        <v>0</v>
      </c>
      <c r="AD665" s="1245"/>
      <c r="AE665" s="932">
        <v>52630.559999999998</v>
      </c>
      <c r="AF665" s="527">
        <f>AD665*AE665</f>
        <v>0</v>
      </c>
      <c r="AG665" s="932">
        <v>128976.12</v>
      </c>
      <c r="AH665" s="905">
        <f>AD665*AG665</f>
        <v>0</v>
      </c>
      <c r="AI665" s="935">
        <f t="shared" si="572"/>
        <v>0</v>
      </c>
      <c r="AJ665" s="1245"/>
      <c r="AK665" s="932">
        <v>52630.559999999998</v>
      </c>
      <c r="AL665" s="527">
        <f>AJ665*AK665</f>
        <v>0</v>
      </c>
      <c r="AM665" s="932">
        <v>128976.12</v>
      </c>
      <c r="AN665" s="905">
        <f>AJ665*AM665</f>
        <v>0</v>
      </c>
      <c r="AO665" s="935">
        <f t="shared" si="573"/>
        <v>0</v>
      </c>
      <c r="AP665" s="990"/>
      <c r="AQ665" s="653">
        <f t="shared" si="532"/>
        <v>1</v>
      </c>
      <c r="AR665" s="1145">
        <v>52630.559999999998</v>
      </c>
      <c r="AS665" s="527">
        <f>AQ665*AR665</f>
        <v>52630.559999999998</v>
      </c>
      <c r="AT665" s="932">
        <v>128976.12</v>
      </c>
      <c r="AU665" s="1148">
        <f>AQ665*AT665</f>
        <v>128976.12</v>
      </c>
      <c r="AV665" s="1094">
        <f t="shared" si="574"/>
        <v>181606.68</v>
      </c>
      <c r="AW665" s="633"/>
    </row>
    <row r="666" spans="1:49" s="632" customFormat="1" x14ac:dyDescent="0.25">
      <c r="A666" s="749" t="s">
        <v>1190</v>
      </c>
      <c r="B666" s="1049" t="s">
        <v>396</v>
      </c>
      <c r="C666" s="1050" t="s">
        <v>170</v>
      </c>
      <c r="D666" s="1051">
        <v>43</v>
      </c>
      <c r="E666" s="1165">
        <v>6454</v>
      </c>
      <c r="F666" s="527">
        <f>D666*E666</f>
        <v>277522</v>
      </c>
      <c r="G666" s="904">
        <v>17008</v>
      </c>
      <c r="H666" s="1148">
        <f>D666*G666</f>
        <v>731344</v>
      </c>
      <c r="I666" s="1094">
        <f t="shared" si="568"/>
        <v>1008866</v>
      </c>
      <c r="J666" s="1132"/>
      <c r="K666" s="1051"/>
      <c r="L666" s="1165">
        <v>6454</v>
      </c>
      <c r="M666" s="527">
        <f>K666*L666</f>
        <v>0</v>
      </c>
      <c r="N666" s="904">
        <v>17008</v>
      </c>
      <c r="O666" s="1148">
        <f>K666*N666</f>
        <v>0</v>
      </c>
      <c r="P666" s="1094">
        <f t="shared" si="569"/>
        <v>0</v>
      </c>
      <c r="Q666" s="1005"/>
      <c r="R666" s="1051"/>
      <c r="S666" s="1093">
        <v>6454</v>
      </c>
      <c r="T666" s="1090">
        <f>R666*S666</f>
        <v>0</v>
      </c>
      <c r="U666" s="1093">
        <v>17008</v>
      </c>
      <c r="V666" s="1094">
        <f>R666*U666</f>
        <v>0</v>
      </c>
      <c r="W666" s="1094">
        <f t="shared" si="570"/>
        <v>0</v>
      </c>
      <c r="X666" s="1244"/>
      <c r="Y666" s="904">
        <v>6454</v>
      </c>
      <c r="Z666" s="527">
        <f>X666*Y666</f>
        <v>0</v>
      </c>
      <c r="AA666" s="904">
        <v>17008</v>
      </c>
      <c r="AB666" s="905">
        <f>X666*AA666</f>
        <v>0</v>
      </c>
      <c r="AC666" s="935">
        <f t="shared" si="571"/>
        <v>0</v>
      </c>
      <c r="AD666" s="1245"/>
      <c r="AE666" s="904">
        <v>6454</v>
      </c>
      <c r="AF666" s="527">
        <f>AD666*AE666</f>
        <v>0</v>
      </c>
      <c r="AG666" s="904">
        <v>17008</v>
      </c>
      <c r="AH666" s="905">
        <f>AD666*AG666</f>
        <v>0</v>
      </c>
      <c r="AI666" s="935">
        <f t="shared" si="572"/>
        <v>0</v>
      </c>
      <c r="AJ666" s="1245"/>
      <c r="AK666" s="904">
        <v>6454</v>
      </c>
      <c r="AL666" s="527">
        <f>AJ666*AK666</f>
        <v>0</v>
      </c>
      <c r="AM666" s="904">
        <v>17008</v>
      </c>
      <c r="AN666" s="905">
        <f>AJ666*AM666</f>
        <v>0</v>
      </c>
      <c r="AO666" s="935">
        <f t="shared" si="573"/>
        <v>0</v>
      </c>
      <c r="AP666" s="990"/>
      <c r="AQ666" s="653">
        <f t="shared" si="532"/>
        <v>43</v>
      </c>
      <c r="AR666" s="1165">
        <v>6454</v>
      </c>
      <c r="AS666" s="527">
        <f>AQ666*AR666</f>
        <v>277522</v>
      </c>
      <c r="AT666" s="904">
        <v>17008</v>
      </c>
      <c r="AU666" s="1148">
        <f>AQ666*AT666</f>
        <v>731344</v>
      </c>
      <c r="AV666" s="1094">
        <f t="shared" si="574"/>
        <v>1008866</v>
      </c>
      <c r="AW666" s="633"/>
    </row>
    <row r="667" spans="1:49" s="632" customFormat="1" x14ac:dyDescent="0.25">
      <c r="A667" s="749" t="s">
        <v>1191</v>
      </c>
      <c r="B667" s="1049" t="s">
        <v>431</v>
      </c>
      <c r="C667" s="1050" t="s">
        <v>386</v>
      </c>
      <c r="D667" s="1051">
        <v>2</v>
      </c>
      <c r="E667" s="1145">
        <v>63240.38</v>
      </c>
      <c r="F667" s="527">
        <f>D667*E667</f>
        <v>126480.76</v>
      </c>
      <c r="G667" s="932">
        <v>93837.74</v>
      </c>
      <c r="H667" s="1148">
        <f>D667*G667</f>
        <v>187675.48</v>
      </c>
      <c r="I667" s="1094">
        <f t="shared" si="568"/>
        <v>314156.24</v>
      </c>
      <c r="J667" s="1132"/>
      <c r="K667" s="1051"/>
      <c r="L667" s="1145">
        <v>63240.38</v>
      </c>
      <c r="M667" s="527">
        <f>K667*L667</f>
        <v>0</v>
      </c>
      <c r="N667" s="932">
        <v>93837.74</v>
      </c>
      <c r="O667" s="1148">
        <f>K667*N667</f>
        <v>0</v>
      </c>
      <c r="P667" s="1094">
        <f t="shared" si="569"/>
        <v>0</v>
      </c>
      <c r="Q667" s="1005"/>
      <c r="R667" s="1051"/>
      <c r="S667" s="1110">
        <v>63240.38</v>
      </c>
      <c r="T667" s="1090">
        <f>R667*S667</f>
        <v>0</v>
      </c>
      <c r="U667" s="1110">
        <v>93837.74</v>
      </c>
      <c r="V667" s="1094">
        <f>R667*U667</f>
        <v>0</v>
      </c>
      <c r="W667" s="1094">
        <f t="shared" si="570"/>
        <v>0</v>
      </c>
      <c r="X667" s="1244"/>
      <c r="Y667" s="932">
        <v>63240.38</v>
      </c>
      <c r="Z667" s="527">
        <f>X667*Y667</f>
        <v>0</v>
      </c>
      <c r="AA667" s="932">
        <v>93837.74</v>
      </c>
      <c r="AB667" s="905">
        <f>X667*AA667</f>
        <v>0</v>
      </c>
      <c r="AC667" s="935">
        <f t="shared" si="571"/>
        <v>0</v>
      </c>
      <c r="AD667" s="1245"/>
      <c r="AE667" s="932">
        <v>63240.38</v>
      </c>
      <c r="AF667" s="527">
        <f>AD667*AE667</f>
        <v>0</v>
      </c>
      <c r="AG667" s="932">
        <v>93837.74</v>
      </c>
      <c r="AH667" s="905">
        <f>AD667*AG667</f>
        <v>0</v>
      </c>
      <c r="AI667" s="935">
        <f t="shared" si="572"/>
        <v>0</v>
      </c>
      <c r="AJ667" s="1245"/>
      <c r="AK667" s="932">
        <v>63240.38</v>
      </c>
      <c r="AL667" s="527">
        <f>AJ667*AK667</f>
        <v>0</v>
      </c>
      <c r="AM667" s="932">
        <v>93837.74</v>
      </c>
      <c r="AN667" s="905">
        <f>AJ667*AM667</f>
        <v>0</v>
      </c>
      <c r="AO667" s="935">
        <f t="shared" si="573"/>
        <v>0</v>
      </c>
      <c r="AP667" s="990"/>
      <c r="AQ667" s="653">
        <f t="shared" si="532"/>
        <v>2</v>
      </c>
      <c r="AR667" s="1145">
        <v>63240.38</v>
      </c>
      <c r="AS667" s="527">
        <f>AQ667*AR667</f>
        <v>126480.76</v>
      </c>
      <c r="AT667" s="932">
        <v>93837.74</v>
      </c>
      <c r="AU667" s="1148">
        <f>AQ667*AT667</f>
        <v>187675.48</v>
      </c>
      <c r="AV667" s="1094">
        <f t="shared" si="574"/>
        <v>314156.24</v>
      </c>
      <c r="AW667" s="633"/>
    </row>
    <row r="668" spans="1:49" s="632" customFormat="1" x14ac:dyDescent="0.25">
      <c r="A668" s="749" t="s">
        <v>1192</v>
      </c>
      <c r="B668" s="1049" t="s">
        <v>433</v>
      </c>
      <c r="C668" s="1050" t="s">
        <v>28</v>
      </c>
      <c r="D668" s="1051">
        <v>172</v>
      </c>
      <c r="E668" s="1145">
        <v>1050.5999999999999</v>
      </c>
      <c r="F668" s="527">
        <f>D668*E668</f>
        <v>180703.19999999998</v>
      </c>
      <c r="G668" s="932">
        <v>1168.95</v>
      </c>
      <c r="H668" s="1148">
        <f>D668*G668</f>
        <v>201059.4</v>
      </c>
      <c r="I668" s="1094">
        <f t="shared" si="568"/>
        <v>381762.6</v>
      </c>
      <c r="J668" s="1132"/>
      <c r="K668" s="1051"/>
      <c r="L668" s="1145">
        <v>1050.5999999999999</v>
      </c>
      <c r="M668" s="527">
        <f>K668*L668</f>
        <v>0</v>
      </c>
      <c r="N668" s="932">
        <v>1168.95</v>
      </c>
      <c r="O668" s="1148">
        <f>K668*N668</f>
        <v>0</v>
      </c>
      <c r="P668" s="1094">
        <f t="shared" si="569"/>
        <v>0</v>
      </c>
      <c r="Q668" s="1005"/>
      <c r="R668" s="1051"/>
      <c r="S668" s="1110">
        <v>1050.5999999999999</v>
      </c>
      <c r="T668" s="1090">
        <f>R668*S668</f>
        <v>0</v>
      </c>
      <c r="U668" s="1110">
        <v>1168.95</v>
      </c>
      <c r="V668" s="1094">
        <f>R668*U668</f>
        <v>0</v>
      </c>
      <c r="W668" s="1094">
        <f t="shared" si="570"/>
        <v>0</v>
      </c>
      <c r="X668" s="1244"/>
      <c r="Y668" s="932">
        <v>1050.5999999999999</v>
      </c>
      <c r="Z668" s="527">
        <f>X668*Y668</f>
        <v>0</v>
      </c>
      <c r="AA668" s="932">
        <v>1168.95</v>
      </c>
      <c r="AB668" s="905">
        <f>X668*AA668</f>
        <v>0</v>
      </c>
      <c r="AC668" s="935">
        <f t="shared" si="571"/>
        <v>0</v>
      </c>
      <c r="AD668" s="1245"/>
      <c r="AE668" s="932">
        <v>1050.5999999999999</v>
      </c>
      <c r="AF668" s="527">
        <f>AD668*AE668</f>
        <v>0</v>
      </c>
      <c r="AG668" s="932">
        <v>1168.95</v>
      </c>
      <c r="AH668" s="905">
        <f>AD668*AG668</f>
        <v>0</v>
      </c>
      <c r="AI668" s="935">
        <f t="shared" si="572"/>
        <v>0</v>
      </c>
      <c r="AJ668" s="1245"/>
      <c r="AK668" s="932">
        <v>1050.5999999999999</v>
      </c>
      <c r="AL668" s="527">
        <f>AJ668*AK668</f>
        <v>0</v>
      </c>
      <c r="AM668" s="932">
        <v>1168.95</v>
      </c>
      <c r="AN668" s="905">
        <f>AJ668*AM668</f>
        <v>0</v>
      </c>
      <c r="AO668" s="935">
        <f t="shared" si="573"/>
        <v>0</v>
      </c>
      <c r="AP668" s="990"/>
      <c r="AQ668" s="653">
        <f t="shared" si="532"/>
        <v>172</v>
      </c>
      <c r="AR668" s="1145">
        <v>1050.5999999999999</v>
      </c>
      <c r="AS668" s="527">
        <f>AQ668*AR668</f>
        <v>180703.19999999998</v>
      </c>
      <c r="AT668" s="932">
        <v>1168.95</v>
      </c>
      <c r="AU668" s="1148">
        <f>AQ668*AT668</f>
        <v>201059.4</v>
      </c>
      <c r="AV668" s="1094">
        <f t="shared" si="574"/>
        <v>381762.6</v>
      </c>
      <c r="AW668" s="633"/>
    </row>
    <row r="669" spans="1:49" s="988" customFormat="1" x14ac:dyDescent="0.25">
      <c r="A669" s="1123" t="s">
        <v>1193</v>
      </c>
      <c r="B669" s="1162" t="s">
        <v>442</v>
      </c>
      <c r="C669" s="1163"/>
      <c r="D669" s="1164"/>
      <c r="E669" s="1145"/>
      <c r="F669" s="527"/>
      <c r="G669" s="932"/>
      <c r="H669" s="1143"/>
      <c r="I669" s="1094"/>
      <c r="J669" s="1132"/>
      <c r="K669" s="1164"/>
      <c r="L669" s="1145"/>
      <c r="M669" s="527"/>
      <c r="N669" s="932"/>
      <c r="O669" s="1143"/>
      <c r="P669" s="1094"/>
      <c r="Q669" s="1005"/>
      <c r="R669" s="1051"/>
      <c r="S669" s="1110"/>
      <c r="T669" s="1090"/>
      <c r="U669" s="1110"/>
      <c r="V669" s="1109"/>
      <c r="W669" s="1094"/>
      <c r="X669" s="1244"/>
      <c r="Y669" s="932"/>
      <c r="Z669" s="527"/>
      <c r="AA669" s="932"/>
      <c r="AB669" s="930"/>
      <c r="AC669" s="935"/>
      <c r="AD669" s="1245"/>
      <c r="AE669" s="932"/>
      <c r="AF669" s="527"/>
      <c r="AG669" s="932"/>
      <c r="AH669" s="930"/>
      <c r="AI669" s="935"/>
      <c r="AJ669" s="1245"/>
      <c r="AK669" s="932"/>
      <c r="AL669" s="527"/>
      <c r="AM669" s="932"/>
      <c r="AN669" s="930"/>
      <c r="AO669" s="935"/>
      <c r="AP669" s="996"/>
      <c r="AQ669" s="1119">
        <f t="shared" si="532"/>
        <v>0</v>
      </c>
      <c r="AR669" s="1145"/>
      <c r="AS669" s="527"/>
      <c r="AT669" s="932"/>
      <c r="AU669" s="1143"/>
      <c r="AV669" s="1094"/>
      <c r="AW669" s="987"/>
    </row>
    <row r="670" spans="1:49" s="632" customFormat="1" ht="28.5" x14ac:dyDescent="0.25">
      <c r="A670" s="749" t="s">
        <v>1194</v>
      </c>
      <c r="B670" s="1049" t="s">
        <v>1195</v>
      </c>
      <c r="C670" s="1050" t="s">
        <v>19</v>
      </c>
      <c r="D670" s="1051">
        <v>1146</v>
      </c>
      <c r="E670" s="1145">
        <v>3581</v>
      </c>
      <c r="F670" s="527">
        <f t="shared" ref="F670:F676" si="575">D670*E670</f>
        <v>4103826</v>
      </c>
      <c r="G670" s="932">
        <v>2445</v>
      </c>
      <c r="H670" s="1148">
        <f t="shared" ref="H670:H676" si="576">D670*G670</f>
        <v>2801970</v>
      </c>
      <c r="I670" s="1094">
        <f t="shared" si="568"/>
        <v>6905796</v>
      </c>
      <c r="J670" s="1132"/>
      <c r="K670" s="1051">
        <v>500</v>
      </c>
      <c r="L670" s="1145">
        <v>3581</v>
      </c>
      <c r="M670" s="527">
        <f t="shared" ref="M670:M676" si="577">K670*L670</f>
        <v>1790500</v>
      </c>
      <c r="N670" s="932">
        <v>2445</v>
      </c>
      <c r="O670" s="1148">
        <f t="shared" ref="O670:O676" si="578">K670*N670</f>
        <v>1222500</v>
      </c>
      <c r="P670" s="1094">
        <f t="shared" ref="P670:P676" si="579">O670+M670</f>
        <v>3013000</v>
      </c>
      <c r="Q670" s="1005"/>
      <c r="R670" s="1051"/>
      <c r="S670" s="1110">
        <v>3581</v>
      </c>
      <c r="T670" s="1090">
        <f t="shared" ref="T670:T676" si="580">R670*S670</f>
        <v>0</v>
      </c>
      <c r="U670" s="1110">
        <v>2445</v>
      </c>
      <c r="V670" s="1094">
        <f t="shared" ref="V670:V676" si="581">R670*U670</f>
        <v>0</v>
      </c>
      <c r="W670" s="1094">
        <f t="shared" ref="W670:W676" si="582">V670+T670</f>
        <v>0</v>
      </c>
      <c r="X670" s="1244"/>
      <c r="Y670" s="932">
        <v>3581</v>
      </c>
      <c r="Z670" s="527">
        <f t="shared" ref="Z670:Z676" si="583">X670*Y670</f>
        <v>0</v>
      </c>
      <c r="AA670" s="932">
        <v>2445</v>
      </c>
      <c r="AB670" s="905">
        <f t="shared" ref="AB670:AB676" si="584">X670*AA670</f>
        <v>0</v>
      </c>
      <c r="AC670" s="935">
        <f t="shared" ref="AC670:AC676" si="585">AB670+Z670</f>
        <v>0</v>
      </c>
      <c r="AD670" s="1245"/>
      <c r="AE670" s="932">
        <v>3581</v>
      </c>
      <c r="AF670" s="527">
        <f t="shared" ref="AF670:AF676" si="586">AD670*AE670</f>
        <v>0</v>
      </c>
      <c r="AG670" s="932">
        <v>2445</v>
      </c>
      <c r="AH670" s="905">
        <f t="shared" ref="AH670:AH676" si="587">AD670*AG670</f>
        <v>0</v>
      </c>
      <c r="AI670" s="935">
        <f t="shared" ref="AI670:AI676" si="588">AH670+AF670</f>
        <v>0</v>
      </c>
      <c r="AJ670" s="1245"/>
      <c r="AK670" s="932">
        <v>3581</v>
      </c>
      <c r="AL670" s="527">
        <f t="shared" ref="AL670:AL676" si="589">AJ670*AK670</f>
        <v>0</v>
      </c>
      <c r="AM670" s="932">
        <v>2445</v>
      </c>
      <c r="AN670" s="905">
        <f t="shared" ref="AN670:AN676" si="590">AJ670*AM670</f>
        <v>0</v>
      </c>
      <c r="AO670" s="935">
        <f t="shared" ref="AO670:AO676" si="591">AN670+AL670</f>
        <v>0</v>
      </c>
      <c r="AP670" s="990"/>
      <c r="AQ670" s="653">
        <f t="shared" si="532"/>
        <v>646</v>
      </c>
      <c r="AR670" s="1145">
        <v>3581</v>
      </c>
      <c r="AS670" s="527">
        <f t="shared" ref="AS670:AS676" si="592">AQ670*AR670</f>
        <v>2313326</v>
      </c>
      <c r="AT670" s="932">
        <v>2445</v>
      </c>
      <c r="AU670" s="1148">
        <f t="shared" ref="AU670:AU676" si="593">AQ670*AT670</f>
        <v>1579470</v>
      </c>
      <c r="AV670" s="1094">
        <f t="shared" ref="AV670:AV676" si="594">AU670+AS670</f>
        <v>3892796</v>
      </c>
      <c r="AW670" s="633"/>
    </row>
    <row r="671" spans="1:49" s="632" customFormat="1" x14ac:dyDescent="0.25">
      <c r="A671" s="749" t="s">
        <v>1196</v>
      </c>
      <c r="B671" s="1049" t="s">
        <v>444</v>
      </c>
      <c r="C671" s="1050" t="s">
        <v>386</v>
      </c>
      <c r="D671" s="1051">
        <v>5</v>
      </c>
      <c r="E671" s="1145">
        <v>61132.45</v>
      </c>
      <c r="F671" s="527">
        <f t="shared" si="575"/>
        <v>305662.25</v>
      </c>
      <c r="G671" s="932">
        <v>362404.12</v>
      </c>
      <c r="H671" s="1148">
        <f t="shared" si="576"/>
        <v>1812020.6</v>
      </c>
      <c r="I671" s="1094">
        <f t="shared" si="568"/>
        <v>2117682.85</v>
      </c>
      <c r="J671" s="1132"/>
      <c r="K671" s="1051">
        <v>4</v>
      </c>
      <c r="L671" s="1145">
        <v>61132.45</v>
      </c>
      <c r="M671" s="527">
        <f t="shared" si="577"/>
        <v>244529.8</v>
      </c>
      <c r="N671" s="932">
        <v>362404.12</v>
      </c>
      <c r="O671" s="1148">
        <f t="shared" si="578"/>
        <v>1449616.48</v>
      </c>
      <c r="P671" s="1094">
        <f t="shared" si="579"/>
        <v>1694146.28</v>
      </c>
      <c r="Q671" s="1005"/>
      <c r="R671" s="1051"/>
      <c r="S671" s="1110">
        <v>61132.45</v>
      </c>
      <c r="T671" s="1090">
        <f t="shared" si="580"/>
        <v>0</v>
      </c>
      <c r="U671" s="1110">
        <v>362404.12</v>
      </c>
      <c r="V671" s="1094">
        <f t="shared" si="581"/>
        <v>0</v>
      </c>
      <c r="W671" s="1094">
        <f t="shared" si="582"/>
        <v>0</v>
      </c>
      <c r="X671" s="1244"/>
      <c r="Y671" s="932">
        <v>61132.45</v>
      </c>
      <c r="Z671" s="527">
        <f t="shared" si="583"/>
        <v>0</v>
      </c>
      <c r="AA671" s="932">
        <v>362404.12</v>
      </c>
      <c r="AB671" s="905">
        <f t="shared" si="584"/>
        <v>0</v>
      </c>
      <c r="AC671" s="935">
        <f t="shared" si="585"/>
        <v>0</v>
      </c>
      <c r="AD671" s="1245"/>
      <c r="AE671" s="932">
        <v>61132.45</v>
      </c>
      <c r="AF671" s="527">
        <f t="shared" si="586"/>
        <v>0</v>
      </c>
      <c r="AG671" s="932">
        <v>362404.12</v>
      </c>
      <c r="AH671" s="905">
        <f t="shared" si="587"/>
        <v>0</v>
      </c>
      <c r="AI671" s="935">
        <f t="shared" si="588"/>
        <v>0</v>
      </c>
      <c r="AJ671" s="1245"/>
      <c r="AK671" s="932">
        <v>61132.45</v>
      </c>
      <c r="AL671" s="527">
        <f t="shared" si="589"/>
        <v>0</v>
      </c>
      <c r="AM671" s="932">
        <v>362404.12</v>
      </c>
      <c r="AN671" s="905">
        <f t="shared" si="590"/>
        <v>0</v>
      </c>
      <c r="AO671" s="935">
        <f t="shared" si="591"/>
        <v>0</v>
      </c>
      <c r="AP671" s="990"/>
      <c r="AQ671" s="653">
        <f t="shared" si="532"/>
        <v>1</v>
      </c>
      <c r="AR671" s="1145">
        <v>61132.45</v>
      </c>
      <c r="AS671" s="527">
        <f t="shared" si="592"/>
        <v>61132.45</v>
      </c>
      <c r="AT671" s="932">
        <v>362404.12</v>
      </c>
      <c r="AU671" s="1148">
        <f t="shared" si="593"/>
        <v>362404.12</v>
      </c>
      <c r="AV671" s="1094">
        <f t="shared" si="594"/>
        <v>423536.57</v>
      </c>
      <c r="AW671" s="633"/>
    </row>
    <row r="672" spans="1:49" s="632" customFormat="1" x14ac:dyDescent="0.25">
      <c r="A672" s="749" t="s">
        <v>1197</v>
      </c>
      <c r="B672" s="1049" t="s">
        <v>446</v>
      </c>
      <c r="C672" s="1050" t="s">
        <v>386</v>
      </c>
      <c r="D672" s="1051">
        <v>16</v>
      </c>
      <c r="E672" s="1145">
        <v>18340</v>
      </c>
      <c r="F672" s="527">
        <f t="shared" si="575"/>
        <v>293440</v>
      </c>
      <c r="G672" s="932">
        <v>50744.93</v>
      </c>
      <c r="H672" s="1148">
        <f t="shared" si="576"/>
        <v>811918.88</v>
      </c>
      <c r="I672" s="1094">
        <f t="shared" si="568"/>
        <v>1105358.8799999999</v>
      </c>
      <c r="J672" s="1132"/>
      <c r="K672" s="1051">
        <v>12</v>
      </c>
      <c r="L672" s="1145">
        <v>18340</v>
      </c>
      <c r="M672" s="527">
        <f t="shared" si="577"/>
        <v>220080</v>
      </c>
      <c r="N672" s="932">
        <v>50744.93</v>
      </c>
      <c r="O672" s="1148">
        <f t="shared" si="578"/>
        <v>608939.16</v>
      </c>
      <c r="P672" s="1094">
        <f t="shared" si="579"/>
        <v>829019.16</v>
      </c>
      <c r="Q672" s="1005"/>
      <c r="R672" s="1051"/>
      <c r="S672" s="1110">
        <v>18340</v>
      </c>
      <c r="T672" s="1090">
        <f t="shared" si="580"/>
        <v>0</v>
      </c>
      <c r="U672" s="1110">
        <v>50744.93</v>
      </c>
      <c r="V672" s="1094">
        <f t="shared" si="581"/>
        <v>0</v>
      </c>
      <c r="W672" s="1094">
        <f t="shared" si="582"/>
        <v>0</v>
      </c>
      <c r="X672" s="1244"/>
      <c r="Y672" s="932">
        <v>18340</v>
      </c>
      <c r="Z672" s="527">
        <f t="shared" si="583"/>
        <v>0</v>
      </c>
      <c r="AA672" s="932">
        <v>50744.93</v>
      </c>
      <c r="AB672" s="905">
        <f t="shared" si="584"/>
        <v>0</v>
      </c>
      <c r="AC672" s="935">
        <f t="shared" si="585"/>
        <v>0</v>
      </c>
      <c r="AD672" s="1245"/>
      <c r="AE672" s="932">
        <v>18340</v>
      </c>
      <c r="AF672" s="527">
        <f t="shared" si="586"/>
        <v>0</v>
      </c>
      <c r="AG672" s="932">
        <v>50744.93</v>
      </c>
      <c r="AH672" s="905">
        <f t="shared" si="587"/>
        <v>0</v>
      </c>
      <c r="AI672" s="935">
        <f t="shared" si="588"/>
        <v>0</v>
      </c>
      <c r="AJ672" s="1245"/>
      <c r="AK672" s="932">
        <v>18340</v>
      </c>
      <c r="AL672" s="527">
        <f t="shared" si="589"/>
        <v>0</v>
      </c>
      <c r="AM672" s="932">
        <v>50744.93</v>
      </c>
      <c r="AN672" s="905">
        <f t="shared" si="590"/>
        <v>0</v>
      </c>
      <c r="AO672" s="935">
        <f t="shared" si="591"/>
        <v>0</v>
      </c>
      <c r="AP672" s="990"/>
      <c r="AQ672" s="653">
        <f t="shared" si="532"/>
        <v>4</v>
      </c>
      <c r="AR672" s="1145">
        <v>18340</v>
      </c>
      <c r="AS672" s="527">
        <f t="shared" si="592"/>
        <v>73360</v>
      </c>
      <c r="AT672" s="932">
        <v>50744.93</v>
      </c>
      <c r="AU672" s="1148">
        <f t="shared" si="593"/>
        <v>202979.72</v>
      </c>
      <c r="AV672" s="1094">
        <f t="shared" si="594"/>
        <v>276339.71999999997</v>
      </c>
      <c r="AW672" s="633"/>
    </row>
    <row r="673" spans="1:49" s="632" customFormat="1" x14ac:dyDescent="0.25">
      <c r="A673" s="749" t="s">
        <v>1198</v>
      </c>
      <c r="B673" s="1049" t="s">
        <v>448</v>
      </c>
      <c r="C673" s="1050" t="s">
        <v>449</v>
      </c>
      <c r="D673" s="1051">
        <v>348</v>
      </c>
      <c r="E673" s="1145">
        <v>635</v>
      </c>
      <c r="F673" s="527">
        <f t="shared" si="575"/>
        <v>220980</v>
      </c>
      <c r="G673" s="932">
        <v>889</v>
      </c>
      <c r="H673" s="1148">
        <f t="shared" si="576"/>
        <v>309372</v>
      </c>
      <c r="I673" s="1094">
        <f t="shared" si="568"/>
        <v>530352</v>
      </c>
      <c r="J673" s="1132"/>
      <c r="K673" s="1051">
        <v>250</v>
      </c>
      <c r="L673" s="1145">
        <v>635</v>
      </c>
      <c r="M673" s="527">
        <f t="shared" si="577"/>
        <v>158750</v>
      </c>
      <c r="N673" s="932">
        <v>889</v>
      </c>
      <c r="O673" s="1148">
        <f t="shared" si="578"/>
        <v>222250</v>
      </c>
      <c r="P673" s="1094">
        <f t="shared" si="579"/>
        <v>381000</v>
      </c>
      <c r="Q673" s="1005"/>
      <c r="R673" s="1051"/>
      <c r="S673" s="1110">
        <v>635</v>
      </c>
      <c r="T673" s="1090">
        <f t="shared" si="580"/>
        <v>0</v>
      </c>
      <c r="U673" s="1110">
        <v>889</v>
      </c>
      <c r="V673" s="1094">
        <f t="shared" si="581"/>
        <v>0</v>
      </c>
      <c r="W673" s="1094">
        <f t="shared" si="582"/>
        <v>0</v>
      </c>
      <c r="X673" s="1244"/>
      <c r="Y673" s="932">
        <v>635</v>
      </c>
      <c r="Z673" s="527">
        <f t="shared" si="583"/>
        <v>0</v>
      </c>
      <c r="AA673" s="932">
        <v>889</v>
      </c>
      <c r="AB673" s="905">
        <f t="shared" si="584"/>
        <v>0</v>
      </c>
      <c r="AC673" s="935">
        <f t="shared" si="585"/>
        <v>0</v>
      </c>
      <c r="AD673" s="1245"/>
      <c r="AE673" s="932">
        <v>635</v>
      </c>
      <c r="AF673" s="527">
        <f t="shared" si="586"/>
        <v>0</v>
      </c>
      <c r="AG673" s="932">
        <v>889</v>
      </c>
      <c r="AH673" s="905">
        <f t="shared" si="587"/>
        <v>0</v>
      </c>
      <c r="AI673" s="935">
        <f t="shared" si="588"/>
        <v>0</v>
      </c>
      <c r="AJ673" s="1245"/>
      <c r="AK673" s="932">
        <v>635</v>
      </c>
      <c r="AL673" s="527">
        <f t="shared" si="589"/>
        <v>0</v>
      </c>
      <c r="AM673" s="932">
        <v>889</v>
      </c>
      <c r="AN673" s="905">
        <f t="shared" si="590"/>
        <v>0</v>
      </c>
      <c r="AO673" s="935">
        <f t="shared" si="591"/>
        <v>0</v>
      </c>
      <c r="AP673" s="990"/>
      <c r="AQ673" s="653">
        <f t="shared" si="532"/>
        <v>98</v>
      </c>
      <c r="AR673" s="1145">
        <v>635</v>
      </c>
      <c r="AS673" s="527">
        <f t="shared" si="592"/>
        <v>62230</v>
      </c>
      <c r="AT673" s="932">
        <v>889</v>
      </c>
      <c r="AU673" s="1148">
        <f t="shared" si="593"/>
        <v>87122</v>
      </c>
      <c r="AV673" s="1094">
        <f t="shared" si="594"/>
        <v>149352</v>
      </c>
      <c r="AW673" s="633"/>
    </row>
    <row r="674" spans="1:49" s="632" customFormat="1" x14ac:dyDescent="0.25">
      <c r="A674" s="749" t="s">
        <v>1199</v>
      </c>
      <c r="B674" s="1049" t="s">
        <v>451</v>
      </c>
      <c r="C674" s="1050" t="s">
        <v>449</v>
      </c>
      <c r="D674" s="1051">
        <v>133</v>
      </c>
      <c r="E674" s="1145">
        <v>1310</v>
      </c>
      <c r="F674" s="527">
        <f t="shared" si="575"/>
        <v>174230</v>
      </c>
      <c r="G674" s="932">
        <v>1477.78</v>
      </c>
      <c r="H674" s="1148">
        <f t="shared" si="576"/>
        <v>196544.74</v>
      </c>
      <c r="I674" s="1094">
        <f t="shared" si="568"/>
        <v>370774.74</v>
      </c>
      <c r="J674" s="1132"/>
      <c r="K674" s="1051">
        <v>80</v>
      </c>
      <c r="L674" s="1145">
        <v>1310</v>
      </c>
      <c r="M674" s="527">
        <f t="shared" si="577"/>
        <v>104800</v>
      </c>
      <c r="N674" s="932">
        <v>1477.78</v>
      </c>
      <c r="O674" s="1148">
        <f t="shared" si="578"/>
        <v>118222.39999999999</v>
      </c>
      <c r="P674" s="1094">
        <f t="shared" si="579"/>
        <v>223022.4</v>
      </c>
      <c r="Q674" s="1005"/>
      <c r="R674" s="1051"/>
      <c r="S674" s="1110">
        <v>1310</v>
      </c>
      <c r="T674" s="1090">
        <f t="shared" si="580"/>
        <v>0</v>
      </c>
      <c r="U674" s="1110">
        <v>1477.78</v>
      </c>
      <c r="V674" s="1094">
        <f t="shared" si="581"/>
        <v>0</v>
      </c>
      <c r="W674" s="1094">
        <f t="shared" si="582"/>
        <v>0</v>
      </c>
      <c r="X674" s="1244"/>
      <c r="Y674" s="932">
        <v>1310</v>
      </c>
      <c r="Z674" s="527">
        <f t="shared" si="583"/>
        <v>0</v>
      </c>
      <c r="AA674" s="932">
        <v>1477.78</v>
      </c>
      <c r="AB674" s="905">
        <f t="shared" si="584"/>
        <v>0</v>
      </c>
      <c r="AC674" s="935">
        <f t="shared" si="585"/>
        <v>0</v>
      </c>
      <c r="AD674" s="1245"/>
      <c r="AE674" s="932">
        <v>1310</v>
      </c>
      <c r="AF674" s="527">
        <f t="shared" si="586"/>
        <v>0</v>
      </c>
      <c r="AG674" s="932">
        <v>1477.78</v>
      </c>
      <c r="AH674" s="905">
        <f t="shared" si="587"/>
        <v>0</v>
      </c>
      <c r="AI674" s="935">
        <f t="shared" si="588"/>
        <v>0</v>
      </c>
      <c r="AJ674" s="1245"/>
      <c r="AK674" s="932">
        <v>1310</v>
      </c>
      <c r="AL674" s="527">
        <f t="shared" si="589"/>
        <v>0</v>
      </c>
      <c r="AM674" s="932">
        <v>1477.78</v>
      </c>
      <c r="AN674" s="905">
        <f t="shared" si="590"/>
        <v>0</v>
      </c>
      <c r="AO674" s="935">
        <f t="shared" si="591"/>
        <v>0</v>
      </c>
      <c r="AP674" s="990"/>
      <c r="AQ674" s="653">
        <f t="shared" si="532"/>
        <v>53</v>
      </c>
      <c r="AR674" s="1145">
        <v>1310</v>
      </c>
      <c r="AS674" s="527">
        <f t="shared" si="592"/>
        <v>69430</v>
      </c>
      <c r="AT674" s="932">
        <v>1477.78</v>
      </c>
      <c r="AU674" s="1148">
        <f t="shared" si="593"/>
        <v>78322.34</v>
      </c>
      <c r="AV674" s="1094">
        <f t="shared" si="594"/>
        <v>147752.34</v>
      </c>
      <c r="AW674" s="633"/>
    </row>
    <row r="675" spans="1:49" s="632" customFormat="1" x14ac:dyDescent="0.25">
      <c r="A675" s="749" t="s">
        <v>1200</v>
      </c>
      <c r="B675" s="1049" t="s">
        <v>453</v>
      </c>
      <c r="C675" s="1050" t="s">
        <v>28</v>
      </c>
      <c r="D675" s="1051">
        <v>16</v>
      </c>
      <c r="E675" s="1145">
        <v>3275</v>
      </c>
      <c r="F675" s="527">
        <f t="shared" si="575"/>
        <v>52400</v>
      </c>
      <c r="G675" s="932">
        <v>10674.3</v>
      </c>
      <c r="H675" s="1148">
        <f t="shared" si="576"/>
        <v>170788.8</v>
      </c>
      <c r="I675" s="1094">
        <f t="shared" si="568"/>
        <v>223188.8</v>
      </c>
      <c r="J675" s="1132"/>
      <c r="K675" s="1051">
        <v>12</v>
      </c>
      <c r="L675" s="1145">
        <v>3275</v>
      </c>
      <c r="M675" s="527">
        <f t="shared" si="577"/>
        <v>39300</v>
      </c>
      <c r="N675" s="932">
        <v>10674.3</v>
      </c>
      <c r="O675" s="1148">
        <f t="shared" si="578"/>
        <v>128091.59999999999</v>
      </c>
      <c r="P675" s="1094">
        <f t="shared" si="579"/>
        <v>167391.59999999998</v>
      </c>
      <c r="Q675" s="1005"/>
      <c r="R675" s="1051"/>
      <c r="S675" s="1110">
        <v>3275</v>
      </c>
      <c r="T675" s="1090">
        <f t="shared" si="580"/>
        <v>0</v>
      </c>
      <c r="U675" s="1110">
        <v>10674.3</v>
      </c>
      <c r="V675" s="1094">
        <f t="shared" si="581"/>
        <v>0</v>
      </c>
      <c r="W675" s="1094">
        <f t="shared" si="582"/>
        <v>0</v>
      </c>
      <c r="X675" s="1244"/>
      <c r="Y675" s="932">
        <v>3275</v>
      </c>
      <c r="Z675" s="527">
        <f t="shared" si="583"/>
        <v>0</v>
      </c>
      <c r="AA675" s="932">
        <v>10674.3</v>
      </c>
      <c r="AB675" s="905">
        <f t="shared" si="584"/>
        <v>0</v>
      </c>
      <c r="AC675" s="935">
        <f t="shared" si="585"/>
        <v>0</v>
      </c>
      <c r="AD675" s="1245"/>
      <c r="AE675" s="932">
        <v>3275</v>
      </c>
      <c r="AF675" s="527">
        <f t="shared" si="586"/>
        <v>0</v>
      </c>
      <c r="AG675" s="932">
        <v>10674.3</v>
      </c>
      <c r="AH675" s="905">
        <f t="shared" si="587"/>
        <v>0</v>
      </c>
      <c r="AI675" s="935">
        <f t="shared" si="588"/>
        <v>0</v>
      </c>
      <c r="AJ675" s="1245"/>
      <c r="AK675" s="932">
        <v>3275</v>
      </c>
      <c r="AL675" s="527">
        <f t="shared" si="589"/>
        <v>0</v>
      </c>
      <c r="AM675" s="932">
        <v>10674.3</v>
      </c>
      <c r="AN675" s="905">
        <f t="shared" si="590"/>
        <v>0</v>
      </c>
      <c r="AO675" s="935">
        <f t="shared" si="591"/>
        <v>0</v>
      </c>
      <c r="AP675" s="990"/>
      <c r="AQ675" s="653">
        <f t="shared" si="532"/>
        <v>4</v>
      </c>
      <c r="AR675" s="1145">
        <v>3275</v>
      </c>
      <c r="AS675" s="527">
        <f t="shared" si="592"/>
        <v>13100</v>
      </c>
      <c r="AT675" s="932">
        <v>10674.3</v>
      </c>
      <c r="AU675" s="1148">
        <f t="shared" si="593"/>
        <v>42697.2</v>
      </c>
      <c r="AV675" s="1094">
        <f t="shared" si="594"/>
        <v>55797.2</v>
      </c>
      <c r="AW675" s="633"/>
    </row>
    <row r="676" spans="1:49" s="632" customFormat="1" x14ac:dyDescent="0.25">
      <c r="A676" s="749" t="s">
        <v>1201</v>
      </c>
      <c r="B676" s="1049" t="s">
        <v>410</v>
      </c>
      <c r="C676" s="1050" t="s">
        <v>386</v>
      </c>
      <c r="D676" s="1051">
        <v>1</v>
      </c>
      <c r="E676" s="1145">
        <v>738840</v>
      </c>
      <c r="F676" s="527">
        <f t="shared" si="575"/>
        <v>738840</v>
      </c>
      <c r="G676" s="932">
        <v>0</v>
      </c>
      <c r="H676" s="1148">
        <f t="shared" si="576"/>
        <v>0</v>
      </c>
      <c r="I676" s="1094">
        <f t="shared" si="568"/>
        <v>738840</v>
      </c>
      <c r="J676" s="1132"/>
      <c r="K676" s="1051"/>
      <c r="L676" s="1145">
        <v>738840</v>
      </c>
      <c r="M676" s="527">
        <f t="shared" si="577"/>
        <v>0</v>
      </c>
      <c r="N676" s="932">
        <v>0</v>
      </c>
      <c r="O676" s="1148">
        <f t="shared" si="578"/>
        <v>0</v>
      </c>
      <c r="P676" s="1094">
        <f t="shared" si="579"/>
        <v>0</v>
      </c>
      <c r="Q676" s="1005"/>
      <c r="R676" s="1051"/>
      <c r="S676" s="1110">
        <v>738840</v>
      </c>
      <c r="T676" s="1090">
        <f t="shared" si="580"/>
        <v>0</v>
      </c>
      <c r="U676" s="1110">
        <v>0</v>
      </c>
      <c r="V676" s="1094">
        <f t="shared" si="581"/>
        <v>0</v>
      </c>
      <c r="W676" s="1094">
        <f t="shared" si="582"/>
        <v>0</v>
      </c>
      <c r="X676" s="1244"/>
      <c r="Y676" s="932">
        <v>738840</v>
      </c>
      <c r="Z676" s="527">
        <f t="shared" si="583"/>
        <v>0</v>
      </c>
      <c r="AA676" s="932">
        <v>0</v>
      </c>
      <c r="AB676" s="905">
        <f t="shared" si="584"/>
        <v>0</v>
      </c>
      <c r="AC676" s="935">
        <f t="shared" si="585"/>
        <v>0</v>
      </c>
      <c r="AD676" s="1245"/>
      <c r="AE676" s="932">
        <v>738840</v>
      </c>
      <c r="AF676" s="527">
        <f t="shared" si="586"/>
        <v>0</v>
      </c>
      <c r="AG676" s="932">
        <v>0</v>
      </c>
      <c r="AH676" s="905">
        <f t="shared" si="587"/>
        <v>0</v>
      </c>
      <c r="AI676" s="935">
        <f t="shared" si="588"/>
        <v>0</v>
      </c>
      <c r="AJ676" s="1245"/>
      <c r="AK676" s="932">
        <v>738840</v>
      </c>
      <c r="AL676" s="527">
        <f t="shared" si="589"/>
        <v>0</v>
      </c>
      <c r="AM676" s="932">
        <v>0</v>
      </c>
      <c r="AN676" s="905">
        <f t="shared" si="590"/>
        <v>0</v>
      </c>
      <c r="AO676" s="935">
        <f t="shared" si="591"/>
        <v>0</v>
      </c>
      <c r="AP676" s="990"/>
      <c r="AQ676" s="653">
        <f t="shared" si="532"/>
        <v>1</v>
      </c>
      <c r="AR676" s="1145">
        <v>738840</v>
      </c>
      <c r="AS676" s="527">
        <f t="shared" si="592"/>
        <v>738840</v>
      </c>
      <c r="AT676" s="932">
        <v>0</v>
      </c>
      <c r="AU676" s="1148">
        <f t="shared" si="593"/>
        <v>0</v>
      </c>
      <c r="AV676" s="1094">
        <f t="shared" si="594"/>
        <v>738840</v>
      </c>
      <c r="AW676" s="633"/>
    </row>
    <row r="677" spans="1:49" s="1276" customFormat="1" x14ac:dyDescent="0.25">
      <c r="A677" s="1020" t="s">
        <v>1202</v>
      </c>
      <c r="B677" s="1021" t="s">
        <v>1203</v>
      </c>
      <c r="C677" s="1022"/>
      <c r="D677" s="888"/>
      <c r="E677" s="938"/>
      <c r="F677" s="906">
        <f>SUM(F678:F792)</f>
        <v>6539684.0907999985</v>
      </c>
      <c r="G677" s="940"/>
      <c r="H677" s="1279">
        <f>SUM(H678:H792)</f>
        <v>14369089.459200002</v>
      </c>
      <c r="I677" s="961">
        <f>SUM(I678:I792)</f>
        <v>20908773.550000001</v>
      </c>
      <c r="J677" s="940"/>
      <c r="K677" s="888"/>
      <c r="L677" s="938"/>
      <c r="M677" s="906">
        <f>SUM(M678:M792)</f>
        <v>2668045.4800000004</v>
      </c>
      <c r="N677" s="940"/>
      <c r="O677" s="1279">
        <f>SUM(O678:O792)</f>
        <v>6905750.0600000015</v>
      </c>
      <c r="P677" s="961">
        <f>SUM(P678:P792)</f>
        <v>9573795.540000001</v>
      </c>
      <c r="Q677" s="870"/>
      <c r="R677" s="888"/>
      <c r="S677" s="955"/>
      <c r="T677" s="961">
        <f>SUM(T678:T792)</f>
        <v>0</v>
      </c>
      <c r="U677" s="961"/>
      <c r="V677" s="961">
        <f>SUM(V678:V792)</f>
        <v>0</v>
      </c>
      <c r="W677" s="961">
        <f>SUM(W678:W792)</f>
        <v>0</v>
      </c>
      <c r="X677" s="871"/>
      <c r="Y677" s="938"/>
      <c r="Z677" s="906">
        <f>SUM(Z678:Z792)</f>
        <v>0</v>
      </c>
      <c r="AA677" s="940"/>
      <c r="AB677" s="906">
        <f>SUM(AB678:AB792)</f>
        <v>0</v>
      </c>
      <c r="AC677" s="939">
        <f>SUM(AC678:AC792)</f>
        <v>0</v>
      </c>
      <c r="AD677" s="889"/>
      <c r="AE677" s="938"/>
      <c r="AF677" s="906">
        <f>SUM(AF678:AF792)</f>
        <v>0</v>
      </c>
      <c r="AG677" s="940"/>
      <c r="AH677" s="906">
        <f>SUM(AH678:AH792)</f>
        <v>0</v>
      </c>
      <c r="AI677" s="939">
        <f>SUM(AI678:AI792)</f>
        <v>0</v>
      </c>
      <c r="AJ677" s="889"/>
      <c r="AK677" s="938"/>
      <c r="AL677" s="906">
        <f>SUM(AL678:AL792)</f>
        <v>0</v>
      </c>
      <c r="AM677" s="940"/>
      <c r="AN677" s="906">
        <f>SUM(AN678:AN792)</f>
        <v>0</v>
      </c>
      <c r="AO677" s="939">
        <f>SUM(AO678:AO792)</f>
        <v>0</v>
      </c>
      <c r="AP677" s="940"/>
      <c r="AQ677" s="1118">
        <f t="shared" si="532"/>
        <v>0</v>
      </c>
      <c r="AR677" s="938"/>
      <c r="AS677" s="906">
        <f>SUM(AS678:AS792)</f>
        <v>3871638.6108000004</v>
      </c>
      <c r="AT677" s="940"/>
      <c r="AU677" s="1279">
        <f>SUM(AU678:AU792)</f>
        <v>7463339.3991999999</v>
      </c>
      <c r="AV677" s="961">
        <f>SUM(AV678:AV792)</f>
        <v>11334978.01</v>
      </c>
      <c r="AW677" s="1275"/>
    </row>
    <row r="678" spans="1:49" s="632" customFormat="1" x14ac:dyDescent="0.25">
      <c r="A678" s="749" t="s">
        <v>1204</v>
      </c>
      <c r="B678" s="657" t="s">
        <v>1205</v>
      </c>
      <c r="C678" s="635" t="s">
        <v>170</v>
      </c>
      <c r="D678" s="621">
        <v>19</v>
      </c>
      <c r="E678" s="1004">
        <v>6288</v>
      </c>
      <c r="F678" s="527">
        <f>D678*E678</f>
        <v>119472</v>
      </c>
      <c r="G678" s="526">
        <v>39720</v>
      </c>
      <c r="H678" s="989">
        <f t="shared" ref="H678:H741" si="595">D678*G678</f>
        <v>754680</v>
      </c>
      <c r="I678" s="1090">
        <f>H678+F678</f>
        <v>874152</v>
      </c>
      <c r="J678" s="1132"/>
      <c r="K678" s="621">
        <v>17</v>
      </c>
      <c r="L678" s="1004">
        <v>6288</v>
      </c>
      <c r="M678" s="527">
        <f>K678*L678</f>
        <v>106896</v>
      </c>
      <c r="N678" s="526">
        <v>39720</v>
      </c>
      <c r="O678" s="989">
        <f t="shared" ref="O678:O741" si="596">K678*N678</f>
        <v>675240</v>
      </c>
      <c r="P678" s="1090">
        <f>O678+M678</f>
        <v>782136</v>
      </c>
      <c r="Q678" s="1005"/>
      <c r="R678" s="621"/>
      <c r="S678" s="1096">
        <v>6288</v>
      </c>
      <c r="T678" s="1090">
        <f>R678*S678</f>
        <v>0</v>
      </c>
      <c r="U678" s="1096">
        <v>39720</v>
      </c>
      <c r="V678" s="1090">
        <f t="shared" ref="V678:V741" si="597">R678*U678</f>
        <v>0</v>
      </c>
      <c r="W678" s="1090">
        <f>V678+T678</f>
        <v>0</v>
      </c>
      <c r="X678" s="1215"/>
      <c r="Y678" s="526">
        <v>6288</v>
      </c>
      <c r="Z678" s="527">
        <f>X678*Y678</f>
        <v>0</v>
      </c>
      <c r="AA678" s="526">
        <v>39720</v>
      </c>
      <c r="AB678" s="527">
        <f t="shared" ref="AB678:AB741" si="598">X678*AA678</f>
        <v>0</v>
      </c>
      <c r="AC678" s="915">
        <f>AB678+Z678</f>
        <v>0</v>
      </c>
      <c r="AD678" s="1216"/>
      <c r="AE678" s="526">
        <v>6288</v>
      </c>
      <c r="AF678" s="527">
        <f>AD678*AE678</f>
        <v>0</v>
      </c>
      <c r="AG678" s="526">
        <v>39720</v>
      </c>
      <c r="AH678" s="527">
        <f t="shared" ref="AH678:AH741" si="599">AD678*AG678</f>
        <v>0</v>
      </c>
      <c r="AI678" s="915">
        <f>AH678+AF678</f>
        <v>0</v>
      </c>
      <c r="AJ678" s="1216"/>
      <c r="AK678" s="526">
        <v>6288</v>
      </c>
      <c r="AL678" s="527">
        <f>AJ678*AK678</f>
        <v>0</v>
      </c>
      <c r="AM678" s="526">
        <v>39720</v>
      </c>
      <c r="AN678" s="527">
        <f t="shared" ref="AN678:AN741" si="600">AJ678*AM678</f>
        <v>0</v>
      </c>
      <c r="AO678" s="915">
        <f>AN678+AL678</f>
        <v>0</v>
      </c>
      <c r="AP678" s="990"/>
      <c r="AQ678" s="653">
        <f t="shared" ref="AQ678:AQ741" si="601">D678-K678-R678-X678-AD678-AJ678</f>
        <v>2</v>
      </c>
      <c r="AR678" s="1004">
        <v>6288</v>
      </c>
      <c r="AS678" s="527">
        <f>AQ678*AR678</f>
        <v>12576</v>
      </c>
      <c r="AT678" s="526">
        <v>39720</v>
      </c>
      <c r="AU678" s="989">
        <f t="shared" ref="AU678:AU741" si="602">AQ678*AT678</f>
        <v>79440</v>
      </c>
      <c r="AV678" s="1090">
        <f>AU678+AS678</f>
        <v>92016</v>
      </c>
      <c r="AW678" s="633"/>
    </row>
    <row r="679" spans="1:49" s="632" customFormat="1" x14ac:dyDescent="0.25">
      <c r="A679" s="749" t="s">
        <v>1206</v>
      </c>
      <c r="B679" s="657" t="s">
        <v>1207</v>
      </c>
      <c r="C679" s="635" t="s">
        <v>170</v>
      </c>
      <c r="D679" s="621">
        <v>65</v>
      </c>
      <c r="E679" s="1004">
        <v>3144</v>
      </c>
      <c r="F679" s="527">
        <f t="shared" ref="F679:F742" si="603">D679*E679</f>
        <v>204360</v>
      </c>
      <c r="G679" s="526">
        <v>11432</v>
      </c>
      <c r="H679" s="989">
        <f t="shared" si="595"/>
        <v>743080</v>
      </c>
      <c r="I679" s="1090">
        <f t="shared" ref="I679:I742" si="604">H679+F679</f>
        <v>947440</v>
      </c>
      <c r="J679" s="1132"/>
      <c r="K679" s="621">
        <v>61</v>
      </c>
      <c r="L679" s="1004">
        <v>3144</v>
      </c>
      <c r="M679" s="527">
        <f t="shared" ref="M679:M742" si="605">K679*L679</f>
        <v>191784</v>
      </c>
      <c r="N679" s="526">
        <v>11432</v>
      </c>
      <c r="O679" s="989">
        <f t="shared" si="596"/>
        <v>697352</v>
      </c>
      <c r="P679" s="1090">
        <f t="shared" ref="P679:P742" si="606">O679+M679</f>
        <v>889136</v>
      </c>
      <c r="Q679" s="1005"/>
      <c r="R679" s="621"/>
      <c r="S679" s="1096">
        <v>3144</v>
      </c>
      <c r="T679" s="1090">
        <f t="shared" ref="T679:T742" si="607">R679*S679</f>
        <v>0</v>
      </c>
      <c r="U679" s="1096">
        <v>11432</v>
      </c>
      <c r="V679" s="1090">
        <f t="shared" si="597"/>
        <v>0</v>
      </c>
      <c r="W679" s="1090">
        <f t="shared" ref="W679:W742" si="608">V679+T679</f>
        <v>0</v>
      </c>
      <c r="X679" s="1215"/>
      <c r="Y679" s="526">
        <v>3144</v>
      </c>
      <c r="Z679" s="527">
        <f t="shared" ref="Z679:Z742" si="609">X679*Y679</f>
        <v>0</v>
      </c>
      <c r="AA679" s="526">
        <v>11432</v>
      </c>
      <c r="AB679" s="527">
        <f t="shared" si="598"/>
        <v>0</v>
      </c>
      <c r="AC679" s="915">
        <f t="shared" ref="AC679:AC742" si="610">AB679+Z679</f>
        <v>0</v>
      </c>
      <c r="AD679" s="1216"/>
      <c r="AE679" s="526">
        <v>3144</v>
      </c>
      <c r="AF679" s="527">
        <f t="shared" ref="AF679:AF742" si="611">AD679*AE679</f>
        <v>0</v>
      </c>
      <c r="AG679" s="526">
        <v>11432</v>
      </c>
      <c r="AH679" s="527">
        <f t="shared" si="599"/>
        <v>0</v>
      </c>
      <c r="AI679" s="915">
        <f t="shared" ref="AI679:AI742" si="612">AH679+AF679</f>
        <v>0</v>
      </c>
      <c r="AJ679" s="1216"/>
      <c r="AK679" s="526">
        <v>3144</v>
      </c>
      <c r="AL679" s="527">
        <f t="shared" ref="AL679:AL742" si="613">AJ679*AK679</f>
        <v>0</v>
      </c>
      <c r="AM679" s="526">
        <v>11432</v>
      </c>
      <c r="AN679" s="527">
        <f t="shared" si="600"/>
        <v>0</v>
      </c>
      <c r="AO679" s="915">
        <f t="shared" ref="AO679:AO742" si="614">AN679+AL679</f>
        <v>0</v>
      </c>
      <c r="AP679" s="990"/>
      <c r="AQ679" s="653">
        <f t="shared" si="601"/>
        <v>4</v>
      </c>
      <c r="AR679" s="1004">
        <v>3144</v>
      </c>
      <c r="AS679" s="527">
        <f t="shared" ref="AS679:AS742" si="615">AQ679*AR679</f>
        <v>12576</v>
      </c>
      <c r="AT679" s="526">
        <v>11432</v>
      </c>
      <c r="AU679" s="989">
        <f t="shared" si="602"/>
        <v>45728</v>
      </c>
      <c r="AV679" s="1090">
        <f t="shared" ref="AV679:AV742" si="616">AU679+AS679</f>
        <v>58304</v>
      </c>
      <c r="AW679" s="633"/>
    </row>
    <row r="680" spans="1:49" s="632" customFormat="1" x14ac:dyDescent="0.25">
      <c r="A680" s="749" t="s">
        <v>1208</v>
      </c>
      <c r="B680" s="657" t="s">
        <v>1209</v>
      </c>
      <c r="C680" s="635" t="s">
        <v>170</v>
      </c>
      <c r="D680" s="621">
        <v>3</v>
      </c>
      <c r="E680" s="1004">
        <v>6288</v>
      </c>
      <c r="F680" s="527">
        <f t="shared" si="603"/>
        <v>18864</v>
      </c>
      <c r="G680" s="526">
        <v>68309</v>
      </c>
      <c r="H680" s="989">
        <f t="shared" si="595"/>
        <v>204927</v>
      </c>
      <c r="I680" s="1090">
        <f t="shared" si="604"/>
        <v>223791</v>
      </c>
      <c r="J680" s="1132"/>
      <c r="K680" s="621"/>
      <c r="L680" s="1004">
        <v>6288</v>
      </c>
      <c r="M680" s="527">
        <f t="shared" si="605"/>
        <v>0</v>
      </c>
      <c r="N680" s="526">
        <v>68309</v>
      </c>
      <c r="O680" s="989">
        <f t="shared" si="596"/>
        <v>0</v>
      </c>
      <c r="P680" s="1090">
        <f t="shared" si="606"/>
        <v>0</v>
      </c>
      <c r="Q680" s="1005"/>
      <c r="R680" s="621"/>
      <c r="S680" s="1096">
        <v>6288</v>
      </c>
      <c r="T680" s="1090">
        <f t="shared" si="607"/>
        <v>0</v>
      </c>
      <c r="U680" s="1096">
        <v>68309</v>
      </c>
      <c r="V680" s="1090">
        <f t="shared" si="597"/>
        <v>0</v>
      </c>
      <c r="W680" s="1090">
        <f t="shared" si="608"/>
        <v>0</v>
      </c>
      <c r="X680" s="1215"/>
      <c r="Y680" s="526">
        <v>6288</v>
      </c>
      <c r="Z680" s="527">
        <f t="shared" si="609"/>
        <v>0</v>
      </c>
      <c r="AA680" s="526">
        <v>68309</v>
      </c>
      <c r="AB680" s="527">
        <f t="shared" si="598"/>
        <v>0</v>
      </c>
      <c r="AC680" s="915">
        <f t="shared" si="610"/>
        <v>0</v>
      </c>
      <c r="AD680" s="1216"/>
      <c r="AE680" s="526">
        <v>6288</v>
      </c>
      <c r="AF680" s="527">
        <f t="shared" si="611"/>
        <v>0</v>
      </c>
      <c r="AG680" s="526">
        <v>68309</v>
      </c>
      <c r="AH680" s="527">
        <f t="shared" si="599"/>
        <v>0</v>
      </c>
      <c r="AI680" s="915">
        <f t="shared" si="612"/>
        <v>0</v>
      </c>
      <c r="AJ680" s="1216"/>
      <c r="AK680" s="526">
        <v>6288</v>
      </c>
      <c r="AL680" s="527">
        <f t="shared" si="613"/>
        <v>0</v>
      </c>
      <c r="AM680" s="526">
        <v>68309</v>
      </c>
      <c r="AN680" s="527">
        <f t="shared" si="600"/>
        <v>0</v>
      </c>
      <c r="AO680" s="915">
        <f t="shared" si="614"/>
        <v>0</v>
      </c>
      <c r="AP680" s="990"/>
      <c r="AQ680" s="653">
        <f t="shared" si="601"/>
        <v>3</v>
      </c>
      <c r="AR680" s="1004">
        <v>6288</v>
      </c>
      <c r="AS680" s="527">
        <f t="shared" si="615"/>
        <v>18864</v>
      </c>
      <c r="AT680" s="526">
        <v>68309</v>
      </c>
      <c r="AU680" s="989">
        <f t="shared" si="602"/>
        <v>204927</v>
      </c>
      <c r="AV680" s="1090">
        <f t="shared" si="616"/>
        <v>223791</v>
      </c>
      <c r="AW680" s="633"/>
    </row>
    <row r="681" spans="1:49" s="632" customFormat="1" x14ac:dyDescent="0.25">
      <c r="A681" s="749" t="s">
        <v>1210</v>
      </c>
      <c r="B681" s="657" t="s">
        <v>1211</v>
      </c>
      <c r="C681" s="635" t="s">
        <v>170</v>
      </c>
      <c r="D681" s="621">
        <v>1</v>
      </c>
      <c r="E681" s="1004">
        <v>6288</v>
      </c>
      <c r="F681" s="527">
        <f t="shared" si="603"/>
        <v>6288</v>
      </c>
      <c r="G681" s="526">
        <v>65980</v>
      </c>
      <c r="H681" s="989">
        <f t="shared" si="595"/>
        <v>65980</v>
      </c>
      <c r="I681" s="1090">
        <f t="shared" si="604"/>
        <v>72268</v>
      </c>
      <c r="J681" s="1132"/>
      <c r="K681" s="621"/>
      <c r="L681" s="1004">
        <v>6288</v>
      </c>
      <c r="M681" s="527">
        <f t="shared" si="605"/>
        <v>0</v>
      </c>
      <c r="N681" s="526">
        <v>65980</v>
      </c>
      <c r="O681" s="989">
        <f t="shared" si="596"/>
        <v>0</v>
      </c>
      <c r="P681" s="1090">
        <f t="shared" si="606"/>
        <v>0</v>
      </c>
      <c r="Q681" s="1005"/>
      <c r="R681" s="621"/>
      <c r="S681" s="1096">
        <v>6288</v>
      </c>
      <c r="T681" s="1090">
        <f t="shared" si="607"/>
        <v>0</v>
      </c>
      <c r="U681" s="1096">
        <v>65980</v>
      </c>
      <c r="V681" s="1090">
        <f t="shared" si="597"/>
        <v>0</v>
      </c>
      <c r="W681" s="1090">
        <f t="shared" si="608"/>
        <v>0</v>
      </c>
      <c r="X681" s="1215"/>
      <c r="Y681" s="526">
        <v>6288</v>
      </c>
      <c r="Z681" s="527">
        <f t="shared" si="609"/>
        <v>0</v>
      </c>
      <c r="AA681" s="526">
        <v>65980</v>
      </c>
      <c r="AB681" s="527">
        <f t="shared" si="598"/>
        <v>0</v>
      </c>
      <c r="AC681" s="915">
        <f t="shared" si="610"/>
        <v>0</v>
      </c>
      <c r="AD681" s="1216"/>
      <c r="AE681" s="526">
        <v>6288</v>
      </c>
      <c r="AF681" s="527">
        <f t="shared" si="611"/>
        <v>0</v>
      </c>
      <c r="AG681" s="526">
        <v>65980</v>
      </c>
      <c r="AH681" s="527">
        <f t="shared" si="599"/>
        <v>0</v>
      </c>
      <c r="AI681" s="915">
        <f t="shared" si="612"/>
        <v>0</v>
      </c>
      <c r="AJ681" s="1216"/>
      <c r="AK681" s="526">
        <v>6288</v>
      </c>
      <c r="AL681" s="527">
        <f t="shared" si="613"/>
        <v>0</v>
      </c>
      <c r="AM681" s="526">
        <v>65980</v>
      </c>
      <c r="AN681" s="527">
        <f t="shared" si="600"/>
        <v>0</v>
      </c>
      <c r="AO681" s="915">
        <f t="shared" si="614"/>
        <v>0</v>
      </c>
      <c r="AP681" s="990"/>
      <c r="AQ681" s="653">
        <f t="shared" si="601"/>
        <v>1</v>
      </c>
      <c r="AR681" s="1004">
        <v>6288</v>
      </c>
      <c r="AS681" s="527">
        <f t="shared" si="615"/>
        <v>6288</v>
      </c>
      <c r="AT681" s="526">
        <v>65980</v>
      </c>
      <c r="AU681" s="989">
        <f t="shared" si="602"/>
        <v>65980</v>
      </c>
      <c r="AV681" s="1090">
        <f t="shared" si="616"/>
        <v>72268</v>
      </c>
      <c r="AW681" s="633"/>
    </row>
    <row r="682" spans="1:49" s="632" customFormat="1" x14ac:dyDescent="0.25">
      <c r="A682" s="749" t="s">
        <v>1212</v>
      </c>
      <c r="B682" s="657" t="s">
        <v>1213</v>
      </c>
      <c r="C682" s="635" t="s">
        <v>170</v>
      </c>
      <c r="D682" s="621">
        <v>1</v>
      </c>
      <c r="E682" s="1004">
        <v>6288</v>
      </c>
      <c r="F682" s="527">
        <f t="shared" si="603"/>
        <v>6288</v>
      </c>
      <c r="G682" s="526">
        <v>112940</v>
      </c>
      <c r="H682" s="989">
        <f t="shared" si="595"/>
        <v>112940</v>
      </c>
      <c r="I682" s="1090">
        <f t="shared" si="604"/>
        <v>119228</v>
      </c>
      <c r="J682" s="1132"/>
      <c r="K682" s="621"/>
      <c r="L682" s="1004">
        <v>6288</v>
      </c>
      <c r="M682" s="527">
        <f t="shared" si="605"/>
        <v>0</v>
      </c>
      <c r="N682" s="526">
        <v>112940</v>
      </c>
      <c r="O682" s="989">
        <f t="shared" si="596"/>
        <v>0</v>
      </c>
      <c r="P682" s="1090">
        <f t="shared" si="606"/>
        <v>0</v>
      </c>
      <c r="Q682" s="1005"/>
      <c r="R682" s="621"/>
      <c r="S682" s="1096">
        <v>6288</v>
      </c>
      <c r="T682" s="1090">
        <f t="shared" si="607"/>
        <v>0</v>
      </c>
      <c r="U682" s="1096">
        <v>112940</v>
      </c>
      <c r="V682" s="1090">
        <f t="shared" si="597"/>
        <v>0</v>
      </c>
      <c r="W682" s="1090">
        <f t="shared" si="608"/>
        <v>0</v>
      </c>
      <c r="X682" s="1215"/>
      <c r="Y682" s="526">
        <v>6288</v>
      </c>
      <c r="Z682" s="527">
        <f t="shared" si="609"/>
        <v>0</v>
      </c>
      <c r="AA682" s="526">
        <v>112940</v>
      </c>
      <c r="AB682" s="527">
        <f t="shared" si="598"/>
        <v>0</v>
      </c>
      <c r="AC682" s="915">
        <f t="shared" si="610"/>
        <v>0</v>
      </c>
      <c r="AD682" s="1216"/>
      <c r="AE682" s="526">
        <v>6288</v>
      </c>
      <c r="AF682" s="527">
        <f t="shared" si="611"/>
        <v>0</v>
      </c>
      <c r="AG682" s="526">
        <v>112940</v>
      </c>
      <c r="AH682" s="527">
        <f t="shared" si="599"/>
        <v>0</v>
      </c>
      <c r="AI682" s="915">
        <f t="shared" si="612"/>
        <v>0</v>
      </c>
      <c r="AJ682" s="1216"/>
      <c r="AK682" s="526">
        <v>6288</v>
      </c>
      <c r="AL682" s="527">
        <f t="shared" si="613"/>
        <v>0</v>
      </c>
      <c r="AM682" s="526">
        <v>112940</v>
      </c>
      <c r="AN682" s="527">
        <f t="shared" si="600"/>
        <v>0</v>
      </c>
      <c r="AO682" s="915">
        <f t="shared" si="614"/>
        <v>0</v>
      </c>
      <c r="AP682" s="990"/>
      <c r="AQ682" s="653">
        <f t="shared" si="601"/>
        <v>1</v>
      </c>
      <c r="AR682" s="1004">
        <v>6288</v>
      </c>
      <c r="AS682" s="527">
        <f t="shared" si="615"/>
        <v>6288</v>
      </c>
      <c r="AT682" s="526">
        <v>112940</v>
      </c>
      <c r="AU682" s="989">
        <f t="shared" si="602"/>
        <v>112940</v>
      </c>
      <c r="AV682" s="1090">
        <f t="shared" si="616"/>
        <v>119228</v>
      </c>
      <c r="AW682" s="633"/>
    </row>
    <row r="683" spans="1:49" s="632" customFormat="1" x14ac:dyDescent="0.25">
      <c r="A683" s="749" t="s">
        <v>1214</v>
      </c>
      <c r="B683" s="657" t="s">
        <v>1215</v>
      </c>
      <c r="C683" s="635" t="s">
        <v>170</v>
      </c>
      <c r="D683" s="621">
        <v>2</v>
      </c>
      <c r="E683" s="1150">
        <v>6288</v>
      </c>
      <c r="F683" s="527">
        <f t="shared" si="603"/>
        <v>12576</v>
      </c>
      <c r="G683" s="527">
        <v>76653</v>
      </c>
      <c r="H683" s="989">
        <f t="shared" si="595"/>
        <v>153306</v>
      </c>
      <c r="I683" s="1090">
        <f t="shared" si="604"/>
        <v>165882</v>
      </c>
      <c r="J683" s="1132"/>
      <c r="K683" s="621">
        <v>2</v>
      </c>
      <c r="L683" s="1150">
        <v>6288</v>
      </c>
      <c r="M683" s="527">
        <f t="shared" si="605"/>
        <v>12576</v>
      </c>
      <c r="N683" s="527">
        <v>76653</v>
      </c>
      <c r="O683" s="989">
        <f t="shared" si="596"/>
        <v>153306</v>
      </c>
      <c r="P683" s="1090">
        <f t="shared" si="606"/>
        <v>165882</v>
      </c>
      <c r="Q683" s="1005"/>
      <c r="R683" s="621"/>
      <c r="S683" s="1090">
        <v>6288</v>
      </c>
      <c r="T683" s="1090">
        <f t="shared" si="607"/>
        <v>0</v>
      </c>
      <c r="U683" s="1090">
        <v>76653</v>
      </c>
      <c r="V683" s="1090">
        <f t="shared" si="597"/>
        <v>0</v>
      </c>
      <c r="W683" s="1090">
        <f t="shared" si="608"/>
        <v>0</v>
      </c>
      <c r="X683" s="1215"/>
      <c r="Y683" s="527">
        <v>6288</v>
      </c>
      <c r="Z683" s="527">
        <f t="shared" si="609"/>
        <v>0</v>
      </c>
      <c r="AA683" s="527">
        <v>76653</v>
      </c>
      <c r="AB683" s="527">
        <f t="shared" si="598"/>
        <v>0</v>
      </c>
      <c r="AC683" s="915">
        <f t="shared" si="610"/>
        <v>0</v>
      </c>
      <c r="AD683" s="1216"/>
      <c r="AE683" s="527">
        <v>6288</v>
      </c>
      <c r="AF683" s="527">
        <f t="shared" si="611"/>
        <v>0</v>
      </c>
      <c r="AG683" s="527">
        <v>76653</v>
      </c>
      <c r="AH683" s="527">
        <f t="shared" si="599"/>
        <v>0</v>
      </c>
      <c r="AI683" s="915">
        <f t="shared" si="612"/>
        <v>0</v>
      </c>
      <c r="AJ683" s="1216"/>
      <c r="AK683" s="527">
        <v>6288</v>
      </c>
      <c r="AL683" s="527">
        <f t="shared" si="613"/>
        <v>0</v>
      </c>
      <c r="AM683" s="527">
        <v>76653</v>
      </c>
      <c r="AN683" s="527">
        <f t="shared" si="600"/>
        <v>0</v>
      </c>
      <c r="AO683" s="915">
        <f t="shared" si="614"/>
        <v>0</v>
      </c>
      <c r="AP683" s="990"/>
      <c r="AQ683" s="653">
        <f t="shared" si="601"/>
        <v>0</v>
      </c>
      <c r="AR683" s="1150">
        <v>6288</v>
      </c>
      <c r="AS683" s="527">
        <f t="shared" si="615"/>
        <v>0</v>
      </c>
      <c r="AT683" s="527">
        <v>76653</v>
      </c>
      <c r="AU683" s="989">
        <f t="shared" si="602"/>
        <v>0</v>
      </c>
      <c r="AV683" s="1090">
        <f t="shared" si="616"/>
        <v>0</v>
      </c>
      <c r="AW683" s="633"/>
    </row>
    <row r="684" spans="1:49" s="632" customFormat="1" x14ac:dyDescent="0.25">
      <c r="A684" s="749" t="s">
        <v>1216</v>
      </c>
      <c r="B684" s="657" t="s">
        <v>1217</v>
      </c>
      <c r="C684" s="635" t="s">
        <v>170</v>
      </c>
      <c r="D684" s="621">
        <v>1</v>
      </c>
      <c r="E684" s="1004">
        <v>6288</v>
      </c>
      <c r="F684" s="527">
        <f t="shared" si="603"/>
        <v>6288</v>
      </c>
      <c r="G684" s="526">
        <v>73866</v>
      </c>
      <c r="H684" s="989">
        <f t="shared" si="595"/>
        <v>73866</v>
      </c>
      <c r="I684" s="1090">
        <f t="shared" si="604"/>
        <v>80154</v>
      </c>
      <c r="J684" s="1132"/>
      <c r="K684" s="621"/>
      <c r="L684" s="1004">
        <v>6288</v>
      </c>
      <c r="M684" s="527">
        <f t="shared" si="605"/>
        <v>0</v>
      </c>
      <c r="N684" s="526">
        <v>73866</v>
      </c>
      <c r="O684" s="989">
        <f t="shared" si="596"/>
        <v>0</v>
      </c>
      <c r="P684" s="1090">
        <f t="shared" si="606"/>
        <v>0</v>
      </c>
      <c r="Q684" s="1005"/>
      <c r="R684" s="621"/>
      <c r="S684" s="1096">
        <v>6288</v>
      </c>
      <c r="T684" s="1090">
        <f t="shared" si="607"/>
        <v>0</v>
      </c>
      <c r="U684" s="1096">
        <v>73866</v>
      </c>
      <c r="V684" s="1090">
        <f t="shared" si="597"/>
        <v>0</v>
      </c>
      <c r="W684" s="1090">
        <f t="shared" si="608"/>
        <v>0</v>
      </c>
      <c r="X684" s="1215"/>
      <c r="Y684" s="526">
        <v>6288</v>
      </c>
      <c r="Z684" s="527">
        <f t="shared" si="609"/>
        <v>0</v>
      </c>
      <c r="AA684" s="526">
        <v>73866</v>
      </c>
      <c r="AB684" s="527">
        <f t="shared" si="598"/>
        <v>0</v>
      </c>
      <c r="AC684" s="915">
        <f t="shared" si="610"/>
        <v>0</v>
      </c>
      <c r="AD684" s="1216"/>
      <c r="AE684" s="526">
        <v>6288</v>
      </c>
      <c r="AF684" s="527">
        <f t="shared" si="611"/>
        <v>0</v>
      </c>
      <c r="AG684" s="526">
        <v>73866</v>
      </c>
      <c r="AH684" s="527">
        <f t="shared" si="599"/>
        <v>0</v>
      </c>
      <c r="AI684" s="915">
        <f t="shared" si="612"/>
        <v>0</v>
      </c>
      <c r="AJ684" s="1216"/>
      <c r="AK684" s="526">
        <v>6288</v>
      </c>
      <c r="AL684" s="527">
        <f t="shared" si="613"/>
        <v>0</v>
      </c>
      <c r="AM684" s="526">
        <v>73866</v>
      </c>
      <c r="AN684" s="527">
        <f t="shared" si="600"/>
        <v>0</v>
      </c>
      <c r="AO684" s="915">
        <f t="shared" si="614"/>
        <v>0</v>
      </c>
      <c r="AP684" s="990"/>
      <c r="AQ684" s="653">
        <f t="shared" si="601"/>
        <v>1</v>
      </c>
      <c r="AR684" s="1004">
        <v>6288</v>
      </c>
      <c r="AS684" s="527">
        <f t="shared" si="615"/>
        <v>6288</v>
      </c>
      <c r="AT684" s="526">
        <v>73866</v>
      </c>
      <c r="AU684" s="989">
        <f t="shared" si="602"/>
        <v>73866</v>
      </c>
      <c r="AV684" s="1090">
        <f t="shared" si="616"/>
        <v>80154</v>
      </c>
      <c r="AW684" s="633"/>
    </row>
    <row r="685" spans="1:49" s="632" customFormat="1" x14ac:dyDescent="0.25">
      <c r="A685" s="749" t="s">
        <v>1218</v>
      </c>
      <c r="B685" s="657" t="s">
        <v>1219</v>
      </c>
      <c r="C685" s="635" t="s">
        <v>170</v>
      </c>
      <c r="D685" s="621">
        <v>1</v>
      </c>
      <c r="E685" s="1150">
        <v>6288</v>
      </c>
      <c r="F685" s="527">
        <f t="shared" si="603"/>
        <v>6288</v>
      </c>
      <c r="G685" s="526">
        <v>71284.2</v>
      </c>
      <c r="H685" s="989">
        <f t="shared" si="595"/>
        <v>71284.2</v>
      </c>
      <c r="I685" s="1090">
        <f t="shared" si="604"/>
        <v>77572.2</v>
      </c>
      <c r="J685" s="1132"/>
      <c r="K685" s="621">
        <v>1</v>
      </c>
      <c r="L685" s="1150">
        <v>6288</v>
      </c>
      <c r="M685" s="527">
        <f t="shared" si="605"/>
        <v>6288</v>
      </c>
      <c r="N685" s="526">
        <v>71284.2</v>
      </c>
      <c r="O685" s="989">
        <f t="shared" si="596"/>
        <v>71284.2</v>
      </c>
      <c r="P685" s="1090">
        <f t="shared" si="606"/>
        <v>77572.2</v>
      </c>
      <c r="Q685" s="1005"/>
      <c r="R685" s="621"/>
      <c r="S685" s="1090">
        <v>6288</v>
      </c>
      <c r="T685" s="1090">
        <f t="shared" si="607"/>
        <v>0</v>
      </c>
      <c r="U685" s="1096">
        <v>71284.2</v>
      </c>
      <c r="V685" s="1090">
        <f t="shared" si="597"/>
        <v>0</v>
      </c>
      <c r="W685" s="1090">
        <f t="shared" si="608"/>
        <v>0</v>
      </c>
      <c r="X685" s="1215"/>
      <c r="Y685" s="527">
        <v>6288</v>
      </c>
      <c r="Z685" s="527">
        <f t="shared" si="609"/>
        <v>0</v>
      </c>
      <c r="AA685" s="526">
        <v>71284.2</v>
      </c>
      <c r="AB685" s="527">
        <f t="shared" si="598"/>
        <v>0</v>
      </c>
      <c r="AC685" s="915">
        <f t="shared" si="610"/>
        <v>0</v>
      </c>
      <c r="AD685" s="1216"/>
      <c r="AE685" s="527">
        <v>6288</v>
      </c>
      <c r="AF685" s="527">
        <f t="shared" si="611"/>
        <v>0</v>
      </c>
      <c r="AG685" s="526">
        <v>71284.2</v>
      </c>
      <c r="AH685" s="527">
        <f t="shared" si="599"/>
        <v>0</v>
      </c>
      <c r="AI685" s="915">
        <f t="shared" si="612"/>
        <v>0</v>
      </c>
      <c r="AJ685" s="1216"/>
      <c r="AK685" s="527">
        <v>6288</v>
      </c>
      <c r="AL685" s="527">
        <f t="shared" si="613"/>
        <v>0</v>
      </c>
      <c r="AM685" s="526">
        <v>71284.2</v>
      </c>
      <c r="AN685" s="527">
        <f t="shared" si="600"/>
        <v>0</v>
      </c>
      <c r="AO685" s="915">
        <f t="shared" si="614"/>
        <v>0</v>
      </c>
      <c r="AP685" s="990"/>
      <c r="AQ685" s="653">
        <f t="shared" si="601"/>
        <v>0</v>
      </c>
      <c r="AR685" s="1150">
        <v>6288</v>
      </c>
      <c r="AS685" s="527">
        <f t="shared" si="615"/>
        <v>0</v>
      </c>
      <c r="AT685" s="526">
        <v>71284.2</v>
      </c>
      <c r="AU685" s="989">
        <f t="shared" si="602"/>
        <v>0</v>
      </c>
      <c r="AV685" s="1090">
        <f t="shared" si="616"/>
        <v>0</v>
      </c>
      <c r="AW685" s="633"/>
    </row>
    <row r="686" spans="1:49" s="632" customFormat="1" ht="28.5" x14ac:dyDescent="0.25">
      <c r="A686" s="749" t="s">
        <v>1220</v>
      </c>
      <c r="B686" s="657" t="s">
        <v>1221</v>
      </c>
      <c r="C686" s="635" t="s">
        <v>170</v>
      </c>
      <c r="D686" s="621">
        <v>1</v>
      </c>
      <c r="E686" s="1004">
        <v>2358</v>
      </c>
      <c r="F686" s="527">
        <f t="shared" si="603"/>
        <v>2358</v>
      </c>
      <c r="G686" s="526">
        <v>7462</v>
      </c>
      <c r="H686" s="989">
        <f t="shared" si="595"/>
        <v>7462</v>
      </c>
      <c r="I686" s="1090">
        <f t="shared" si="604"/>
        <v>9820</v>
      </c>
      <c r="J686" s="1132"/>
      <c r="K686" s="621"/>
      <c r="L686" s="1004">
        <v>2358</v>
      </c>
      <c r="M686" s="527">
        <f t="shared" si="605"/>
        <v>0</v>
      </c>
      <c r="N686" s="526">
        <v>7462</v>
      </c>
      <c r="O686" s="989">
        <f t="shared" si="596"/>
        <v>0</v>
      </c>
      <c r="P686" s="1090">
        <f t="shared" si="606"/>
        <v>0</v>
      </c>
      <c r="Q686" s="1005"/>
      <c r="R686" s="621"/>
      <c r="S686" s="1096">
        <v>2358</v>
      </c>
      <c r="T686" s="1090">
        <f t="shared" si="607"/>
        <v>0</v>
      </c>
      <c r="U686" s="1096">
        <v>7462</v>
      </c>
      <c r="V686" s="1090">
        <f t="shared" si="597"/>
        <v>0</v>
      </c>
      <c r="W686" s="1090">
        <f t="shared" si="608"/>
        <v>0</v>
      </c>
      <c r="X686" s="1215"/>
      <c r="Y686" s="526">
        <v>2358</v>
      </c>
      <c r="Z686" s="527">
        <f t="shared" si="609"/>
        <v>0</v>
      </c>
      <c r="AA686" s="526">
        <v>7462</v>
      </c>
      <c r="AB686" s="527">
        <f t="shared" si="598"/>
        <v>0</v>
      </c>
      <c r="AC686" s="915">
        <f t="shared" si="610"/>
        <v>0</v>
      </c>
      <c r="AD686" s="1216"/>
      <c r="AE686" s="526">
        <v>2358</v>
      </c>
      <c r="AF686" s="527">
        <f t="shared" si="611"/>
        <v>0</v>
      </c>
      <c r="AG686" s="526">
        <v>7462</v>
      </c>
      <c r="AH686" s="527">
        <f t="shared" si="599"/>
        <v>0</v>
      </c>
      <c r="AI686" s="915">
        <f t="shared" si="612"/>
        <v>0</v>
      </c>
      <c r="AJ686" s="1216"/>
      <c r="AK686" s="526">
        <v>2358</v>
      </c>
      <c r="AL686" s="527">
        <f t="shared" si="613"/>
        <v>0</v>
      </c>
      <c r="AM686" s="526">
        <v>7462</v>
      </c>
      <c r="AN686" s="527">
        <f t="shared" si="600"/>
        <v>0</v>
      </c>
      <c r="AO686" s="915">
        <f t="shared" si="614"/>
        <v>0</v>
      </c>
      <c r="AP686" s="990"/>
      <c r="AQ686" s="653">
        <f t="shared" si="601"/>
        <v>1</v>
      </c>
      <c r="AR686" s="1004">
        <v>2358</v>
      </c>
      <c r="AS686" s="527">
        <f t="shared" si="615"/>
        <v>2358</v>
      </c>
      <c r="AT686" s="526">
        <v>7462</v>
      </c>
      <c r="AU686" s="989">
        <f t="shared" si="602"/>
        <v>7462</v>
      </c>
      <c r="AV686" s="1090">
        <f t="shared" si="616"/>
        <v>9820</v>
      </c>
      <c r="AW686" s="633"/>
    </row>
    <row r="687" spans="1:49" s="632" customFormat="1" x14ac:dyDescent="0.25">
      <c r="A687" s="749" t="s">
        <v>1222</v>
      </c>
      <c r="B687" s="657" t="s">
        <v>1223</v>
      </c>
      <c r="C687" s="635" t="s">
        <v>296</v>
      </c>
      <c r="D687" s="621">
        <v>35.85</v>
      </c>
      <c r="E687" s="1004">
        <v>354</v>
      </c>
      <c r="F687" s="527">
        <f t="shared" si="603"/>
        <v>12690.9</v>
      </c>
      <c r="G687" s="526">
        <v>6371</v>
      </c>
      <c r="H687" s="989">
        <f t="shared" si="595"/>
        <v>228400.35</v>
      </c>
      <c r="I687" s="1090">
        <f t="shared" si="604"/>
        <v>241091.25</v>
      </c>
      <c r="J687" s="1132"/>
      <c r="K687" s="621">
        <v>30</v>
      </c>
      <c r="L687" s="1004">
        <v>354</v>
      </c>
      <c r="M687" s="527">
        <f t="shared" si="605"/>
        <v>10620</v>
      </c>
      <c r="N687" s="526">
        <v>6371</v>
      </c>
      <c r="O687" s="989">
        <f t="shared" si="596"/>
        <v>191130</v>
      </c>
      <c r="P687" s="1090">
        <f t="shared" si="606"/>
        <v>201750</v>
      </c>
      <c r="Q687" s="1005"/>
      <c r="R687" s="621"/>
      <c r="S687" s="1096">
        <v>354</v>
      </c>
      <c r="T687" s="1090">
        <f t="shared" si="607"/>
        <v>0</v>
      </c>
      <c r="U687" s="1096">
        <v>6371</v>
      </c>
      <c r="V687" s="1090">
        <f t="shared" si="597"/>
        <v>0</v>
      </c>
      <c r="W687" s="1090">
        <f t="shared" si="608"/>
        <v>0</v>
      </c>
      <c r="X687" s="1215"/>
      <c r="Y687" s="526">
        <v>354</v>
      </c>
      <c r="Z687" s="527">
        <f t="shared" si="609"/>
        <v>0</v>
      </c>
      <c r="AA687" s="526">
        <v>6371</v>
      </c>
      <c r="AB687" s="527">
        <f t="shared" si="598"/>
        <v>0</v>
      </c>
      <c r="AC687" s="915">
        <f t="shared" si="610"/>
        <v>0</v>
      </c>
      <c r="AD687" s="1216"/>
      <c r="AE687" s="526">
        <v>354</v>
      </c>
      <c r="AF687" s="527">
        <f t="shared" si="611"/>
        <v>0</v>
      </c>
      <c r="AG687" s="526">
        <v>6371</v>
      </c>
      <c r="AH687" s="527">
        <f t="shared" si="599"/>
        <v>0</v>
      </c>
      <c r="AI687" s="915">
        <f t="shared" si="612"/>
        <v>0</v>
      </c>
      <c r="AJ687" s="1216"/>
      <c r="AK687" s="526">
        <v>354</v>
      </c>
      <c r="AL687" s="527">
        <f t="shared" si="613"/>
        <v>0</v>
      </c>
      <c r="AM687" s="526">
        <v>6371</v>
      </c>
      <c r="AN687" s="527">
        <f t="shared" si="600"/>
        <v>0</v>
      </c>
      <c r="AO687" s="915">
        <f t="shared" si="614"/>
        <v>0</v>
      </c>
      <c r="AP687" s="990"/>
      <c r="AQ687" s="653">
        <f t="shared" si="601"/>
        <v>5.8500000000000014</v>
      </c>
      <c r="AR687" s="1004">
        <v>354</v>
      </c>
      <c r="AS687" s="527">
        <f t="shared" si="615"/>
        <v>2070.9000000000005</v>
      </c>
      <c r="AT687" s="526">
        <v>6371</v>
      </c>
      <c r="AU687" s="989">
        <f t="shared" si="602"/>
        <v>37270.350000000006</v>
      </c>
      <c r="AV687" s="1090">
        <f t="shared" si="616"/>
        <v>39341.250000000007</v>
      </c>
      <c r="AW687" s="633"/>
    </row>
    <row r="688" spans="1:49" s="632" customFormat="1" x14ac:dyDescent="0.25">
      <c r="A688" s="749" t="s">
        <v>1224</v>
      </c>
      <c r="B688" s="657" t="s">
        <v>1225</v>
      </c>
      <c r="C688" s="635" t="s">
        <v>296</v>
      </c>
      <c r="D688" s="621">
        <v>1497.3</v>
      </c>
      <c r="E688" s="1004">
        <v>186.02</v>
      </c>
      <c r="F688" s="527">
        <f t="shared" si="603"/>
        <v>278527.74599999998</v>
      </c>
      <c r="G688" s="526">
        <v>1500</v>
      </c>
      <c r="H688" s="989">
        <f t="shared" si="595"/>
        <v>2245950</v>
      </c>
      <c r="I688" s="1090">
        <f t="shared" si="604"/>
        <v>2524477.7459999998</v>
      </c>
      <c r="J688" s="1132"/>
      <c r="K688" s="621">
        <v>1300</v>
      </c>
      <c r="L688" s="1004">
        <v>186.02</v>
      </c>
      <c r="M688" s="527">
        <f t="shared" si="605"/>
        <v>241826</v>
      </c>
      <c r="N688" s="526">
        <v>1500</v>
      </c>
      <c r="O688" s="989">
        <f t="shared" si="596"/>
        <v>1950000</v>
      </c>
      <c r="P688" s="1090">
        <f t="shared" si="606"/>
        <v>2191826</v>
      </c>
      <c r="Q688" s="1005"/>
      <c r="R688" s="621"/>
      <c r="S688" s="1096">
        <v>186.02</v>
      </c>
      <c r="T688" s="1090">
        <f t="shared" si="607"/>
        <v>0</v>
      </c>
      <c r="U688" s="1096">
        <v>1500</v>
      </c>
      <c r="V688" s="1090">
        <f t="shared" si="597"/>
        <v>0</v>
      </c>
      <c r="W688" s="1090">
        <f t="shared" si="608"/>
        <v>0</v>
      </c>
      <c r="X688" s="1215"/>
      <c r="Y688" s="526">
        <v>186.02</v>
      </c>
      <c r="Z688" s="527">
        <f t="shared" si="609"/>
        <v>0</v>
      </c>
      <c r="AA688" s="526">
        <v>1500</v>
      </c>
      <c r="AB688" s="527">
        <f t="shared" si="598"/>
        <v>0</v>
      </c>
      <c r="AC688" s="915">
        <f t="shared" si="610"/>
        <v>0</v>
      </c>
      <c r="AD688" s="1216"/>
      <c r="AE688" s="526">
        <v>186.02</v>
      </c>
      <c r="AF688" s="527">
        <f t="shared" si="611"/>
        <v>0</v>
      </c>
      <c r="AG688" s="526">
        <v>1500</v>
      </c>
      <c r="AH688" s="527">
        <f t="shared" si="599"/>
        <v>0</v>
      </c>
      <c r="AI688" s="915">
        <f t="shared" si="612"/>
        <v>0</v>
      </c>
      <c r="AJ688" s="1216"/>
      <c r="AK688" s="526">
        <v>186.02</v>
      </c>
      <c r="AL688" s="527">
        <f t="shared" si="613"/>
        <v>0</v>
      </c>
      <c r="AM688" s="526">
        <v>1500</v>
      </c>
      <c r="AN688" s="527">
        <f t="shared" si="600"/>
        <v>0</v>
      </c>
      <c r="AO688" s="915">
        <f t="shared" si="614"/>
        <v>0</v>
      </c>
      <c r="AP688" s="990"/>
      <c r="AQ688" s="653">
        <f t="shared" si="601"/>
        <v>197.29999999999995</v>
      </c>
      <c r="AR688" s="1004">
        <v>186.02</v>
      </c>
      <c r="AS688" s="527">
        <f t="shared" si="615"/>
        <v>36701.745999999992</v>
      </c>
      <c r="AT688" s="526">
        <v>1500</v>
      </c>
      <c r="AU688" s="989">
        <f t="shared" si="602"/>
        <v>295949.99999999994</v>
      </c>
      <c r="AV688" s="1090">
        <f t="shared" si="616"/>
        <v>332651.74599999993</v>
      </c>
      <c r="AW688" s="633"/>
    </row>
    <row r="689" spans="1:49" s="632" customFormat="1" x14ac:dyDescent="0.25">
      <c r="A689" s="749" t="s">
        <v>1226</v>
      </c>
      <c r="B689" s="657" t="s">
        <v>1227</v>
      </c>
      <c r="C689" s="635" t="s">
        <v>296</v>
      </c>
      <c r="D689" s="621">
        <v>329.4</v>
      </c>
      <c r="E689" s="1004">
        <v>182</v>
      </c>
      <c r="F689" s="527">
        <f t="shared" si="603"/>
        <v>59950.799999999996</v>
      </c>
      <c r="G689" s="526">
        <v>1086</v>
      </c>
      <c r="H689" s="989">
        <f t="shared" si="595"/>
        <v>357728.39999999997</v>
      </c>
      <c r="I689" s="1090">
        <f t="shared" si="604"/>
        <v>417679.19999999995</v>
      </c>
      <c r="J689" s="1132"/>
      <c r="K689" s="621">
        <v>300</v>
      </c>
      <c r="L689" s="1004">
        <v>182</v>
      </c>
      <c r="M689" s="527">
        <f t="shared" si="605"/>
        <v>54600</v>
      </c>
      <c r="N689" s="526">
        <v>1086</v>
      </c>
      <c r="O689" s="989">
        <f t="shared" si="596"/>
        <v>325800</v>
      </c>
      <c r="P689" s="1090">
        <f t="shared" si="606"/>
        <v>380400</v>
      </c>
      <c r="Q689" s="1005"/>
      <c r="R689" s="621"/>
      <c r="S689" s="1096">
        <v>182</v>
      </c>
      <c r="T689" s="1090">
        <f t="shared" si="607"/>
        <v>0</v>
      </c>
      <c r="U689" s="1096">
        <v>1086</v>
      </c>
      <c r="V689" s="1090">
        <f t="shared" si="597"/>
        <v>0</v>
      </c>
      <c r="W689" s="1090">
        <f t="shared" si="608"/>
        <v>0</v>
      </c>
      <c r="X689" s="1215"/>
      <c r="Y689" s="526">
        <v>182</v>
      </c>
      <c r="Z689" s="527">
        <f t="shared" si="609"/>
        <v>0</v>
      </c>
      <c r="AA689" s="526">
        <v>1086</v>
      </c>
      <c r="AB689" s="527">
        <f t="shared" si="598"/>
        <v>0</v>
      </c>
      <c r="AC689" s="915">
        <f t="shared" si="610"/>
        <v>0</v>
      </c>
      <c r="AD689" s="1216"/>
      <c r="AE689" s="526">
        <v>182</v>
      </c>
      <c r="AF689" s="527">
        <f t="shared" si="611"/>
        <v>0</v>
      </c>
      <c r="AG689" s="526">
        <v>1086</v>
      </c>
      <c r="AH689" s="527">
        <f t="shared" si="599"/>
        <v>0</v>
      </c>
      <c r="AI689" s="915">
        <f t="shared" si="612"/>
        <v>0</v>
      </c>
      <c r="AJ689" s="1216"/>
      <c r="AK689" s="526">
        <v>182</v>
      </c>
      <c r="AL689" s="527">
        <f t="shared" si="613"/>
        <v>0</v>
      </c>
      <c r="AM689" s="526">
        <v>1086</v>
      </c>
      <c r="AN689" s="527">
        <f t="shared" si="600"/>
        <v>0</v>
      </c>
      <c r="AO689" s="915">
        <f t="shared" si="614"/>
        <v>0</v>
      </c>
      <c r="AP689" s="990"/>
      <c r="AQ689" s="653">
        <f t="shared" si="601"/>
        <v>29.399999999999977</v>
      </c>
      <c r="AR689" s="1004">
        <v>182</v>
      </c>
      <c r="AS689" s="527">
        <f t="shared" si="615"/>
        <v>5350.7999999999956</v>
      </c>
      <c r="AT689" s="526">
        <v>1086</v>
      </c>
      <c r="AU689" s="989">
        <f t="shared" si="602"/>
        <v>31928.399999999976</v>
      </c>
      <c r="AV689" s="1090">
        <f t="shared" si="616"/>
        <v>37279.199999999968</v>
      </c>
      <c r="AW689" s="633"/>
    </row>
    <row r="690" spans="1:49" s="632" customFormat="1" x14ac:dyDescent="0.25">
      <c r="A690" s="749" t="s">
        <v>1228</v>
      </c>
      <c r="B690" s="657" t="s">
        <v>1229</v>
      </c>
      <c r="C690" s="635" t="s">
        <v>296</v>
      </c>
      <c r="D690" s="621">
        <v>264.5</v>
      </c>
      <c r="E690" s="1004">
        <v>182</v>
      </c>
      <c r="F690" s="527">
        <f t="shared" si="603"/>
        <v>48139</v>
      </c>
      <c r="G690" s="526">
        <v>611</v>
      </c>
      <c r="H690" s="989">
        <f t="shared" si="595"/>
        <v>161609.5</v>
      </c>
      <c r="I690" s="1090">
        <f t="shared" si="604"/>
        <v>209748.5</v>
      </c>
      <c r="J690" s="1132"/>
      <c r="K690" s="621">
        <v>50</v>
      </c>
      <c r="L690" s="1004">
        <v>182</v>
      </c>
      <c r="M690" s="527">
        <f t="shared" si="605"/>
        <v>9100</v>
      </c>
      <c r="N690" s="526">
        <v>611</v>
      </c>
      <c r="O690" s="989">
        <f t="shared" si="596"/>
        <v>30550</v>
      </c>
      <c r="P690" s="1090">
        <f t="shared" si="606"/>
        <v>39650</v>
      </c>
      <c r="Q690" s="1005"/>
      <c r="R690" s="621"/>
      <c r="S690" s="1096">
        <v>182</v>
      </c>
      <c r="T690" s="1090">
        <f t="shared" si="607"/>
        <v>0</v>
      </c>
      <c r="U690" s="1096">
        <v>611</v>
      </c>
      <c r="V690" s="1090">
        <f t="shared" si="597"/>
        <v>0</v>
      </c>
      <c r="W690" s="1090">
        <f t="shared" si="608"/>
        <v>0</v>
      </c>
      <c r="X690" s="1215"/>
      <c r="Y690" s="526">
        <v>182</v>
      </c>
      <c r="Z690" s="527">
        <f t="shared" si="609"/>
        <v>0</v>
      </c>
      <c r="AA690" s="526">
        <v>611</v>
      </c>
      <c r="AB690" s="527">
        <f t="shared" si="598"/>
        <v>0</v>
      </c>
      <c r="AC690" s="915">
        <f t="shared" si="610"/>
        <v>0</v>
      </c>
      <c r="AD690" s="1216"/>
      <c r="AE690" s="526">
        <v>182</v>
      </c>
      <c r="AF690" s="527">
        <f t="shared" si="611"/>
        <v>0</v>
      </c>
      <c r="AG690" s="526">
        <v>611</v>
      </c>
      <c r="AH690" s="527">
        <f t="shared" si="599"/>
        <v>0</v>
      </c>
      <c r="AI690" s="915">
        <f t="shared" si="612"/>
        <v>0</v>
      </c>
      <c r="AJ690" s="1216"/>
      <c r="AK690" s="526">
        <v>182</v>
      </c>
      <c r="AL690" s="527">
        <f t="shared" si="613"/>
        <v>0</v>
      </c>
      <c r="AM690" s="526">
        <v>611</v>
      </c>
      <c r="AN690" s="527">
        <f t="shared" si="600"/>
        <v>0</v>
      </c>
      <c r="AO690" s="915">
        <f t="shared" si="614"/>
        <v>0</v>
      </c>
      <c r="AP690" s="990"/>
      <c r="AQ690" s="653">
        <f t="shared" si="601"/>
        <v>214.5</v>
      </c>
      <c r="AR690" s="1004">
        <v>182</v>
      </c>
      <c r="AS690" s="527">
        <f t="shared" si="615"/>
        <v>39039</v>
      </c>
      <c r="AT690" s="526">
        <v>611</v>
      </c>
      <c r="AU690" s="989">
        <f t="shared" si="602"/>
        <v>131059.5</v>
      </c>
      <c r="AV690" s="1090">
        <f t="shared" si="616"/>
        <v>170098.5</v>
      </c>
      <c r="AW690" s="633"/>
    </row>
    <row r="691" spans="1:49" s="632" customFormat="1" x14ac:dyDescent="0.25">
      <c r="A691" s="749" t="s">
        <v>1230</v>
      </c>
      <c r="B691" s="657" t="s">
        <v>1231</v>
      </c>
      <c r="C691" s="635" t="s">
        <v>296</v>
      </c>
      <c r="D691" s="621">
        <v>343.5</v>
      </c>
      <c r="E691" s="1004">
        <v>182</v>
      </c>
      <c r="F691" s="527">
        <f t="shared" si="603"/>
        <v>62517</v>
      </c>
      <c r="G691" s="526">
        <v>496.6</v>
      </c>
      <c r="H691" s="989">
        <f t="shared" si="595"/>
        <v>170582.1</v>
      </c>
      <c r="I691" s="1090">
        <f t="shared" si="604"/>
        <v>233099.1</v>
      </c>
      <c r="J691" s="1132"/>
      <c r="K691" s="621">
        <v>70</v>
      </c>
      <c r="L691" s="1004">
        <v>182</v>
      </c>
      <c r="M691" s="527">
        <f t="shared" si="605"/>
        <v>12740</v>
      </c>
      <c r="N691" s="526">
        <v>496.6</v>
      </c>
      <c r="O691" s="989">
        <f t="shared" si="596"/>
        <v>34762</v>
      </c>
      <c r="P691" s="1090">
        <f t="shared" si="606"/>
        <v>47502</v>
      </c>
      <c r="Q691" s="1005"/>
      <c r="R691" s="621"/>
      <c r="S691" s="1096">
        <v>182</v>
      </c>
      <c r="T691" s="1090">
        <f t="shared" si="607"/>
        <v>0</v>
      </c>
      <c r="U691" s="1096">
        <v>496.6</v>
      </c>
      <c r="V691" s="1090">
        <f t="shared" si="597"/>
        <v>0</v>
      </c>
      <c r="W691" s="1090">
        <f t="shared" si="608"/>
        <v>0</v>
      </c>
      <c r="X691" s="1215"/>
      <c r="Y691" s="526">
        <v>182</v>
      </c>
      <c r="Z691" s="527">
        <f t="shared" si="609"/>
        <v>0</v>
      </c>
      <c r="AA691" s="526">
        <v>496.6</v>
      </c>
      <c r="AB691" s="527">
        <f t="shared" si="598"/>
        <v>0</v>
      </c>
      <c r="AC691" s="915">
        <f t="shared" si="610"/>
        <v>0</v>
      </c>
      <c r="AD691" s="1216"/>
      <c r="AE691" s="526">
        <v>182</v>
      </c>
      <c r="AF691" s="527">
        <f t="shared" si="611"/>
        <v>0</v>
      </c>
      <c r="AG691" s="526">
        <v>496.6</v>
      </c>
      <c r="AH691" s="527">
        <f t="shared" si="599"/>
        <v>0</v>
      </c>
      <c r="AI691" s="915">
        <f t="shared" si="612"/>
        <v>0</v>
      </c>
      <c r="AJ691" s="1216"/>
      <c r="AK691" s="526">
        <v>182</v>
      </c>
      <c r="AL691" s="527">
        <f t="shared" si="613"/>
        <v>0</v>
      </c>
      <c r="AM691" s="526">
        <v>496.6</v>
      </c>
      <c r="AN691" s="527">
        <f t="shared" si="600"/>
        <v>0</v>
      </c>
      <c r="AO691" s="915">
        <f t="shared" si="614"/>
        <v>0</v>
      </c>
      <c r="AP691" s="990"/>
      <c r="AQ691" s="653">
        <f t="shared" si="601"/>
        <v>273.5</v>
      </c>
      <c r="AR691" s="1004">
        <v>182</v>
      </c>
      <c r="AS691" s="527">
        <f t="shared" si="615"/>
        <v>49777</v>
      </c>
      <c r="AT691" s="526">
        <v>496.6</v>
      </c>
      <c r="AU691" s="989">
        <f t="shared" si="602"/>
        <v>135820.1</v>
      </c>
      <c r="AV691" s="1090">
        <f t="shared" si="616"/>
        <v>185597.1</v>
      </c>
      <c r="AW691" s="633"/>
    </row>
    <row r="692" spans="1:49" s="632" customFormat="1" x14ac:dyDescent="0.25">
      <c r="A692" s="749" t="s">
        <v>1232</v>
      </c>
      <c r="B692" s="657" t="s">
        <v>1233</v>
      </c>
      <c r="C692" s="635" t="s">
        <v>296</v>
      </c>
      <c r="D692" s="621">
        <v>306</v>
      </c>
      <c r="E692" s="1004">
        <v>182</v>
      </c>
      <c r="F692" s="527">
        <f t="shared" si="603"/>
        <v>55692</v>
      </c>
      <c r="G692" s="526">
        <v>322.39999999999998</v>
      </c>
      <c r="H692" s="989">
        <f t="shared" si="595"/>
        <v>98654.399999999994</v>
      </c>
      <c r="I692" s="1090">
        <f t="shared" si="604"/>
        <v>154346.4</v>
      </c>
      <c r="J692" s="1132"/>
      <c r="K692" s="621"/>
      <c r="L692" s="1004">
        <v>182</v>
      </c>
      <c r="M692" s="527">
        <f t="shared" si="605"/>
        <v>0</v>
      </c>
      <c r="N692" s="526">
        <v>322.39999999999998</v>
      </c>
      <c r="O692" s="989">
        <f t="shared" si="596"/>
        <v>0</v>
      </c>
      <c r="P692" s="1090">
        <f t="shared" si="606"/>
        <v>0</v>
      </c>
      <c r="Q692" s="1005"/>
      <c r="R692" s="621"/>
      <c r="S692" s="1096">
        <v>182</v>
      </c>
      <c r="T692" s="1090">
        <f t="shared" si="607"/>
        <v>0</v>
      </c>
      <c r="U692" s="1096">
        <v>322.39999999999998</v>
      </c>
      <c r="V692" s="1090">
        <f t="shared" si="597"/>
        <v>0</v>
      </c>
      <c r="W692" s="1090">
        <f t="shared" si="608"/>
        <v>0</v>
      </c>
      <c r="X692" s="1215"/>
      <c r="Y692" s="526">
        <v>182</v>
      </c>
      <c r="Z692" s="527">
        <f t="shared" si="609"/>
        <v>0</v>
      </c>
      <c r="AA692" s="526">
        <v>322.39999999999998</v>
      </c>
      <c r="AB692" s="527">
        <f t="shared" si="598"/>
        <v>0</v>
      </c>
      <c r="AC692" s="915">
        <f t="shared" si="610"/>
        <v>0</v>
      </c>
      <c r="AD692" s="1216"/>
      <c r="AE692" s="526">
        <v>182</v>
      </c>
      <c r="AF692" s="527">
        <f t="shared" si="611"/>
        <v>0</v>
      </c>
      <c r="AG692" s="526">
        <v>322.39999999999998</v>
      </c>
      <c r="AH692" s="527">
        <f t="shared" si="599"/>
        <v>0</v>
      </c>
      <c r="AI692" s="915">
        <f t="shared" si="612"/>
        <v>0</v>
      </c>
      <c r="AJ692" s="1216"/>
      <c r="AK692" s="526">
        <v>182</v>
      </c>
      <c r="AL692" s="527">
        <f t="shared" si="613"/>
        <v>0</v>
      </c>
      <c r="AM692" s="526">
        <v>322.39999999999998</v>
      </c>
      <c r="AN692" s="527">
        <f t="shared" si="600"/>
        <v>0</v>
      </c>
      <c r="AO692" s="915">
        <f t="shared" si="614"/>
        <v>0</v>
      </c>
      <c r="AP692" s="990"/>
      <c r="AQ692" s="653">
        <f t="shared" si="601"/>
        <v>306</v>
      </c>
      <c r="AR692" s="1004">
        <v>182</v>
      </c>
      <c r="AS692" s="527">
        <f t="shared" si="615"/>
        <v>55692</v>
      </c>
      <c r="AT692" s="526">
        <v>322.39999999999998</v>
      </c>
      <c r="AU692" s="989">
        <f t="shared" si="602"/>
        <v>98654.399999999994</v>
      </c>
      <c r="AV692" s="1090">
        <f t="shared" si="616"/>
        <v>154346.4</v>
      </c>
      <c r="AW692" s="633"/>
    </row>
    <row r="693" spans="1:49" s="632" customFormat="1" x14ac:dyDescent="0.25">
      <c r="A693" s="749" t="s">
        <v>1234</v>
      </c>
      <c r="B693" s="657" t="s">
        <v>1235</v>
      </c>
      <c r="C693" s="635" t="s">
        <v>296</v>
      </c>
      <c r="D693" s="621">
        <v>962.9</v>
      </c>
      <c r="E693" s="1004">
        <v>182</v>
      </c>
      <c r="F693" s="527">
        <f t="shared" si="603"/>
        <v>175247.8</v>
      </c>
      <c r="G693" s="526">
        <v>184.6</v>
      </c>
      <c r="H693" s="989">
        <f t="shared" si="595"/>
        <v>177751.34</v>
      </c>
      <c r="I693" s="1090">
        <f t="shared" si="604"/>
        <v>352999.14</v>
      </c>
      <c r="J693" s="1132"/>
      <c r="K693" s="621"/>
      <c r="L693" s="1004">
        <v>182</v>
      </c>
      <c r="M693" s="527">
        <f t="shared" si="605"/>
        <v>0</v>
      </c>
      <c r="N693" s="526">
        <v>184.6</v>
      </c>
      <c r="O693" s="989">
        <f t="shared" si="596"/>
        <v>0</v>
      </c>
      <c r="P693" s="1090">
        <f t="shared" si="606"/>
        <v>0</v>
      </c>
      <c r="Q693" s="1005"/>
      <c r="R693" s="621"/>
      <c r="S693" s="1096">
        <v>182</v>
      </c>
      <c r="T693" s="1090">
        <f t="shared" si="607"/>
        <v>0</v>
      </c>
      <c r="U693" s="1096">
        <v>184.6</v>
      </c>
      <c r="V693" s="1090">
        <f t="shared" si="597"/>
        <v>0</v>
      </c>
      <c r="W693" s="1090">
        <f t="shared" si="608"/>
        <v>0</v>
      </c>
      <c r="X693" s="1215"/>
      <c r="Y693" s="526">
        <v>182</v>
      </c>
      <c r="Z693" s="527">
        <f t="shared" si="609"/>
        <v>0</v>
      </c>
      <c r="AA693" s="526">
        <v>184.6</v>
      </c>
      <c r="AB693" s="527">
        <f t="shared" si="598"/>
        <v>0</v>
      </c>
      <c r="AC693" s="915">
        <f t="shared" si="610"/>
        <v>0</v>
      </c>
      <c r="AD693" s="1216"/>
      <c r="AE693" s="526">
        <v>182</v>
      </c>
      <c r="AF693" s="527">
        <f t="shared" si="611"/>
        <v>0</v>
      </c>
      <c r="AG693" s="526">
        <v>184.6</v>
      </c>
      <c r="AH693" s="527">
        <f t="shared" si="599"/>
        <v>0</v>
      </c>
      <c r="AI693" s="915">
        <f t="shared" si="612"/>
        <v>0</v>
      </c>
      <c r="AJ693" s="1216"/>
      <c r="AK693" s="526">
        <v>182</v>
      </c>
      <c r="AL693" s="527">
        <f t="shared" si="613"/>
        <v>0</v>
      </c>
      <c r="AM693" s="526">
        <v>184.6</v>
      </c>
      <c r="AN693" s="527">
        <f t="shared" si="600"/>
        <v>0</v>
      </c>
      <c r="AO693" s="915">
        <f t="shared" si="614"/>
        <v>0</v>
      </c>
      <c r="AP693" s="990"/>
      <c r="AQ693" s="653">
        <f t="shared" si="601"/>
        <v>962.9</v>
      </c>
      <c r="AR693" s="1004">
        <v>182</v>
      </c>
      <c r="AS693" s="527">
        <f t="shared" si="615"/>
        <v>175247.8</v>
      </c>
      <c r="AT693" s="526">
        <v>184.6</v>
      </c>
      <c r="AU693" s="989">
        <f t="shared" si="602"/>
        <v>177751.34</v>
      </c>
      <c r="AV693" s="1090">
        <f t="shared" si="616"/>
        <v>352999.14</v>
      </c>
      <c r="AW693" s="633"/>
    </row>
    <row r="694" spans="1:49" s="632" customFormat="1" x14ac:dyDescent="0.25">
      <c r="A694" s="749" t="s">
        <v>1236</v>
      </c>
      <c r="B694" s="656" t="s">
        <v>1237</v>
      </c>
      <c r="C694" s="635" t="s">
        <v>170</v>
      </c>
      <c r="D694" s="621">
        <v>16</v>
      </c>
      <c r="E694" s="1004">
        <v>132.05000000000001</v>
      </c>
      <c r="F694" s="527">
        <f t="shared" si="603"/>
        <v>2112.8000000000002</v>
      </c>
      <c r="G694" s="526">
        <v>525.41</v>
      </c>
      <c r="H694" s="989">
        <f t="shared" si="595"/>
        <v>8406.56</v>
      </c>
      <c r="I694" s="1090">
        <f t="shared" si="604"/>
        <v>10519.36</v>
      </c>
      <c r="J694" s="1132"/>
      <c r="K694" s="621">
        <v>16</v>
      </c>
      <c r="L694" s="1004">
        <v>132.05000000000001</v>
      </c>
      <c r="M694" s="527">
        <f t="shared" si="605"/>
        <v>2112.8000000000002</v>
      </c>
      <c r="N694" s="526">
        <v>525.41</v>
      </c>
      <c r="O694" s="989">
        <f t="shared" si="596"/>
        <v>8406.56</v>
      </c>
      <c r="P694" s="1090">
        <f t="shared" si="606"/>
        <v>10519.36</v>
      </c>
      <c r="Q694" s="1005"/>
      <c r="R694" s="621"/>
      <c r="S694" s="1096">
        <v>132.05000000000001</v>
      </c>
      <c r="T694" s="1090">
        <f t="shared" si="607"/>
        <v>0</v>
      </c>
      <c r="U694" s="1096">
        <v>525.41</v>
      </c>
      <c r="V694" s="1090">
        <f t="shared" si="597"/>
        <v>0</v>
      </c>
      <c r="W694" s="1090">
        <f t="shared" si="608"/>
        <v>0</v>
      </c>
      <c r="X694" s="1215"/>
      <c r="Y694" s="526">
        <v>132.05000000000001</v>
      </c>
      <c r="Z694" s="527">
        <f t="shared" si="609"/>
        <v>0</v>
      </c>
      <c r="AA694" s="526">
        <v>525.41</v>
      </c>
      <c r="AB694" s="527">
        <f t="shared" si="598"/>
        <v>0</v>
      </c>
      <c r="AC694" s="915">
        <f t="shared" si="610"/>
        <v>0</v>
      </c>
      <c r="AD694" s="1216"/>
      <c r="AE694" s="526">
        <v>132.05000000000001</v>
      </c>
      <c r="AF694" s="527">
        <f t="shared" si="611"/>
        <v>0</v>
      </c>
      <c r="AG694" s="526">
        <v>525.41</v>
      </c>
      <c r="AH694" s="527">
        <f t="shared" si="599"/>
        <v>0</v>
      </c>
      <c r="AI694" s="915">
        <f t="shared" si="612"/>
        <v>0</v>
      </c>
      <c r="AJ694" s="1216"/>
      <c r="AK694" s="526">
        <v>132.05000000000001</v>
      </c>
      <c r="AL694" s="527">
        <f t="shared" si="613"/>
        <v>0</v>
      </c>
      <c r="AM694" s="526">
        <v>525.41</v>
      </c>
      <c r="AN694" s="527">
        <f t="shared" si="600"/>
        <v>0</v>
      </c>
      <c r="AO694" s="915">
        <f t="shared" si="614"/>
        <v>0</v>
      </c>
      <c r="AP694" s="990"/>
      <c r="AQ694" s="653">
        <f t="shared" si="601"/>
        <v>0</v>
      </c>
      <c r="AR694" s="1004">
        <v>132.05000000000001</v>
      </c>
      <c r="AS694" s="527">
        <f t="shared" si="615"/>
        <v>0</v>
      </c>
      <c r="AT694" s="526">
        <v>525.41</v>
      </c>
      <c r="AU694" s="989">
        <f t="shared" si="602"/>
        <v>0</v>
      </c>
      <c r="AV694" s="1090">
        <f t="shared" si="616"/>
        <v>0</v>
      </c>
      <c r="AW694" s="633"/>
    </row>
    <row r="695" spans="1:49" s="632" customFormat="1" x14ac:dyDescent="0.25">
      <c r="A695" s="749" t="s">
        <v>1238</v>
      </c>
      <c r="B695" s="656" t="s">
        <v>1239</v>
      </c>
      <c r="C695" s="635" t="s">
        <v>170</v>
      </c>
      <c r="D695" s="621">
        <v>20</v>
      </c>
      <c r="E695" s="1004">
        <v>132.05000000000001</v>
      </c>
      <c r="F695" s="527">
        <f t="shared" si="603"/>
        <v>2641</v>
      </c>
      <c r="G695" s="526">
        <v>459.71</v>
      </c>
      <c r="H695" s="989">
        <f t="shared" si="595"/>
        <v>9194.1999999999989</v>
      </c>
      <c r="I695" s="1090">
        <f t="shared" si="604"/>
        <v>11835.199999999999</v>
      </c>
      <c r="J695" s="1132"/>
      <c r="K695" s="621"/>
      <c r="L695" s="1004">
        <v>132.05000000000001</v>
      </c>
      <c r="M695" s="527">
        <f t="shared" si="605"/>
        <v>0</v>
      </c>
      <c r="N695" s="526">
        <v>459.71</v>
      </c>
      <c r="O695" s="989">
        <f t="shared" si="596"/>
        <v>0</v>
      </c>
      <c r="P695" s="1090">
        <f t="shared" si="606"/>
        <v>0</v>
      </c>
      <c r="Q695" s="1005"/>
      <c r="R695" s="621"/>
      <c r="S695" s="1096">
        <v>132.05000000000001</v>
      </c>
      <c r="T695" s="1090">
        <f t="shared" si="607"/>
        <v>0</v>
      </c>
      <c r="U695" s="1096">
        <v>459.71</v>
      </c>
      <c r="V695" s="1090">
        <f t="shared" si="597"/>
        <v>0</v>
      </c>
      <c r="W695" s="1090">
        <f t="shared" si="608"/>
        <v>0</v>
      </c>
      <c r="X695" s="1215"/>
      <c r="Y695" s="526">
        <v>132.05000000000001</v>
      </c>
      <c r="Z695" s="527">
        <f t="shared" si="609"/>
        <v>0</v>
      </c>
      <c r="AA695" s="526">
        <v>459.71</v>
      </c>
      <c r="AB695" s="527">
        <f t="shared" si="598"/>
        <v>0</v>
      </c>
      <c r="AC695" s="915">
        <f t="shared" si="610"/>
        <v>0</v>
      </c>
      <c r="AD695" s="1216"/>
      <c r="AE695" s="526">
        <v>132.05000000000001</v>
      </c>
      <c r="AF695" s="527">
        <f t="shared" si="611"/>
        <v>0</v>
      </c>
      <c r="AG695" s="526">
        <v>459.71</v>
      </c>
      <c r="AH695" s="527">
        <f t="shared" si="599"/>
        <v>0</v>
      </c>
      <c r="AI695" s="915">
        <f t="shared" si="612"/>
        <v>0</v>
      </c>
      <c r="AJ695" s="1216"/>
      <c r="AK695" s="526">
        <v>132.05000000000001</v>
      </c>
      <c r="AL695" s="527">
        <f t="shared" si="613"/>
        <v>0</v>
      </c>
      <c r="AM695" s="526">
        <v>459.71</v>
      </c>
      <c r="AN695" s="527">
        <f t="shared" si="600"/>
        <v>0</v>
      </c>
      <c r="AO695" s="915">
        <f t="shared" si="614"/>
        <v>0</v>
      </c>
      <c r="AP695" s="990"/>
      <c r="AQ695" s="653">
        <f t="shared" si="601"/>
        <v>20</v>
      </c>
      <c r="AR695" s="1004">
        <v>132.05000000000001</v>
      </c>
      <c r="AS695" s="527">
        <f t="shared" si="615"/>
        <v>2641</v>
      </c>
      <c r="AT695" s="526">
        <v>459.71</v>
      </c>
      <c r="AU695" s="989">
        <f t="shared" si="602"/>
        <v>9194.1999999999989</v>
      </c>
      <c r="AV695" s="1090">
        <f t="shared" si="616"/>
        <v>11835.199999999999</v>
      </c>
      <c r="AW695" s="633"/>
    </row>
    <row r="696" spans="1:49" s="632" customFormat="1" x14ac:dyDescent="0.25">
      <c r="A696" s="749" t="s">
        <v>1240</v>
      </c>
      <c r="B696" s="656" t="s">
        <v>1241</v>
      </c>
      <c r="C696" s="635" t="s">
        <v>170</v>
      </c>
      <c r="D696" s="621">
        <v>80</v>
      </c>
      <c r="E696" s="1004">
        <v>132.05000000000001</v>
      </c>
      <c r="F696" s="527">
        <f t="shared" si="603"/>
        <v>10564</v>
      </c>
      <c r="G696" s="526">
        <v>121.99</v>
      </c>
      <c r="H696" s="989">
        <f t="shared" si="595"/>
        <v>9759.1999999999989</v>
      </c>
      <c r="I696" s="1090">
        <f t="shared" si="604"/>
        <v>20323.199999999997</v>
      </c>
      <c r="J696" s="1132"/>
      <c r="K696" s="621">
        <v>40</v>
      </c>
      <c r="L696" s="1004">
        <v>132.05000000000001</v>
      </c>
      <c r="M696" s="527">
        <f t="shared" si="605"/>
        <v>5282</v>
      </c>
      <c r="N696" s="526">
        <v>121.99</v>
      </c>
      <c r="O696" s="989">
        <f t="shared" si="596"/>
        <v>4879.5999999999995</v>
      </c>
      <c r="P696" s="1090">
        <f t="shared" si="606"/>
        <v>10161.599999999999</v>
      </c>
      <c r="Q696" s="1005"/>
      <c r="R696" s="621"/>
      <c r="S696" s="1096">
        <v>132.05000000000001</v>
      </c>
      <c r="T696" s="1090">
        <f t="shared" si="607"/>
        <v>0</v>
      </c>
      <c r="U696" s="1096">
        <v>121.99</v>
      </c>
      <c r="V696" s="1090">
        <f t="shared" si="597"/>
        <v>0</v>
      </c>
      <c r="W696" s="1090">
        <f t="shared" si="608"/>
        <v>0</v>
      </c>
      <c r="X696" s="1215"/>
      <c r="Y696" s="526">
        <v>132.05000000000001</v>
      </c>
      <c r="Z696" s="527">
        <f t="shared" si="609"/>
        <v>0</v>
      </c>
      <c r="AA696" s="526">
        <v>121.99</v>
      </c>
      <c r="AB696" s="527">
        <f t="shared" si="598"/>
        <v>0</v>
      </c>
      <c r="AC696" s="915">
        <f t="shared" si="610"/>
        <v>0</v>
      </c>
      <c r="AD696" s="1216"/>
      <c r="AE696" s="526">
        <v>132.05000000000001</v>
      </c>
      <c r="AF696" s="527">
        <f t="shared" si="611"/>
        <v>0</v>
      </c>
      <c r="AG696" s="526">
        <v>121.99</v>
      </c>
      <c r="AH696" s="527">
        <f t="shared" si="599"/>
        <v>0</v>
      </c>
      <c r="AI696" s="915">
        <f t="shared" si="612"/>
        <v>0</v>
      </c>
      <c r="AJ696" s="1216"/>
      <c r="AK696" s="526">
        <v>132.05000000000001</v>
      </c>
      <c r="AL696" s="527">
        <f t="shared" si="613"/>
        <v>0</v>
      </c>
      <c r="AM696" s="526">
        <v>121.99</v>
      </c>
      <c r="AN696" s="527">
        <f t="shared" si="600"/>
        <v>0</v>
      </c>
      <c r="AO696" s="915">
        <f t="shared" si="614"/>
        <v>0</v>
      </c>
      <c r="AP696" s="990"/>
      <c r="AQ696" s="653">
        <f t="shared" si="601"/>
        <v>40</v>
      </c>
      <c r="AR696" s="1004">
        <v>132.05000000000001</v>
      </c>
      <c r="AS696" s="527">
        <f t="shared" si="615"/>
        <v>5282</v>
      </c>
      <c r="AT696" s="526">
        <v>121.99</v>
      </c>
      <c r="AU696" s="989">
        <f t="shared" si="602"/>
        <v>4879.5999999999995</v>
      </c>
      <c r="AV696" s="1090">
        <f t="shared" si="616"/>
        <v>10161.599999999999</v>
      </c>
      <c r="AW696" s="633"/>
    </row>
    <row r="697" spans="1:49" s="632" customFormat="1" x14ac:dyDescent="0.25">
      <c r="A697" s="749" t="s">
        <v>1242</v>
      </c>
      <c r="B697" s="656" t="s">
        <v>1243</v>
      </c>
      <c r="C697" s="635" t="s">
        <v>170</v>
      </c>
      <c r="D697" s="621">
        <v>80</v>
      </c>
      <c r="E697" s="1004">
        <v>132.05000000000001</v>
      </c>
      <c r="F697" s="527">
        <f t="shared" si="603"/>
        <v>10564</v>
      </c>
      <c r="G697" s="526">
        <v>132.76</v>
      </c>
      <c r="H697" s="989">
        <f t="shared" si="595"/>
        <v>10620.8</v>
      </c>
      <c r="I697" s="1090">
        <f t="shared" si="604"/>
        <v>21184.799999999999</v>
      </c>
      <c r="J697" s="1132"/>
      <c r="K697" s="621"/>
      <c r="L697" s="1004">
        <v>132.05000000000001</v>
      </c>
      <c r="M697" s="527">
        <f t="shared" si="605"/>
        <v>0</v>
      </c>
      <c r="N697" s="526">
        <v>132.76</v>
      </c>
      <c r="O697" s="989">
        <f t="shared" si="596"/>
        <v>0</v>
      </c>
      <c r="P697" s="1090">
        <f t="shared" si="606"/>
        <v>0</v>
      </c>
      <c r="Q697" s="1005"/>
      <c r="R697" s="621"/>
      <c r="S697" s="1096">
        <v>132.05000000000001</v>
      </c>
      <c r="T697" s="1090">
        <f t="shared" si="607"/>
        <v>0</v>
      </c>
      <c r="U697" s="1096">
        <v>132.76</v>
      </c>
      <c r="V697" s="1090">
        <f t="shared" si="597"/>
        <v>0</v>
      </c>
      <c r="W697" s="1090">
        <f t="shared" si="608"/>
        <v>0</v>
      </c>
      <c r="X697" s="1215"/>
      <c r="Y697" s="526">
        <v>132.05000000000001</v>
      </c>
      <c r="Z697" s="527">
        <f t="shared" si="609"/>
        <v>0</v>
      </c>
      <c r="AA697" s="526">
        <v>132.76</v>
      </c>
      <c r="AB697" s="527">
        <f t="shared" si="598"/>
        <v>0</v>
      </c>
      <c r="AC697" s="915">
        <f t="shared" si="610"/>
        <v>0</v>
      </c>
      <c r="AD697" s="1216"/>
      <c r="AE697" s="526">
        <v>132.05000000000001</v>
      </c>
      <c r="AF697" s="527">
        <f t="shared" si="611"/>
        <v>0</v>
      </c>
      <c r="AG697" s="526">
        <v>132.76</v>
      </c>
      <c r="AH697" s="527">
        <f t="shared" si="599"/>
        <v>0</v>
      </c>
      <c r="AI697" s="915">
        <f t="shared" si="612"/>
        <v>0</v>
      </c>
      <c r="AJ697" s="1216"/>
      <c r="AK697" s="526">
        <v>132.05000000000001</v>
      </c>
      <c r="AL697" s="527">
        <f t="shared" si="613"/>
        <v>0</v>
      </c>
      <c r="AM697" s="526">
        <v>132.76</v>
      </c>
      <c r="AN697" s="527">
        <f t="shared" si="600"/>
        <v>0</v>
      </c>
      <c r="AO697" s="915">
        <f t="shared" si="614"/>
        <v>0</v>
      </c>
      <c r="AP697" s="990"/>
      <c r="AQ697" s="653">
        <f t="shared" si="601"/>
        <v>80</v>
      </c>
      <c r="AR697" s="1004">
        <v>132.05000000000001</v>
      </c>
      <c r="AS697" s="527">
        <f t="shared" si="615"/>
        <v>10564</v>
      </c>
      <c r="AT697" s="526">
        <v>132.76</v>
      </c>
      <c r="AU697" s="989">
        <f t="shared" si="602"/>
        <v>10620.8</v>
      </c>
      <c r="AV697" s="1090">
        <f t="shared" si="616"/>
        <v>21184.799999999999</v>
      </c>
      <c r="AW697" s="633"/>
    </row>
    <row r="698" spans="1:49" s="632" customFormat="1" x14ac:dyDescent="0.25">
      <c r="A698" s="749" t="s">
        <v>1244</v>
      </c>
      <c r="B698" s="656" t="s">
        <v>1245</v>
      </c>
      <c r="C698" s="635" t="s">
        <v>170</v>
      </c>
      <c r="D698" s="621">
        <v>30</v>
      </c>
      <c r="E698" s="1004">
        <v>132.05000000000001</v>
      </c>
      <c r="F698" s="527">
        <f t="shared" si="603"/>
        <v>3961.5000000000005</v>
      </c>
      <c r="G698" s="526">
        <v>65.03</v>
      </c>
      <c r="H698" s="989">
        <f t="shared" si="595"/>
        <v>1950.9</v>
      </c>
      <c r="I698" s="1090">
        <f t="shared" si="604"/>
        <v>5912.4000000000005</v>
      </c>
      <c r="J698" s="1132"/>
      <c r="K698" s="621">
        <v>20</v>
      </c>
      <c r="L698" s="1004">
        <v>132.05000000000001</v>
      </c>
      <c r="M698" s="527">
        <f t="shared" si="605"/>
        <v>2641</v>
      </c>
      <c r="N698" s="526">
        <v>65.03</v>
      </c>
      <c r="O698" s="989">
        <f t="shared" si="596"/>
        <v>1300.5999999999999</v>
      </c>
      <c r="P698" s="1090">
        <f t="shared" si="606"/>
        <v>3941.6</v>
      </c>
      <c r="Q698" s="1005"/>
      <c r="R698" s="621"/>
      <c r="S698" s="1096">
        <v>132.05000000000001</v>
      </c>
      <c r="T698" s="1090">
        <f t="shared" si="607"/>
        <v>0</v>
      </c>
      <c r="U698" s="1096">
        <v>65.03</v>
      </c>
      <c r="V698" s="1090">
        <f t="shared" si="597"/>
        <v>0</v>
      </c>
      <c r="W698" s="1090">
        <f t="shared" si="608"/>
        <v>0</v>
      </c>
      <c r="X698" s="1215"/>
      <c r="Y698" s="526">
        <v>132.05000000000001</v>
      </c>
      <c r="Z698" s="527">
        <f t="shared" si="609"/>
        <v>0</v>
      </c>
      <c r="AA698" s="526">
        <v>65.03</v>
      </c>
      <c r="AB698" s="527">
        <f t="shared" si="598"/>
        <v>0</v>
      </c>
      <c r="AC698" s="915">
        <f t="shared" si="610"/>
        <v>0</v>
      </c>
      <c r="AD698" s="1216"/>
      <c r="AE698" s="526">
        <v>132.05000000000001</v>
      </c>
      <c r="AF698" s="527">
        <f t="shared" si="611"/>
        <v>0</v>
      </c>
      <c r="AG698" s="526">
        <v>65.03</v>
      </c>
      <c r="AH698" s="527">
        <f t="shared" si="599"/>
        <v>0</v>
      </c>
      <c r="AI698" s="915">
        <f t="shared" si="612"/>
        <v>0</v>
      </c>
      <c r="AJ698" s="1216"/>
      <c r="AK698" s="526">
        <v>132.05000000000001</v>
      </c>
      <c r="AL698" s="527">
        <f t="shared" si="613"/>
        <v>0</v>
      </c>
      <c r="AM698" s="526">
        <v>65.03</v>
      </c>
      <c r="AN698" s="527">
        <f t="shared" si="600"/>
        <v>0</v>
      </c>
      <c r="AO698" s="915">
        <f t="shared" si="614"/>
        <v>0</v>
      </c>
      <c r="AP698" s="990"/>
      <c r="AQ698" s="653">
        <f t="shared" si="601"/>
        <v>10</v>
      </c>
      <c r="AR698" s="1004">
        <v>132.05000000000001</v>
      </c>
      <c r="AS698" s="527">
        <f t="shared" si="615"/>
        <v>1320.5</v>
      </c>
      <c r="AT698" s="526">
        <v>65.03</v>
      </c>
      <c r="AU698" s="989">
        <f t="shared" si="602"/>
        <v>650.29999999999995</v>
      </c>
      <c r="AV698" s="1090">
        <f t="shared" si="616"/>
        <v>1970.8</v>
      </c>
      <c r="AW698" s="633"/>
    </row>
    <row r="699" spans="1:49" s="632" customFormat="1" x14ac:dyDescent="0.25">
      <c r="A699" s="749" t="s">
        <v>1246</v>
      </c>
      <c r="B699" s="657" t="s">
        <v>1247</v>
      </c>
      <c r="C699" s="635" t="s">
        <v>170</v>
      </c>
      <c r="D699" s="621">
        <v>32</v>
      </c>
      <c r="E699" s="1004">
        <v>131</v>
      </c>
      <c r="F699" s="527">
        <f t="shared" si="603"/>
        <v>4192</v>
      </c>
      <c r="G699" s="526">
        <v>3434.6</v>
      </c>
      <c r="H699" s="989">
        <f t="shared" si="595"/>
        <v>109907.2</v>
      </c>
      <c r="I699" s="1090">
        <f t="shared" si="604"/>
        <v>114099.2</v>
      </c>
      <c r="J699" s="1132"/>
      <c r="K699" s="621"/>
      <c r="L699" s="1004">
        <v>131</v>
      </c>
      <c r="M699" s="527">
        <f t="shared" si="605"/>
        <v>0</v>
      </c>
      <c r="N699" s="526">
        <v>3434.6</v>
      </c>
      <c r="O699" s="989">
        <f t="shared" si="596"/>
        <v>0</v>
      </c>
      <c r="P699" s="1090">
        <f t="shared" si="606"/>
        <v>0</v>
      </c>
      <c r="Q699" s="1005"/>
      <c r="R699" s="621"/>
      <c r="S699" s="1096">
        <v>131</v>
      </c>
      <c r="T699" s="1090">
        <f t="shared" si="607"/>
        <v>0</v>
      </c>
      <c r="U699" s="1096">
        <v>3434.6</v>
      </c>
      <c r="V699" s="1090">
        <f t="shared" si="597"/>
        <v>0</v>
      </c>
      <c r="W699" s="1090">
        <f t="shared" si="608"/>
        <v>0</v>
      </c>
      <c r="X699" s="1215"/>
      <c r="Y699" s="526">
        <v>131</v>
      </c>
      <c r="Z699" s="527">
        <f t="shared" si="609"/>
        <v>0</v>
      </c>
      <c r="AA699" s="526">
        <v>3434.6</v>
      </c>
      <c r="AB699" s="527">
        <f t="shared" si="598"/>
        <v>0</v>
      </c>
      <c r="AC699" s="915">
        <f t="shared" si="610"/>
        <v>0</v>
      </c>
      <c r="AD699" s="1216"/>
      <c r="AE699" s="526">
        <v>131</v>
      </c>
      <c r="AF699" s="527">
        <f t="shared" si="611"/>
        <v>0</v>
      </c>
      <c r="AG699" s="526">
        <v>3434.6</v>
      </c>
      <c r="AH699" s="527">
        <f t="shared" si="599"/>
        <v>0</v>
      </c>
      <c r="AI699" s="915">
        <f t="shared" si="612"/>
        <v>0</v>
      </c>
      <c r="AJ699" s="1216"/>
      <c r="AK699" s="526">
        <v>131</v>
      </c>
      <c r="AL699" s="527">
        <f t="shared" si="613"/>
        <v>0</v>
      </c>
      <c r="AM699" s="526">
        <v>3434.6</v>
      </c>
      <c r="AN699" s="527">
        <f t="shared" si="600"/>
        <v>0</v>
      </c>
      <c r="AO699" s="915">
        <f t="shared" si="614"/>
        <v>0</v>
      </c>
      <c r="AP699" s="990"/>
      <c r="AQ699" s="653">
        <f t="shared" si="601"/>
        <v>32</v>
      </c>
      <c r="AR699" s="1004">
        <v>131</v>
      </c>
      <c r="AS699" s="527">
        <f t="shared" si="615"/>
        <v>4192</v>
      </c>
      <c r="AT699" s="526">
        <v>3434.6</v>
      </c>
      <c r="AU699" s="989">
        <f t="shared" si="602"/>
        <v>109907.2</v>
      </c>
      <c r="AV699" s="1090">
        <f t="shared" si="616"/>
        <v>114099.2</v>
      </c>
      <c r="AW699" s="633"/>
    </row>
    <row r="700" spans="1:49" s="632" customFormat="1" x14ac:dyDescent="0.25">
      <c r="A700" s="749" t="s">
        <v>1248</v>
      </c>
      <c r="B700" s="657" t="s">
        <v>1249</v>
      </c>
      <c r="C700" s="635" t="s">
        <v>170</v>
      </c>
      <c r="D700" s="621">
        <v>19</v>
      </c>
      <c r="E700" s="1004">
        <v>2500</v>
      </c>
      <c r="F700" s="527">
        <f t="shared" si="603"/>
        <v>47500</v>
      </c>
      <c r="G700" s="526">
        <v>6415</v>
      </c>
      <c r="H700" s="989">
        <f t="shared" si="595"/>
        <v>121885</v>
      </c>
      <c r="I700" s="1090">
        <f t="shared" si="604"/>
        <v>169385</v>
      </c>
      <c r="J700" s="1132"/>
      <c r="K700" s="621">
        <v>19</v>
      </c>
      <c r="L700" s="1004">
        <v>2500</v>
      </c>
      <c r="M700" s="527">
        <f t="shared" si="605"/>
        <v>47500</v>
      </c>
      <c r="N700" s="526">
        <v>6415</v>
      </c>
      <c r="O700" s="989">
        <f t="shared" si="596"/>
        <v>121885</v>
      </c>
      <c r="P700" s="1090">
        <f t="shared" si="606"/>
        <v>169385</v>
      </c>
      <c r="Q700" s="1005"/>
      <c r="R700" s="621"/>
      <c r="S700" s="1096">
        <v>2500</v>
      </c>
      <c r="T700" s="1090">
        <f t="shared" si="607"/>
        <v>0</v>
      </c>
      <c r="U700" s="1096">
        <v>6415</v>
      </c>
      <c r="V700" s="1090">
        <f t="shared" si="597"/>
        <v>0</v>
      </c>
      <c r="W700" s="1090">
        <f t="shared" si="608"/>
        <v>0</v>
      </c>
      <c r="X700" s="1215"/>
      <c r="Y700" s="526">
        <v>2500</v>
      </c>
      <c r="Z700" s="527">
        <f t="shared" si="609"/>
        <v>0</v>
      </c>
      <c r="AA700" s="526">
        <v>6415</v>
      </c>
      <c r="AB700" s="527">
        <f t="shared" si="598"/>
        <v>0</v>
      </c>
      <c r="AC700" s="915">
        <f t="shared" si="610"/>
        <v>0</v>
      </c>
      <c r="AD700" s="1216"/>
      <c r="AE700" s="526">
        <v>2500</v>
      </c>
      <c r="AF700" s="527">
        <f t="shared" si="611"/>
        <v>0</v>
      </c>
      <c r="AG700" s="526">
        <v>6415</v>
      </c>
      <c r="AH700" s="527">
        <f t="shared" si="599"/>
        <v>0</v>
      </c>
      <c r="AI700" s="915">
        <f t="shared" si="612"/>
        <v>0</v>
      </c>
      <c r="AJ700" s="1216"/>
      <c r="AK700" s="526">
        <v>2500</v>
      </c>
      <c r="AL700" s="527">
        <f t="shared" si="613"/>
        <v>0</v>
      </c>
      <c r="AM700" s="526">
        <v>6415</v>
      </c>
      <c r="AN700" s="527">
        <f t="shared" si="600"/>
        <v>0</v>
      </c>
      <c r="AO700" s="915">
        <f t="shared" si="614"/>
        <v>0</v>
      </c>
      <c r="AP700" s="990"/>
      <c r="AQ700" s="653">
        <f t="shared" si="601"/>
        <v>0</v>
      </c>
      <c r="AR700" s="1004">
        <v>2500</v>
      </c>
      <c r="AS700" s="527">
        <f t="shared" si="615"/>
        <v>0</v>
      </c>
      <c r="AT700" s="526">
        <v>6415</v>
      </c>
      <c r="AU700" s="989">
        <f t="shared" si="602"/>
        <v>0</v>
      </c>
      <c r="AV700" s="1090">
        <f t="shared" si="616"/>
        <v>0</v>
      </c>
      <c r="AW700" s="633"/>
    </row>
    <row r="701" spans="1:49" s="632" customFormat="1" x14ac:dyDescent="0.25">
      <c r="A701" s="749" t="s">
        <v>1250</v>
      </c>
      <c r="B701" s="657" t="s">
        <v>1251</v>
      </c>
      <c r="C701" s="635" t="s">
        <v>170</v>
      </c>
      <c r="D701" s="621">
        <v>65</v>
      </c>
      <c r="E701" s="1004">
        <v>2000</v>
      </c>
      <c r="F701" s="527">
        <f t="shared" si="603"/>
        <v>130000</v>
      </c>
      <c r="G701" s="526">
        <v>11050</v>
      </c>
      <c r="H701" s="989">
        <f t="shared" si="595"/>
        <v>718250</v>
      </c>
      <c r="I701" s="1090">
        <f t="shared" si="604"/>
        <v>848250</v>
      </c>
      <c r="J701" s="1132"/>
      <c r="K701" s="621">
        <v>64</v>
      </c>
      <c r="L701" s="1004">
        <v>2000</v>
      </c>
      <c r="M701" s="527">
        <f t="shared" si="605"/>
        <v>128000</v>
      </c>
      <c r="N701" s="526">
        <v>11050</v>
      </c>
      <c r="O701" s="989">
        <f t="shared" si="596"/>
        <v>707200</v>
      </c>
      <c r="P701" s="1090">
        <f t="shared" si="606"/>
        <v>835200</v>
      </c>
      <c r="Q701" s="1005"/>
      <c r="R701" s="621"/>
      <c r="S701" s="1096">
        <v>2000</v>
      </c>
      <c r="T701" s="1090">
        <f t="shared" si="607"/>
        <v>0</v>
      </c>
      <c r="U701" s="1096">
        <v>11050</v>
      </c>
      <c r="V701" s="1090">
        <f t="shared" si="597"/>
        <v>0</v>
      </c>
      <c r="W701" s="1090">
        <f t="shared" si="608"/>
        <v>0</v>
      </c>
      <c r="X701" s="1215"/>
      <c r="Y701" s="526">
        <v>2000</v>
      </c>
      <c r="Z701" s="527">
        <f t="shared" si="609"/>
        <v>0</v>
      </c>
      <c r="AA701" s="526">
        <v>11050</v>
      </c>
      <c r="AB701" s="527">
        <f t="shared" si="598"/>
        <v>0</v>
      </c>
      <c r="AC701" s="915">
        <f t="shared" si="610"/>
        <v>0</v>
      </c>
      <c r="AD701" s="1216"/>
      <c r="AE701" s="526">
        <v>2000</v>
      </c>
      <c r="AF701" s="527">
        <f t="shared" si="611"/>
        <v>0</v>
      </c>
      <c r="AG701" s="526">
        <v>11050</v>
      </c>
      <c r="AH701" s="527">
        <f t="shared" si="599"/>
        <v>0</v>
      </c>
      <c r="AI701" s="915">
        <f t="shared" si="612"/>
        <v>0</v>
      </c>
      <c r="AJ701" s="1216"/>
      <c r="AK701" s="526">
        <v>2000</v>
      </c>
      <c r="AL701" s="527">
        <f t="shared" si="613"/>
        <v>0</v>
      </c>
      <c r="AM701" s="526">
        <v>11050</v>
      </c>
      <c r="AN701" s="527">
        <f t="shared" si="600"/>
        <v>0</v>
      </c>
      <c r="AO701" s="915">
        <f t="shared" si="614"/>
        <v>0</v>
      </c>
      <c r="AP701" s="990"/>
      <c r="AQ701" s="653">
        <f t="shared" si="601"/>
        <v>1</v>
      </c>
      <c r="AR701" s="1004">
        <v>2000</v>
      </c>
      <c r="AS701" s="527">
        <f t="shared" si="615"/>
        <v>2000</v>
      </c>
      <c r="AT701" s="526">
        <v>11050</v>
      </c>
      <c r="AU701" s="989">
        <f t="shared" si="602"/>
        <v>11050</v>
      </c>
      <c r="AV701" s="1090">
        <f t="shared" si="616"/>
        <v>13050</v>
      </c>
      <c r="AW701" s="633"/>
    </row>
    <row r="702" spans="1:49" s="632" customFormat="1" x14ac:dyDescent="0.25">
      <c r="A702" s="749" t="s">
        <v>1252</v>
      </c>
      <c r="B702" s="657" t="s">
        <v>522</v>
      </c>
      <c r="C702" s="635" t="s">
        <v>243</v>
      </c>
      <c r="D702" s="621">
        <v>1114</v>
      </c>
      <c r="E702" s="1004">
        <v>662.4</v>
      </c>
      <c r="F702" s="527">
        <f t="shared" si="603"/>
        <v>737913.6</v>
      </c>
      <c r="G702" s="526">
        <v>1120</v>
      </c>
      <c r="H702" s="989">
        <f t="shared" si="595"/>
        <v>1247680</v>
      </c>
      <c r="I702" s="1090">
        <f t="shared" si="604"/>
        <v>1985593.6</v>
      </c>
      <c r="J702" s="1132"/>
      <c r="K702" s="621"/>
      <c r="L702" s="1004">
        <v>662.4</v>
      </c>
      <c r="M702" s="527">
        <f t="shared" si="605"/>
        <v>0</v>
      </c>
      <c r="N702" s="526">
        <v>1120</v>
      </c>
      <c r="O702" s="989">
        <f t="shared" si="596"/>
        <v>0</v>
      </c>
      <c r="P702" s="1090">
        <f t="shared" si="606"/>
        <v>0</v>
      </c>
      <c r="Q702" s="1005"/>
      <c r="R702" s="621"/>
      <c r="S702" s="1096">
        <v>662.4</v>
      </c>
      <c r="T702" s="1090">
        <f t="shared" si="607"/>
        <v>0</v>
      </c>
      <c r="U702" s="1096">
        <v>1120</v>
      </c>
      <c r="V702" s="1090">
        <f t="shared" si="597"/>
        <v>0</v>
      </c>
      <c r="W702" s="1090">
        <f t="shared" si="608"/>
        <v>0</v>
      </c>
      <c r="X702" s="1215"/>
      <c r="Y702" s="526">
        <v>662.4</v>
      </c>
      <c r="Z702" s="527">
        <f t="shared" si="609"/>
        <v>0</v>
      </c>
      <c r="AA702" s="526">
        <v>1120</v>
      </c>
      <c r="AB702" s="527">
        <f t="shared" si="598"/>
        <v>0</v>
      </c>
      <c r="AC702" s="915">
        <f t="shared" si="610"/>
        <v>0</v>
      </c>
      <c r="AD702" s="1216"/>
      <c r="AE702" s="526">
        <v>662.4</v>
      </c>
      <c r="AF702" s="527">
        <f t="shared" si="611"/>
        <v>0</v>
      </c>
      <c r="AG702" s="526">
        <v>1120</v>
      </c>
      <c r="AH702" s="527">
        <f t="shared" si="599"/>
        <v>0</v>
      </c>
      <c r="AI702" s="915">
        <f t="shared" si="612"/>
        <v>0</v>
      </c>
      <c r="AJ702" s="1216"/>
      <c r="AK702" s="526">
        <v>662.4</v>
      </c>
      <c r="AL702" s="527">
        <f t="shared" si="613"/>
        <v>0</v>
      </c>
      <c r="AM702" s="526">
        <v>1120</v>
      </c>
      <c r="AN702" s="527">
        <f t="shared" si="600"/>
        <v>0</v>
      </c>
      <c r="AO702" s="915">
        <f t="shared" si="614"/>
        <v>0</v>
      </c>
      <c r="AP702" s="990"/>
      <c r="AQ702" s="653">
        <f t="shared" si="601"/>
        <v>1114</v>
      </c>
      <c r="AR702" s="1004">
        <v>662.4</v>
      </c>
      <c r="AS702" s="527">
        <f t="shared" si="615"/>
        <v>737913.6</v>
      </c>
      <c r="AT702" s="526">
        <v>1120</v>
      </c>
      <c r="AU702" s="989">
        <f t="shared" si="602"/>
        <v>1247680</v>
      </c>
      <c r="AV702" s="1090">
        <f t="shared" si="616"/>
        <v>1985593.6</v>
      </c>
      <c r="AW702" s="633"/>
    </row>
    <row r="703" spans="1:49" s="632" customFormat="1" x14ac:dyDescent="0.25">
      <c r="A703" s="749" t="s">
        <v>1253</v>
      </c>
      <c r="B703" s="657" t="s">
        <v>1254</v>
      </c>
      <c r="C703" s="635" t="s">
        <v>296</v>
      </c>
      <c r="D703" s="621">
        <v>1114</v>
      </c>
      <c r="E703" s="1004">
        <v>176</v>
      </c>
      <c r="F703" s="527">
        <f t="shared" si="603"/>
        <v>196064</v>
      </c>
      <c r="G703" s="526">
        <v>239</v>
      </c>
      <c r="H703" s="989">
        <f t="shared" si="595"/>
        <v>266246</v>
      </c>
      <c r="I703" s="1090">
        <f t="shared" si="604"/>
        <v>462310</v>
      </c>
      <c r="J703" s="1132"/>
      <c r="K703" s="621"/>
      <c r="L703" s="1004">
        <v>176</v>
      </c>
      <c r="M703" s="527">
        <f t="shared" si="605"/>
        <v>0</v>
      </c>
      <c r="N703" s="526">
        <v>239</v>
      </c>
      <c r="O703" s="989">
        <f t="shared" si="596"/>
        <v>0</v>
      </c>
      <c r="P703" s="1090">
        <f t="shared" si="606"/>
        <v>0</v>
      </c>
      <c r="Q703" s="1005"/>
      <c r="R703" s="621"/>
      <c r="S703" s="1096">
        <v>176</v>
      </c>
      <c r="T703" s="1090">
        <f t="shared" si="607"/>
        <v>0</v>
      </c>
      <c r="U703" s="1096">
        <v>239</v>
      </c>
      <c r="V703" s="1090">
        <f t="shared" si="597"/>
        <v>0</v>
      </c>
      <c r="W703" s="1090">
        <f t="shared" si="608"/>
        <v>0</v>
      </c>
      <c r="X703" s="1215"/>
      <c r="Y703" s="526">
        <v>176</v>
      </c>
      <c r="Z703" s="527">
        <f t="shared" si="609"/>
        <v>0</v>
      </c>
      <c r="AA703" s="526">
        <v>239</v>
      </c>
      <c r="AB703" s="527">
        <f t="shared" si="598"/>
        <v>0</v>
      </c>
      <c r="AC703" s="915">
        <f t="shared" si="610"/>
        <v>0</v>
      </c>
      <c r="AD703" s="1216"/>
      <c r="AE703" s="526">
        <v>176</v>
      </c>
      <c r="AF703" s="527">
        <f t="shared" si="611"/>
        <v>0</v>
      </c>
      <c r="AG703" s="526">
        <v>239</v>
      </c>
      <c r="AH703" s="527">
        <f t="shared" si="599"/>
        <v>0</v>
      </c>
      <c r="AI703" s="915">
        <f t="shared" si="612"/>
        <v>0</v>
      </c>
      <c r="AJ703" s="1216"/>
      <c r="AK703" s="526">
        <v>176</v>
      </c>
      <c r="AL703" s="527">
        <f t="shared" si="613"/>
        <v>0</v>
      </c>
      <c r="AM703" s="526">
        <v>239</v>
      </c>
      <c r="AN703" s="527">
        <f t="shared" si="600"/>
        <v>0</v>
      </c>
      <c r="AO703" s="915">
        <f t="shared" si="614"/>
        <v>0</v>
      </c>
      <c r="AP703" s="990"/>
      <c r="AQ703" s="653">
        <f t="shared" si="601"/>
        <v>1114</v>
      </c>
      <c r="AR703" s="1004">
        <v>176</v>
      </c>
      <c r="AS703" s="527">
        <f t="shared" si="615"/>
        <v>196064</v>
      </c>
      <c r="AT703" s="526">
        <v>239</v>
      </c>
      <c r="AU703" s="989">
        <f t="shared" si="602"/>
        <v>266246</v>
      </c>
      <c r="AV703" s="1090">
        <f t="shared" si="616"/>
        <v>462310</v>
      </c>
      <c r="AW703" s="633"/>
    </row>
    <row r="704" spans="1:49" s="632" customFormat="1" x14ac:dyDescent="0.25">
      <c r="A704" s="749" t="s">
        <v>1255</v>
      </c>
      <c r="B704" s="657" t="s">
        <v>520</v>
      </c>
      <c r="C704" s="635" t="s">
        <v>243</v>
      </c>
      <c r="D704" s="621">
        <v>33</v>
      </c>
      <c r="E704" s="1004">
        <v>838.4</v>
      </c>
      <c r="F704" s="527">
        <f t="shared" si="603"/>
        <v>27667.200000000001</v>
      </c>
      <c r="G704" s="526">
        <v>1259</v>
      </c>
      <c r="H704" s="989">
        <f t="shared" si="595"/>
        <v>41547</v>
      </c>
      <c r="I704" s="1090">
        <f t="shared" si="604"/>
        <v>69214.2</v>
      </c>
      <c r="J704" s="1132"/>
      <c r="K704" s="621"/>
      <c r="L704" s="1004">
        <v>838.4</v>
      </c>
      <c r="M704" s="527">
        <f t="shared" si="605"/>
        <v>0</v>
      </c>
      <c r="N704" s="526">
        <v>1259</v>
      </c>
      <c r="O704" s="989">
        <f t="shared" si="596"/>
        <v>0</v>
      </c>
      <c r="P704" s="1090">
        <f t="shared" si="606"/>
        <v>0</v>
      </c>
      <c r="Q704" s="1005"/>
      <c r="R704" s="621"/>
      <c r="S704" s="1096">
        <v>838.4</v>
      </c>
      <c r="T704" s="1090">
        <f t="shared" si="607"/>
        <v>0</v>
      </c>
      <c r="U704" s="1096">
        <v>1259</v>
      </c>
      <c r="V704" s="1090">
        <f t="shared" si="597"/>
        <v>0</v>
      </c>
      <c r="W704" s="1090">
        <f t="shared" si="608"/>
        <v>0</v>
      </c>
      <c r="X704" s="1215"/>
      <c r="Y704" s="526">
        <v>838.4</v>
      </c>
      <c r="Z704" s="527">
        <f t="shared" si="609"/>
        <v>0</v>
      </c>
      <c r="AA704" s="526">
        <v>1259</v>
      </c>
      <c r="AB704" s="527">
        <f t="shared" si="598"/>
        <v>0</v>
      </c>
      <c r="AC704" s="915">
        <f t="shared" si="610"/>
        <v>0</v>
      </c>
      <c r="AD704" s="1216"/>
      <c r="AE704" s="526">
        <v>838.4</v>
      </c>
      <c r="AF704" s="527">
        <f t="shared" si="611"/>
        <v>0</v>
      </c>
      <c r="AG704" s="526">
        <v>1259</v>
      </c>
      <c r="AH704" s="527">
        <f t="shared" si="599"/>
        <v>0</v>
      </c>
      <c r="AI704" s="915">
        <f t="shared" si="612"/>
        <v>0</v>
      </c>
      <c r="AJ704" s="1216"/>
      <c r="AK704" s="526">
        <v>838.4</v>
      </c>
      <c r="AL704" s="527">
        <f t="shared" si="613"/>
        <v>0</v>
      </c>
      <c r="AM704" s="526">
        <v>1259</v>
      </c>
      <c r="AN704" s="527">
        <f t="shared" si="600"/>
        <v>0</v>
      </c>
      <c r="AO704" s="915">
        <f t="shared" si="614"/>
        <v>0</v>
      </c>
      <c r="AP704" s="990"/>
      <c r="AQ704" s="653">
        <f t="shared" si="601"/>
        <v>33</v>
      </c>
      <c r="AR704" s="1004">
        <v>838.4</v>
      </c>
      <c r="AS704" s="527">
        <f t="shared" si="615"/>
        <v>27667.200000000001</v>
      </c>
      <c r="AT704" s="526">
        <v>1259</v>
      </c>
      <c r="AU704" s="989">
        <f t="shared" si="602"/>
        <v>41547</v>
      </c>
      <c r="AV704" s="1090">
        <f t="shared" si="616"/>
        <v>69214.2</v>
      </c>
      <c r="AW704" s="633"/>
    </row>
    <row r="705" spans="1:49" s="632" customFormat="1" x14ac:dyDescent="0.25">
      <c r="A705" s="749" t="s">
        <v>1256</v>
      </c>
      <c r="B705" s="657" t="s">
        <v>543</v>
      </c>
      <c r="C705" s="635" t="s">
        <v>170</v>
      </c>
      <c r="D705" s="621">
        <v>1800</v>
      </c>
      <c r="E705" s="1004">
        <v>13.100000000000001</v>
      </c>
      <c r="F705" s="527">
        <f t="shared" si="603"/>
        <v>23580.000000000004</v>
      </c>
      <c r="G705" s="526">
        <v>31.72</v>
      </c>
      <c r="H705" s="989">
        <f t="shared" si="595"/>
        <v>57096</v>
      </c>
      <c r="I705" s="1090">
        <f t="shared" si="604"/>
        <v>80676</v>
      </c>
      <c r="J705" s="1132"/>
      <c r="K705" s="621"/>
      <c r="L705" s="1004">
        <v>13.100000000000001</v>
      </c>
      <c r="M705" s="527">
        <f t="shared" si="605"/>
        <v>0</v>
      </c>
      <c r="N705" s="526">
        <v>31.72</v>
      </c>
      <c r="O705" s="989">
        <f t="shared" si="596"/>
        <v>0</v>
      </c>
      <c r="P705" s="1090">
        <f t="shared" si="606"/>
        <v>0</v>
      </c>
      <c r="Q705" s="1005"/>
      <c r="R705" s="621"/>
      <c r="S705" s="1096">
        <v>13.100000000000001</v>
      </c>
      <c r="T705" s="1090">
        <f t="shared" si="607"/>
        <v>0</v>
      </c>
      <c r="U705" s="1096">
        <v>31.72</v>
      </c>
      <c r="V705" s="1090">
        <f t="shared" si="597"/>
        <v>0</v>
      </c>
      <c r="W705" s="1090">
        <f t="shared" si="608"/>
        <v>0</v>
      </c>
      <c r="X705" s="1215"/>
      <c r="Y705" s="526">
        <v>13.100000000000001</v>
      </c>
      <c r="Z705" s="527">
        <f t="shared" si="609"/>
        <v>0</v>
      </c>
      <c r="AA705" s="526">
        <v>31.72</v>
      </c>
      <c r="AB705" s="527">
        <f t="shared" si="598"/>
        <v>0</v>
      </c>
      <c r="AC705" s="915">
        <f t="shared" si="610"/>
        <v>0</v>
      </c>
      <c r="AD705" s="1216"/>
      <c r="AE705" s="526">
        <v>13.100000000000001</v>
      </c>
      <c r="AF705" s="527">
        <f t="shared" si="611"/>
        <v>0</v>
      </c>
      <c r="AG705" s="526">
        <v>31.72</v>
      </c>
      <c r="AH705" s="527">
        <f t="shared" si="599"/>
        <v>0</v>
      </c>
      <c r="AI705" s="915">
        <f t="shared" si="612"/>
        <v>0</v>
      </c>
      <c r="AJ705" s="1216"/>
      <c r="AK705" s="526">
        <v>13.100000000000001</v>
      </c>
      <c r="AL705" s="527">
        <f t="shared" si="613"/>
        <v>0</v>
      </c>
      <c r="AM705" s="526">
        <v>31.72</v>
      </c>
      <c r="AN705" s="527">
        <f t="shared" si="600"/>
        <v>0</v>
      </c>
      <c r="AO705" s="915">
        <f t="shared" si="614"/>
        <v>0</v>
      </c>
      <c r="AP705" s="990"/>
      <c r="AQ705" s="653">
        <f t="shared" si="601"/>
        <v>1800</v>
      </c>
      <c r="AR705" s="1004">
        <v>13.100000000000001</v>
      </c>
      <c r="AS705" s="527">
        <f t="shared" si="615"/>
        <v>23580.000000000004</v>
      </c>
      <c r="AT705" s="526">
        <v>31.72</v>
      </c>
      <c r="AU705" s="989">
        <f t="shared" si="602"/>
        <v>57096</v>
      </c>
      <c r="AV705" s="1090">
        <f t="shared" si="616"/>
        <v>80676</v>
      </c>
      <c r="AW705" s="633"/>
    </row>
    <row r="706" spans="1:49" s="632" customFormat="1" x14ac:dyDescent="0.25">
      <c r="A706" s="749" t="s">
        <v>1257</v>
      </c>
      <c r="B706" s="657" t="s">
        <v>1258</v>
      </c>
      <c r="C706" s="635" t="s">
        <v>296</v>
      </c>
      <c r="D706" s="621">
        <v>1420</v>
      </c>
      <c r="E706" s="1004">
        <v>458.5</v>
      </c>
      <c r="F706" s="527">
        <f t="shared" si="603"/>
        <v>651070</v>
      </c>
      <c r="G706" s="526">
        <v>369</v>
      </c>
      <c r="H706" s="989">
        <f t="shared" si="595"/>
        <v>523980</v>
      </c>
      <c r="I706" s="1090">
        <f t="shared" si="604"/>
        <v>1175050</v>
      </c>
      <c r="J706" s="1132"/>
      <c r="K706" s="621">
        <v>1100</v>
      </c>
      <c r="L706" s="1004">
        <v>458.5</v>
      </c>
      <c r="M706" s="527">
        <f t="shared" si="605"/>
        <v>504350</v>
      </c>
      <c r="N706" s="526">
        <v>369</v>
      </c>
      <c r="O706" s="989">
        <f t="shared" si="596"/>
        <v>405900</v>
      </c>
      <c r="P706" s="1090">
        <f t="shared" si="606"/>
        <v>910250</v>
      </c>
      <c r="Q706" s="1005"/>
      <c r="R706" s="621"/>
      <c r="S706" s="1096">
        <v>458.5</v>
      </c>
      <c r="T706" s="1090">
        <f t="shared" si="607"/>
        <v>0</v>
      </c>
      <c r="U706" s="1096">
        <v>369</v>
      </c>
      <c r="V706" s="1090">
        <f t="shared" si="597"/>
        <v>0</v>
      </c>
      <c r="W706" s="1090">
        <f t="shared" si="608"/>
        <v>0</v>
      </c>
      <c r="X706" s="1215"/>
      <c r="Y706" s="526">
        <v>458.5</v>
      </c>
      <c r="Z706" s="527">
        <f t="shared" si="609"/>
        <v>0</v>
      </c>
      <c r="AA706" s="526">
        <v>369</v>
      </c>
      <c r="AB706" s="527">
        <f t="shared" si="598"/>
        <v>0</v>
      </c>
      <c r="AC706" s="915">
        <f t="shared" si="610"/>
        <v>0</v>
      </c>
      <c r="AD706" s="1216"/>
      <c r="AE706" s="526">
        <v>458.5</v>
      </c>
      <c r="AF706" s="527">
        <f t="shared" si="611"/>
        <v>0</v>
      </c>
      <c r="AG706" s="526">
        <v>369</v>
      </c>
      <c r="AH706" s="527">
        <f t="shared" si="599"/>
        <v>0</v>
      </c>
      <c r="AI706" s="915">
        <f t="shared" si="612"/>
        <v>0</v>
      </c>
      <c r="AJ706" s="1216"/>
      <c r="AK706" s="526">
        <v>458.5</v>
      </c>
      <c r="AL706" s="527">
        <f t="shared" si="613"/>
        <v>0</v>
      </c>
      <c r="AM706" s="526">
        <v>369</v>
      </c>
      <c r="AN706" s="527">
        <f t="shared" si="600"/>
        <v>0</v>
      </c>
      <c r="AO706" s="915">
        <f t="shared" si="614"/>
        <v>0</v>
      </c>
      <c r="AP706" s="990"/>
      <c r="AQ706" s="653">
        <f t="shared" si="601"/>
        <v>320</v>
      </c>
      <c r="AR706" s="1004">
        <v>458.5</v>
      </c>
      <c r="AS706" s="527">
        <f t="shared" si="615"/>
        <v>146720</v>
      </c>
      <c r="AT706" s="526">
        <v>369</v>
      </c>
      <c r="AU706" s="989">
        <f t="shared" si="602"/>
        <v>118080</v>
      </c>
      <c r="AV706" s="1090">
        <f t="shared" si="616"/>
        <v>264800</v>
      </c>
      <c r="AW706" s="633"/>
    </row>
    <row r="707" spans="1:49" s="632" customFormat="1" x14ac:dyDescent="0.25">
      <c r="A707" s="749" t="s">
        <v>1259</v>
      </c>
      <c r="B707" s="657" t="s">
        <v>557</v>
      </c>
      <c r="C707" s="635" t="s">
        <v>170</v>
      </c>
      <c r="D707" s="621">
        <v>10</v>
      </c>
      <c r="E707" s="1004">
        <v>450</v>
      </c>
      <c r="F707" s="527">
        <f t="shared" si="603"/>
        <v>4500</v>
      </c>
      <c r="G707" s="526">
        <v>254</v>
      </c>
      <c r="H707" s="989">
        <f t="shared" si="595"/>
        <v>2540</v>
      </c>
      <c r="I707" s="1090">
        <f t="shared" si="604"/>
        <v>7040</v>
      </c>
      <c r="J707" s="1132"/>
      <c r="K707" s="621">
        <v>10</v>
      </c>
      <c r="L707" s="1004">
        <v>450</v>
      </c>
      <c r="M707" s="527">
        <f t="shared" si="605"/>
        <v>4500</v>
      </c>
      <c r="N707" s="526">
        <v>254</v>
      </c>
      <c r="O707" s="989">
        <f t="shared" si="596"/>
        <v>2540</v>
      </c>
      <c r="P707" s="1090">
        <f t="shared" si="606"/>
        <v>7040</v>
      </c>
      <c r="Q707" s="1005"/>
      <c r="R707" s="621"/>
      <c r="S707" s="1096">
        <v>450</v>
      </c>
      <c r="T707" s="1090">
        <f t="shared" si="607"/>
        <v>0</v>
      </c>
      <c r="U707" s="1096">
        <v>254</v>
      </c>
      <c r="V707" s="1090">
        <f t="shared" si="597"/>
        <v>0</v>
      </c>
      <c r="W707" s="1090">
        <f t="shared" si="608"/>
        <v>0</v>
      </c>
      <c r="X707" s="1215"/>
      <c r="Y707" s="526">
        <v>450</v>
      </c>
      <c r="Z707" s="527">
        <f t="shared" si="609"/>
        <v>0</v>
      </c>
      <c r="AA707" s="526">
        <v>254</v>
      </c>
      <c r="AB707" s="527">
        <f t="shared" si="598"/>
        <v>0</v>
      </c>
      <c r="AC707" s="915">
        <f t="shared" si="610"/>
        <v>0</v>
      </c>
      <c r="AD707" s="1216"/>
      <c r="AE707" s="526">
        <v>450</v>
      </c>
      <c r="AF707" s="527">
        <f t="shared" si="611"/>
        <v>0</v>
      </c>
      <c r="AG707" s="526">
        <v>254</v>
      </c>
      <c r="AH707" s="527">
        <f t="shared" si="599"/>
        <v>0</v>
      </c>
      <c r="AI707" s="915">
        <f t="shared" si="612"/>
        <v>0</v>
      </c>
      <c r="AJ707" s="1216"/>
      <c r="AK707" s="526">
        <v>450</v>
      </c>
      <c r="AL707" s="527">
        <f t="shared" si="613"/>
        <v>0</v>
      </c>
      <c r="AM707" s="526">
        <v>254</v>
      </c>
      <c r="AN707" s="527">
        <f t="shared" si="600"/>
        <v>0</v>
      </c>
      <c r="AO707" s="915">
        <f t="shared" si="614"/>
        <v>0</v>
      </c>
      <c r="AP707" s="990"/>
      <c r="AQ707" s="653">
        <f t="shared" si="601"/>
        <v>0</v>
      </c>
      <c r="AR707" s="1004">
        <v>450</v>
      </c>
      <c r="AS707" s="527">
        <f t="shared" si="615"/>
        <v>0</v>
      </c>
      <c r="AT707" s="526">
        <v>254</v>
      </c>
      <c r="AU707" s="989">
        <f t="shared" si="602"/>
        <v>0</v>
      </c>
      <c r="AV707" s="1090">
        <f t="shared" si="616"/>
        <v>0</v>
      </c>
      <c r="AW707" s="633"/>
    </row>
    <row r="708" spans="1:49" s="632" customFormat="1" x14ac:dyDescent="0.25">
      <c r="A708" s="749" t="s">
        <v>1260</v>
      </c>
      <c r="B708" s="657" t="s">
        <v>563</v>
      </c>
      <c r="C708" s="635" t="s">
        <v>170</v>
      </c>
      <c r="D708" s="621">
        <v>146</v>
      </c>
      <c r="E708" s="1004">
        <v>0</v>
      </c>
      <c r="F708" s="527">
        <f t="shared" si="603"/>
        <v>0</v>
      </c>
      <c r="G708" s="526">
        <v>8.8000000000000007</v>
      </c>
      <c r="H708" s="989">
        <f t="shared" si="595"/>
        <v>1284.8000000000002</v>
      </c>
      <c r="I708" s="1090">
        <f t="shared" si="604"/>
        <v>1284.8000000000002</v>
      </c>
      <c r="J708" s="1132"/>
      <c r="K708" s="621"/>
      <c r="L708" s="1004">
        <v>0</v>
      </c>
      <c r="M708" s="527">
        <f t="shared" si="605"/>
        <v>0</v>
      </c>
      <c r="N708" s="526">
        <v>8.8000000000000007</v>
      </c>
      <c r="O708" s="989">
        <f t="shared" si="596"/>
        <v>0</v>
      </c>
      <c r="P708" s="1090">
        <f t="shared" si="606"/>
        <v>0</v>
      </c>
      <c r="Q708" s="1005"/>
      <c r="R708" s="621"/>
      <c r="S708" s="1096">
        <v>0</v>
      </c>
      <c r="T708" s="1090">
        <f t="shared" si="607"/>
        <v>0</v>
      </c>
      <c r="U708" s="1096">
        <v>8.8000000000000007</v>
      </c>
      <c r="V708" s="1090">
        <f t="shared" si="597"/>
        <v>0</v>
      </c>
      <c r="W708" s="1090">
        <f t="shared" si="608"/>
        <v>0</v>
      </c>
      <c r="X708" s="1215"/>
      <c r="Y708" s="526">
        <v>0</v>
      </c>
      <c r="Z708" s="527">
        <f t="shared" si="609"/>
        <v>0</v>
      </c>
      <c r="AA708" s="526">
        <v>8.8000000000000007</v>
      </c>
      <c r="AB708" s="527">
        <f t="shared" si="598"/>
        <v>0</v>
      </c>
      <c r="AC708" s="915">
        <f t="shared" si="610"/>
        <v>0</v>
      </c>
      <c r="AD708" s="1216"/>
      <c r="AE708" s="526">
        <v>0</v>
      </c>
      <c r="AF708" s="527">
        <f t="shared" si="611"/>
        <v>0</v>
      </c>
      <c r="AG708" s="526">
        <v>8.8000000000000007</v>
      </c>
      <c r="AH708" s="527">
        <f t="shared" si="599"/>
        <v>0</v>
      </c>
      <c r="AI708" s="915">
        <f t="shared" si="612"/>
        <v>0</v>
      </c>
      <c r="AJ708" s="1216"/>
      <c r="AK708" s="526">
        <v>0</v>
      </c>
      <c r="AL708" s="527">
        <f t="shared" si="613"/>
        <v>0</v>
      </c>
      <c r="AM708" s="526">
        <v>8.8000000000000007</v>
      </c>
      <c r="AN708" s="527">
        <f t="shared" si="600"/>
        <v>0</v>
      </c>
      <c r="AO708" s="915">
        <f t="shared" si="614"/>
        <v>0</v>
      </c>
      <c r="AP708" s="990"/>
      <c r="AQ708" s="653">
        <f t="shared" si="601"/>
        <v>146</v>
      </c>
      <c r="AR708" s="1004">
        <v>0</v>
      </c>
      <c r="AS708" s="527">
        <f t="shared" si="615"/>
        <v>0</v>
      </c>
      <c r="AT708" s="526">
        <v>8.8000000000000007</v>
      </c>
      <c r="AU708" s="989">
        <f t="shared" si="602"/>
        <v>1284.8000000000002</v>
      </c>
      <c r="AV708" s="1090">
        <f t="shared" si="616"/>
        <v>1284.8000000000002</v>
      </c>
      <c r="AW708" s="633"/>
    </row>
    <row r="709" spans="1:49" s="632" customFormat="1" x14ac:dyDescent="0.25">
      <c r="A709" s="749" t="s">
        <v>1261</v>
      </c>
      <c r="B709" s="657" t="s">
        <v>561</v>
      </c>
      <c r="C709" s="635" t="s">
        <v>170</v>
      </c>
      <c r="D709" s="621">
        <v>146</v>
      </c>
      <c r="E709" s="1004">
        <v>0</v>
      </c>
      <c r="F709" s="527">
        <f t="shared" si="603"/>
        <v>0</v>
      </c>
      <c r="G709" s="526">
        <v>4</v>
      </c>
      <c r="H709" s="989">
        <f t="shared" si="595"/>
        <v>584</v>
      </c>
      <c r="I709" s="1090">
        <f t="shared" si="604"/>
        <v>584</v>
      </c>
      <c r="J709" s="1132"/>
      <c r="K709" s="621"/>
      <c r="L709" s="1004">
        <v>0</v>
      </c>
      <c r="M709" s="527">
        <f t="shared" si="605"/>
        <v>0</v>
      </c>
      <c r="N709" s="526">
        <v>4</v>
      </c>
      <c r="O709" s="989">
        <f t="shared" si="596"/>
        <v>0</v>
      </c>
      <c r="P709" s="1090">
        <f t="shared" si="606"/>
        <v>0</v>
      </c>
      <c r="Q709" s="1005"/>
      <c r="R709" s="621"/>
      <c r="S709" s="1096">
        <v>0</v>
      </c>
      <c r="T709" s="1090">
        <f t="shared" si="607"/>
        <v>0</v>
      </c>
      <c r="U709" s="1096">
        <v>4</v>
      </c>
      <c r="V709" s="1090">
        <f t="shared" si="597"/>
        <v>0</v>
      </c>
      <c r="W709" s="1090">
        <f t="shared" si="608"/>
        <v>0</v>
      </c>
      <c r="X709" s="1215"/>
      <c r="Y709" s="526">
        <v>0</v>
      </c>
      <c r="Z709" s="527">
        <f t="shared" si="609"/>
        <v>0</v>
      </c>
      <c r="AA709" s="526">
        <v>4</v>
      </c>
      <c r="AB709" s="527">
        <f t="shared" si="598"/>
        <v>0</v>
      </c>
      <c r="AC709" s="915">
        <f t="shared" si="610"/>
        <v>0</v>
      </c>
      <c r="AD709" s="1216"/>
      <c r="AE709" s="526">
        <v>0</v>
      </c>
      <c r="AF709" s="527">
        <f t="shared" si="611"/>
        <v>0</v>
      </c>
      <c r="AG709" s="526">
        <v>4</v>
      </c>
      <c r="AH709" s="527">
        <f t="shared" si="599"/>
        <v>0</v>
      </c>
      <c r="AI709" s="915">
        <f t="shared" si="612"/>
        <v>0</v>
      </c>
      <c r="AJ709" s="1216"/>
      <c r="AK709" s="526">
        <v>0</v>
      </c>
      <c r="AL709" s="527">
        <f t="shared" si="613"/>
        <v>0</v>
      </c>
      <c r="AM709" s="526">
        <v>4</v>
      </c>
      <c r="AN709" s="527">
        <f t="shared" si="600"/>
        <v>0</v>
      </c>
      <c r="AO709" s="915">
        <f t="shared" si="614"/>
        <v>0</v>
      </c>
      <c r="AP709" s="990"/>
      <c r="AQ709" s="653">
        <f t="shared" si="601"/>
        <v>146</v>
      </c>
      <c r="AR709" s="1004">
        <v>0</v>
      </c>
      <c r="AS709" s="527">
        <f t="shared" si="615"/>
        <v>0</v>
      </c>
      <c r="AT709" s="526">
        <v>4</v>
      </c>
      <c r="AU709" s="989">
        <f t="shared" si="602"/>
        <v>584</v>
      </c>
      <c r="AV709" s="1090">
        <f t="shared" si="616"/>
        <v>584</v>
      </c>
      <c r="AW709" s="633"/>
    </row>
    <row r="710" spans="1:49" s="632" customFormat="1" x14ac:dyDescent="0.25">
      <c r="A710" s="749" t="s">
        <v>1262</v>
      </c>
      <c r="B710" s="657" t="s">
        <v>1263</v>
      </c>
      <c r="C710" s="635" t="s">
        <v>170</v>
      </c>
      <c r="D710" s="621">
        <v>100</v>
      </c>
      <c r="E710" s="1004">
        <v>353.7</v>
      </c>
      <c r="F710" s="527">
        <f t="shared" si="603"/>
        <v>35370</v>
      </c>
      <c r="G710" s="526">
        <v>280.02000000000004</v>
      </c>
      <c r="H710" s="989">
        <f t="shared" si="595"/>
        <v>28002.000000000004</v>
      </c>
      <c r="I710" s="1090">
        <f t="shared" si="604"/>
        <v>63372</v>
      </c>
      <c r="J710" s="1132"/>
      <c r="K710" s="621"/>
      <c r="L710" s="1004">
        <v>353.7</v>
      </c>
      <c r="M710" s="527">
        <f t="shared" si="605"/>
        <v>0</v>
      </c>
      <c r="N710" s="526">
        <v>280.02000000000004</v>
      </c>
      <c r="O710" s="989">
        <f t="shared" si="596"/>
        <v>0</v>
      </c>
      <c r="P710" s="1090">
        <f t="shared" si="606"/>
        <v>0</v>
      </c>
      <c r="Q710" s="1005"/>
      <c r="R710" s="621"/>
      <c r="S710" s="1096">
        <v>353.7</v>
      </c>
      <c r="T710" s="1090">
        <f t="shared" si="607"/>
        <v>0</v>
      </c>
      <c r="U710" s="1096">
        <v>280.02000000000004</v>
      </c>
      <c r="V710" s="1090">
        <f t="shared" si="597"/>
        <v>0</v>
      </c>
      <c r="W710" s="1090">
        <f t="shared" si="608"/>
        <v>0</v>
      </c>
      <c r="X710" s="1215"/>
      <c r="Y710" s="526">
        <v>353.7</v>
      </c>
      <c r="Z710" s="527">
        <f t="shared" si="609"/>
        <v>0</v>
      </c>
      <c r="AA710" s="526">
        <v>280.02000000000004</v>
      </c>
      <c r="AB710" s="527">
        <f t="shared" si="598"/>
        <v>0</v>
      </c>
      <c r="AC710" s="915">
        <f t="shared" si="610"/>
        <v>0</v>
      </c>
      <c r="AD710" s="1216"/>
      <c r="AE710" s="526">
        <v>353.7</v>
      </c>
      <c r="AF710" s="527">
        <f t="shared" si="611"/>
        <v>0</v>
      </c>
      <c r="AG710" s="526">
        <v>280.02000000000004</v>
      </c>
      <c r="AH710" s="527">
        <f t="shared" si="599"/>
        <v>0</v>
      </c>
      <c r="AI710" s="915">
        <f t="shared" si="612"/>
        <v>0</v>
      </c>
      <c r="AJ710" s="1216"/>
      <c r="AK710" s="526">
        <v>353.7</v>
      </c>
      <c r="AL710" s="527">
        <f t="shared" si="613"/>
        <v>0</v>
      </c>
      <c r="AM710" s="526">
        <v>280.02000000000004</v>
      </c>
      <c r="AN710" s="527">
        <f t="shared" si="600"/>
        <v>0</v>
      </c>
      <c r="AO710" s="915">
        <f t="shared" si="614"/>
        <v>0</v>
      </c>
      <c r="AP710" s="990"/>
      <c r="AQ710" s="653">
        <f t="shared" si="601"/>
        <v>100</v>
      </c>
      <c r="AR710" s="1004">
        <v>353.7</v>
      </c>
      <c r="AS710" s="527">
        <f t="shared" si="615"/>
        <v>35370</v>
      </c>
      <c r="AT710" s="526">
        <v>280.02000000000004</v>
      </c>
      <c r="AU710" s="989">
        <f t="shared" si="602"/>
        <v>28002.000000000004</v>
      </c>
      <c r="AV710" s="1090">
        <f t="shared" si="616"/>
        <v>63372</v>
      </c>
      <c r="AW710" s="633"/>
    </row>
    <row r="711" spans="1:49" s="632" customFormat="1" x14ac:dyDescent="0.25">
      <c r="A711" s="749" t="s">
        <v>1264</v>
      </c>
      <c r="B711" s="657" t="s">
        <v>289</v>
      </c>
      <c r="C711" s="635" t="s">
        <v>170</v>
      </c>
      <c r="D711" s="621">
        <v>120</v>
      </c>
      <c r="E711" s="1004">
        <v>353.7</v>
      </c>
      <c r="F711" s="527">
        <f t="shared" si="603"/>
        <v>42444</v>
      </c>
      <c r="G711" s="526">
        <v>171.08</v>
      </c>
      <c r="H711" s="989">
        <f t="shared" si="595"/>
        <v>20529.600000000002</v>
      </c>
      <c r="I711" s="1090">
        <f t="shared" si="604"/>
        <v>62973.600000000006</v>
      </c>
      <c r="J711" s="1132"/>
      <c r="K711" s="621"/>
      <c r="L711" s="1004">
        <v>353.7</v>
      </c>
      <c r="M711" s="527">
        <f t="shared" si="605"/>
        <v>0</v>
      </c>
      <c r="N711" s="526">
        <v>171.08</v>
      </c>
      <c r="O711" s="989">
        <f t="shared" si="596"/>
        <v>0</v>
      </c>
      <c r="P711" s="1090">
        <f t="shared" si="606"/>
        <v>0</v>
      </c>
      <c r="Q711" s="1005"/>
      <c r="R711" s="621"/>
      <c r="S711" s="1096">
        <v>353.7</v>
      </c>
      <c r="T711" s="1090">
        <f t="shared" si="607"/>
        <v>0</v>
      </c>
      <c r="U711" s="1096">
        <v>171.08</v>
      </c>
      <c r="V711" s="1090">
        <f t="shared" si="597"/>
        <v>0</v>
      </c>
      <c r="W711" s="1090">
        <f t="shared" si="608"/>
        <v>0</v>
      </c>
      <c r="X711" s="1215"/>
      <c r="Y711" s="526">
        <v>353.7</v>
      </c>
      <c r="Z711" s="527">
        <f t="shared" si="609"/>
        <v>0</v>
      </c>
      <c r="AA711" s="526">
        <v>171.08</v>
      </c>
      <c r="AB711" s="527">
        <f t="shared" si="598"/>
        <v>0</v>
      </c>
      <c r="AC711" s="915">
        <f t="shared" si="610"/>
        <v>0</v>
      </c>
      <c r="AD711" s="1216"/>
      <c r="AE711" s="526">
        <v>353.7</v>
      </c>
      <c r="AF711" s="527">
        <f t="shared" si="611"/>
        <v>0</v>
      </c>
      <c r="AG711" s="526">
        <v>171.08</v>
      </c>
      <c r="AH711" s="527">
        <f t="shared" si="599"/>
        <v>0</v>
      </c>
      <c r="AI711" s="915">
        <f t="shared" si="612"/>
        <v>0</v>
      </c>
      <c r="AJ711" s="1216"/>
      <c r="AK711" s="526">
        <v>353.7</v>
      </c>
      <c r="AL711" s="527">
        <f t="shared" si="613"/>
        <v>0</v>
      </c>
      <c r="AM711" s="526">
        <v>171.08</v>
      </c>
      <c r="AN711" s="527">
        <f t="shared" si="600"/>
        <v>0</v>
      </c>
      <c r="AO711" s="915">
        <f t="shared" si="614"/>
        <v>0</v>
      </c>
      <c r="AP711" s="990"/>
      <c r="AQ711" s="653">
        <f t="shared" si="601"/>
        <v>120</v>
      </c>
      <c r="AR711" s="1004">
        <v>353.7</v>
      </c>
      <c r="AS711" s="527">
        <f t="shared" si="615"/>
        <v>42444</v>
      </c>
      <c r="AT711" s="526">
        <v>171.08</v>
      </c>
      <c r="AU711" s="989">
        <f t="shared" si="602"/>
        <v>20529.600000000002</v>
      </c>
      <c r="AV711" s="1090">
        <f t="shared" si="616"/>
        <v>62973.600000000006</v>
      </c>
      <c r="AW711" s="633"/>
    </row>
    <row r="712" spans="1:49" s="632" customFormat="1" x14ac:dyDescent="0.25">
      <c r="A712" s="749" t="s">
        <v>1265</v>
      </c>
      <c r="B712" s="657" t="s">
        <v>1266</v>
      </c>
      <c r="C712" s="635" t="s">
        <v>296</v>
      </c>
      <c r="D712" s="621">
        <v>188.5</v>
      </c>
      <c r="E712" s="1004">
        <v>262</v>
      </c>
      <c r="F712" s="527">
        <f t="shared" si="603"/>
        <v>49387</v>
      </c>
      <c r="G712" s="526">
        <v>165.23</v>
      </c>
      <c r="H712" s="989">
        <f t="shared" si="595"/>
        <v>31145.855</v>
      </c>
      <c r="I712" s="1090">
        <f t="shared" si="604"/>
        <v>80532.854999999996</v>
      </c>
      <c r="J712" s="1132"/>
      <c r="K712" s="621"/>
      <c r="L712" s="1004">
        <v>262</v>
      </c>
      <c r="M712" s="527">
        <f t="shared" si="605"/>
        <v>0</v>
      </c>
      <c r="N712" s="526">
        <v>165.23</v>
      </c>
      <c r="O712" s="989">
        <f t="shared" si="596"/>
        <v>0</v>
      </c>
      <c r="P712" s="1090">
        <f t="shared" si="606"/>
        <v>0</v>
      </c>
      <c r="Q712" s="1005"/>
      <c r="R712" s="621"/>
      <c r="S712" s="1096">
        <v>262</v>
      </c>
      <c r="T712" s="1090">
        <f t="shared" si="607"/>
        <v>0</v>
      </c>
      <c r="U712" s="1096">
        <v>165.23</v>
      </c>
      <c r="V712" s="1090">
        <f t="shared" si="597"/>
        <v>0</v>
      </c>
      <c r="W712" s="1090">
        <f t="shared" si="608"/>
        <v>0</v>
      </c>
      <c r="X712" s="1215"/>
      <c r="Y712" s="526">
        <v>262</v>
      </c>
      <c r="Z712" s="527">
        <f t="shared" si="609"/>
        <v>0</v>
      </c>
      <c r="AA712" s="526">
        <v>165.23</v>
      </c>
      <c r="AB712" s="527">
        <f t="shared" si="598"/>
        <v>0</v>
      </c>
      <c r="AC712" s="915">
        <f t="shared" si="610"/>
        <v>0</v>
      </c>
      <c r="AD712" s="1216"/>
      <c r="AE712" s="526">
        <v>262</v>
      </c>
      <c r="AF712" s="527">
        <f t="shared" si="611"/>
        <v>0</v>
      </c>
      <c r="AG712" s="526">
        <v>165.23</v>
      </c>
      <c r="AH712" s="527">
        <f t="shared" si="599"/>
        <v>0</v>
      </c>
      <c r="AI712" s="915">
        <f t="shared" si="612"/>
        <v>0</v>
      </c>
      <c r="AJ712" s="1216"/>
      <c r="AK712" s="526">
        <v>262</v>
      </c>
      <c r="AL712" s="527">
        <f t="shared" si="613"/>
        <v>0</v>
      </c>
      <c r="AM712" s="526">
        <v>165.23</v>
      </c>
      <c r="AN712" s="527">
        <f t="shared" si="600"/>
        <v>0</v>
      </c>
      <c r="AO712" s="915">
        <f t="shared" si="614"/>
        <v>0</v>
      </c>
      <c r="AP712" s="990"/>
      <c r="AQ712" s="653">
        <f t="shared" si="601"/>
        <v>188.5</v>
      </c>
      <c r="AR712" s="1004">
        <v>262</v>
      </c>
      <c r="AS712" s="527">
        <f t="shared" si="615"/>
        <v>49387</v>
      </c>
      <c r="AT712" s="526">
        <v>165.23</v>
      </c>
      <c r="AU712" s="989">
        <f t="shared" si="602"/>
        <v>31145.855</v>
      </c>
      <c r="AV712" s="1090">
        <f t="shared" si="616"/>
        <v>80532.854999999996</v>
      </c>
      <c r="AW712" s="633"/>
    </row>
    <row r="713" spans="1:49" s="632" customFormat="1" x14ac:dyDescent="0.25">
      <c r="A713" s="749" t="s">
        <v>1267</v>
      </c>
      <c r="B713" s="657" t="s">
        <v>1268</v>
      </c>
      <c r="C713" s="635" t="s">
        <v>296</v>
      </c>
      <c r="D713" s="621">
        <v>616</v>
      </c>
      <c r="E713" s="1004">
        <v>838.4</v>
      </c>
      <c r="F713" s="527">
        <f t="shared" si="603"/>
        <v>516454.39999999997</v>
      </c>
      <c r="G713" s="526">
        <v>2400</v>
      </c>
      <c r="H713" s="989">
        <f t="shared" si="595"/>
        <v>1478400</v>
      </c>
      <c r="I713" s="1090">
        <f t="shared" si="604"/>
        <v>1994854.3999999999</v>
      </c>
      <c r="J713" s="1132"/>
      <c r="K713" s="621"/>
      <c r="L713" s="1004">
        <v>838.4</v>
      </c>
      <c r="M713" s="527">
        <f t="shared" si="605"/>
        <v>0</v>
      </c>
      <c r="N713" s="526">
        <v>2400</v>
      </c>
      <c r="O713" s="989">
        <f t="shared" si="596"/>
        <v>0</v>
      </c>
      <c r="P713" s="1090">
        <f t="shared" si="606"/>
        <v>0</v>
      </c>
      <c r="Q713" s="1005"/>
      <c r="R713" s="621"/>
      <c r="S713" s="1096">
        <v>838.4</v>
      </c>
      <c r="T713" s="1090">
        <f t="shared" si="607"/>
        <v>0</v>
      </c>
      <c r="U713" s="1096">
        <v>2400</v>
      </c>
      <c r="V713" s="1090">
        <f t="shared" si="597"/>
        <v>0</v>
      </c>
      <c r="W713" s="1090">
        <f t="shared" si="608"/>
        <v>0</v>
      </c>
      <c r="X713" s="1215"/>
      <c r="Y713" s="526">
        <v>838.4</v>
      </c>
      <c r="Z713" s="527">
        <f t="shared" si="609"/>
        <v>0</v>
      </c>
      <c r="AA713" s="526">
        <v>2400</v>
      </c>
      <c r="AB713" s="527">
        <f t="shared" si="598"/>
        <v>0</v>
      </c>
      <c r="AC713" s="915">
        <f t="shared" si="610"/>
        <v>0</v>
      </c>
      <c r="AD713" s="1216"/>
      <c r="AE713" s="526">
        <v>838.4</v>
      </c>
      <c r="AF713" s="527">
        <f t="shared" si="611"/>
        <v>0</v>
      </c>
      <c r="AG713" s="526">
        <v>2400</v>
      </c>
      <c r="AH713" s="527">
        <f t="shared" si="599"/>
        <v>0</v>
      </c>
      <c r="AI713" s="915">
        <f t="shared" si="612"/>
        <v>0</v>
      </c>
      <c r="AJ713" s="1216"/>
      <c r="AK713" s="526">
        <v>838.4</v>
      </c>
      <c r="AL713" s="527">
        <f t="shared" si="613"/>
        <v>0</v>
      </c>
      <c r="AM713" s="526">
        <v>2400</v>
      </c>
      <c r="AN713" s="527">
        <f t="shared" si="600"/>
        <v>0</v>
      </c>
      <c r="AO713" s="915">
        <f t="shared" si="614"/>
        <v>0</v>
      </c>
      <c r="AP713" s="990"/>
      <c r="AQ713" s="653">
        <f t="shared" si="601"/>
        <v>616</v>
      </c>
      <c r="AR713" s="1004">
        <v>838.4</v>
      </c>
      <c r="AS713" s="527">
        <f t="shared" si="615"/>
        <v>516454.39999999997</v>
      </c>
      <c r="AT713" s="526">
        <v>2400</v>
      </c>
      <c r="AU713" s="989">
        <f t="shared" si="602"/>
        <v>1478400</v>
      </c>
      <c r="AV713" s="1090">
        <f t="shared" si="616"/>
        <v>1994854.3999999999</v>
      </c>
      <c r="AW713" s="633"/>
    </row>
    <row r="714" spans="1:49" s="632" customFormat="1" x14ac:dyDescent="0.25">
      <c r="A714" s="749" t="s">
        <v>1269</v>
      </c>
      <c r="B714" s="657" t="s">
        <v>1055</v>
      </c>
      <c r="C714" s="635" t="s">
        <v>170</v>
      </c>
      <c r="D714" s="621">
        <v>616</v>
      </c>
      <c r="E714" s="1004">
        <v>202</v>
      </c>
      <c r="F714" s="527">
        <f t="shared" si="603"/>
        <v>124432</v>
      </c>
      <c r="G714" s="526">
        <v>729</v>
      </c>
      <c r="H714" s="989">
        <f t="shared" si="595"/>
        <v>449064</v>
      </c>
      <c r="I714" s="1090">
        <f t="shared" si="604"/>
        <v>573496</v>
      </c>
      <c r="J714" s="1132"/>
      <c r="K714" s="621"/>
      <c r="L714" s="1004">
        <v>202</v>
      </c>
      <c r="M714" s="527">
        <f t="shared" si="605"/>
        <v>0</v>
      </c>
      <c r="N714" s="526">
        <v>729</v>
      </c>
      <c r="O714" s="989">
        <f t="shared" si="596"/>
        <v>0</v>
      </c>
      <c r="P714" s="1090">
        <f t="shared" si="606"/>
        <v>0</v>
      </c>
      <c r="Q714" s="1005"/>
      <c r="R714" s="621"/>
      <c r="S714" s="1096">
        <v>202</v>
      </c>
      <c r="T714" s="1090">
        <f t="shared" si="607"/>
        <v>0</v>
      </c>
      <c r="U714" s="1096">
        <v>729</v>
      </c>
      <c r="V714" s="1090">
        <f t="shared" si="597"/>
        <v>0</v>
      </c>
      <c r="W714" s="1090">
        <f t="shared" si="608"/>
        <v>0</v>
      </c>
      <c r="X714" s="1215"/>
      <c r="Y714" s="526">
        <v>202</v>
      </c>
      <c r="Z714" s="527">
        <f t="shared" si="609"/>
        <v>0</v>
      </c>
      <c r="AA714" s="526">
        <v>729</v>
      </c>
      <c r="AB714" s="527">
        <f t="shared" si="598"/>
        <v>0</v>
      </c>
      <c r="AC714" s="915">
        <f t="shared" si="610"/>
        <v>0</v>
      </c>
      <c r="AD714" s="1216"/>
      <c r="AE714" s="526">
        <v>202</v>
      </c>
      <c r="AF714" s="527">
        <f t="shared" si="611"/>
        <v>0</v>
      </c>
      <c r="AG714" s="526">
        <v>729</v>
      </c>
      <c r="AH714" s="527">
        <f t="shared" si="599"/>
        <v>0</v>
      </c>
      <c r="AI714" s="915">
        <f t="shared" si="612"/>
        <v>0</v>
      </c>
      <c r="AJ714" s="1216"/>
      <c r="AK714" s="526">
        <v>202</v>
      </c>
      <c r="AL714" s="527">
        <f t="shared" si="613"/>
        <v>0</v>
      </c>
      <c r="AM714" s="526">
        <v>729</v>
      </c>
      <c r="AN714" s="527">
        <f t="shared" si="600"/>
        <v>0</v>
      </c>
      <c r="AO714" s="915">
        <f t="shared" si="614"/>
        <v>0</v>
      </c>
      <c r="AP714" s="990"/>
      <c r="AQ714" s="653">
        <f t="shared" si="601"/>
        <v>616</v>
      </c>
      <c r="AR714" s="1004">
        <v>202</v>
      </c>
      <c r="AS714" s="527">
        <f t="shared" si="615"/>
        <v>124432</v>
      </c>
      <c r="AT714" s="526">
        <v>729</v>
      </c>
      <c r="AU714" s="989">
        <f t="shared" si="602"/>
        <v>449064</v>
      </c>
      <c r="AV714" s="1090">
        <f t="shared" si="616"/>
        <v>573496</v>
      </c>
      <c r="AW714" s="633"/>
    </row>
    <row r="715" spans="1:49" s="632" customFormat="1" x14ac:dyDescent="0.25">
      <c r="A715" s="749" t="s">
        <v>1270</v>
      </c>
      <c r="B715" s="657" t="s">
        <v>1271</v>
      </c>
      <c r="C715" s="635" t="s">
        <v>170</v>
      </c>
      <c r="D715" s="621">
        <v>1732</v>
      </c>
      <c r="E715" s="1004">
        <v>0</v>
      </c>
      <c r="F715" s="527">
        <f t="shared" si="603"/>
        <v>0</v>
      </c>
      <c r="G715" s="526">
        <v>7.41</v>
      </c>
      <c r="H715" s="989">
        <f t="shared" si="595"/>
        <v>12834.12</v>
      </c>
      <c r="I715" s="1090">
        <f t="shared" si="604"/>
        <v>12834.12</v>
      </c>
      <c r="J715" s="1132"/>
      <c r="K715" s="621"/>
      <c r="L715" s="1004">
        <v>0</v>
      </c>
      <c r="M715" s="527">
        <f t="shared" si="605"/>
        <v>0</v>
      </c>
      <c r="N715" s="526">
        <v>7.41</v>
      </c>
      <c r="O715" s="989">
        <f t="shared" si="596"/>
        <v>0</v>
      </c>
      <c r="P715" s="1090">
        <f t="shared" si="606"/>
        <v>0</v>
      </c>
      <c r="Q715" s="1005"/>
      <c r="R715" s="621"/>
      <c r="S715" s="1096">
        <v>0</v>
      </c>
      <c r="T715" s="1090">
        <f t="shared" si="607"/>
        <v>0</v>
      </c>
      <c r="U715" s="1096">
        <v>7.41</v>
      </c>
      <c r="V715" s="1090">
        <f t="shared" si="597"/>
        <v>0</v>
      </c>
      <c r="W715" s="1090">
        <f t="shared" si="608"/>
        <v>0</v>
      </c>
      <c r="X715" s="1215"/>
      <c r="Y715" s="526">
        <v>0</v>
      </c>
      <c r="Z715" s="527">
        <f t="shared" si="609"/>
        <v>0</v>
      </c>
      <c r="AA715" s="526">
        <v>7.41</v>
      </c>
      <c r="AB715" s="527">
        <f t="shared" si="598"/>
        <v>0</v>
      </c>
      <c r="AC715" s="915">
        <f t="shared" si="610"/>
        <v>0</v>
      </c>
      <c r="AD715" s="1216"/>
      <c r="AE715" s="526">
        <v>0</v>
      </c>
      <c r="AF715" s="527">
        <f t="shared" si="611"/>
        <v>0</v>
      </c>
      <c r="AG715" s="526">
        <v>7.41</v>
      </c>
      <c r="AH715" s="527">
        <f t="shared" si="599"/>
        <v>0</v>
      </c>
      <c r="AI715" s="915">
        <f t="shared" si="612"/>
        <v>0</v>
      </c>
      <c r="AJ715" s="1216"/>
      <c r="AK715" s="526">
        <v>0</v>
      </c>
      <c r="AL715" s="527">
        <f t="shared" si="613"/>
        <v>0</v>
      </c>
      <c r="AM715" s="526">
        <v>7.41</v>
      </c>
      <c r="AN715" s="527">
        <f t="shared" si="600"/>
        <v>0</v>
      </c>
      <c r="AO715" s="915">
        <f t="shared" si="614"/>
        <v>0</v>
      </c>
      <c r="AP715" s="990"/>
      <c r="AQ715" s="653">
        <f t="shared" si="601"/>
        <v>1732</v>
      </c>
      <c r="AR715" s="1004">
        <v>0</v>
      </c>
      <c r="AS715" s="527">
        <f t="shared" si="615"/>
        <v>0</v>
      </c>
      <c r="AT715" s="526">
        <v>7.41</v>
      </c>
      <c r="AU715" s="989">
        <f t="shared" si="602"/>
        <v>12834.12</v>
      </c>
      <c r="AV715" s="1090">
        <f t="shared" si="616"/>
        <v>12834.12</v>
      </c>
      <c r="AW715" s="633"/>
    </row>
    <row r="716" spans="1:49" s="632" customFormat="1" x14ac:dyDescent="0.25">
      <c r="A716" s="749" t="s">
        <v>1272</v>
      </c>
      <c r="B716" s="657" t="s">
        <v>685</v>
      </c>
      <c r="C716" s="635" t="s">
        <v>170</v>
      </c>
      <c r="D716" s="621">
        <v>2000</v>
      </c>
      <c r="E716" s="1004">
        <v>0</v>
      </c>
      <c r="F716" s="527">
        <f t="shared" si="603"/>
        <v>0</v>
      </c>
      <c r="G716" s="526">
        <v>4.5</v>
      </c>
      <c r="H716" s="989">
        <f t="shared" si="595"/>
        <v>9000</v>
      </c>
      <c r="I716" s="1090">
        <f t="shared" si="604"/>
        <v>9000</v>
      </c>
      <c r="J716" s="1132"/>
      <c r="K716" s="621"/>
      <c r="L716" s="1004">
        <v>0</v>
      </c>
      <c r="M716" s="527">
        <f t="shared" si="605"/>
        <v>0</v>
      </c>
      <c r="N716" s="526">
        <v>4.5</v>
      </c>
      <c r="O716" s="989">
        <f t="shared" si="596"/>
        <v>0</v>
      </c>
      <c r="P716" s="1090">
        <f t="shared" si="606"/>
        <v>0</v>
      </c>
      <c r="Q716" s="1005"/>
      <c r="R716" s="621"/>
      <c r="S716" s="1096">
        <v>0</v>
      </c>
      <c r="T716" s="1090">
        <f t="shared" si="607"/>
        <v>0</v>
      </c>
      <c r="U716" s="1096">
        <v>4.5</v>
      </c>
      <c r="V716" s="1090">
        <f t="shared" si="597"/>
        <v>0</v>
      </c>
      <c r="W716" s="1090">
        <f t="shared" si="608"/>
        <v>0</v>
      </c>
      <c r="X716" s="1215"/>
      <c r="Y716" s="526">
        <v>0</v>
      </c>
      <c r="Z716" s="527">
        <f t="shared" si="609"/>
        <v>0</v>
      </c>
      <c r="AA716" s="526">
        <v>4.5</v>
      </c>
      <c r="AB716" s="527">
        <f t="shared" si="598"/>
        <v>0</v>
      </c>
      <c r="AC716" s="915">
        <f t="shared" si="610"/>
        <v>0</v>
      </c>
      <c r="AD716" s="1216"/>
      <c r="AE716" s="526">
        <v>0</v>
      </c>
      <c r="AF716" s="527">
        <f t="shared" si="611"/>
        <v>0</v>
      </c>
      <c r="AG716" s="526">
        <v>4.5</v>
      </c>
      <c r="AH716" s="527">
        <f t="shared" si="599"/>
        <v>0</v>
      </c>
      <c r="AI716" s="915">
        <f t="shared" si="612"/>
        <v>0</v>
      </c>
      <c r="AJ716" s="1216"/>
      <c r="AK716" s="526">
        <v>0</v>
      </c>
      <c r="AL716" s="527">
        <f t="shared" si="613"/>
        <v>0</v>
      </c>
      <c r="AM716" s="526">
        <v>4.5</v>
      </c>
      <c r="AN716" s="527">
        <f t="shared" si="600"/>
        <v>0</v>
      </c>
      <c r="AO716" s="915">
        <f t="shared" si="614"/>
        <v>0</v>
      </c>
      <c r="AP716" s="990"/>
      <c r="AQ716" s="653">
        <f t="shared" si="601"/>
        <v>2000</v>
      </c>
      <c r="AR716" s="1004">
        <v>0</v>
      </c>
      <c r="AS716" s="527">
        <f t="shared" si="615"/>
        <v>0</v>
      </c>
      <c r="AT716" s="526">
        <v>4.5</v>
      </c>
      <c r="AU716" s="989">
        <f t="shared" si="602"/>
        <v>9000</v>
      </c>
      <c r="AV716" s="1090">
        <f t="shared" si="616"/>
        <v>9000</v>
      </c>
      <c r="AW716" s="633"/>
    </row>
    <row r="717" spans="1:49" s="632" customFormat="1" x14ac:dyDescent="0.25">
      <c r="A717" s="749" t="s">
        <v>1273</v>
      </c>
      <c r="B717" s="657" t="s">
        <v>302</v>
      </c>
      <c r="C717" s="635" t="s">
        <v>170</v>
      </c>
      <c r="D717" s="621">
        <v>12</v>
      </c>
      <c r="E717" s="1004">
        <v>1572</v>
      </c>
      <c r="F717" s="527">
        <f t="shared" si="603"/>
        <v>18864</v>
      </c>
      <c r="G717" s="526">
        <v>2107.04</v>
      </c>
      <c r="H717" s="989">
        <f t="shared" si="595"/>
        <v>25284.48</v>
      </c>
      <c r="I717" s="1090">
        <f t="shared" si="604"/>
        <v>44148.479999999996</v>
      </c>
      <c r="J717" s="1132"/>
      <c r="K717" s="621"/>
      <c r="L717" s="1004">
        <v>1572</v>
      </c>
      <c r="M717" s="527">
        <f t="shared" si="605"/>
        <v>0</v>
      </c>
      <c r="N717" s="526">
        <v>2107.04</v>
      </c>
      <c r="O717" s="989">
        <f t="shared" si="596"/>
        <v>0</v>
      </c>
      <c r="P717" s="1090">
        <f t="shared" si="606"/>
        <v>0</v>
      </c>
      <c r="Q717" s="1005"/>
      <c r="R717" s="621"/>
      <c r="S717" s="1096">
        <v>1572</v>
      </c>
      <c r="T717" s="1090">
        <f t="shared" si="607"/>
        <v>0</v>
      </c>
      <c r="U717" s="1096">
        <v>2107.04</v>
      </c>
      <c r="V717" s="1090">
        <f t="shared" si="597"/>
        <v>0</v>
      </c>
      <c r="W717" s="1090">
        <f t="shared" si="608"/>
        <v>0</v>
      </c>
      <c r="X717" s="1215"/>
      <c r="Y717" s="526">
        <v>1572</v>
      </c>
      <c r="Z717" s="527">
        <f t="shared" si="609"/>
        <v>0</v>
      </c>
      <c r="AA717" s="526">
        <v>2107.04</v>
      </c>
      <c r="AB717" s="527">
        <f t="shared" si="598"/>
        <v>0</v>
      </c>
      <c r="AC717" s="915">
        <f t="shared" si="610"/>
        <v>0</v>
      </c>
      <c r="AD717" s="1216"/>
      <c r="AE717" s="526">
        <v>1572</v>
      </c>
      <c r="AF717" s="527">
        <f t="shared" si="611"/>
        <v>0</v>
      </c>
      <c r="AG717" s="526">
        <v>2107.04</v>
      </c>
      <c r="AH717" s="527">
        <f t="shared" si="599"/>
        <v>0</v>
      </c>
      <c r="AI717" s="915">
        <f t="shared" si="612"/>
        <v>0</v>
      </c>
      <c r="AJ717" s="1216"/>
      <c r="AK717" s="526">
        <v>1572</v>
      </c>
      <c r="AL717" s="527">
        <f t="shared" si="613"/>
        <v>0</v>
      </c>
      <c r="AM717" s="526">
        <v>2107.04</v>
      </c>
      <c r="AN717" s="527">
        <f t="shared" si="600"/>
        <v>0</v>
      </c>
      <c r="AO717" s="915">
        <f t="shared" si="614"/>
        <v>0</v>
      </c>
      <c r="AP717" s="990"/>
      <c r="AQ717" s="653">
        <f t="shared" si="601"/>
        <v>12</v>
      </c>
      <c r="AR717" s="1004">
        <v>1572</v>
      </c>
      <c r="AS717" s="527">
        <f t="shared" si="615"/>
        <v>18864</v>
      </c>
      <c r="AT717" s="526">
        <v>2107.04</v>
      </c>
      <c r="AU717" s="989">
        <f t="shared" si="602"/>
        <v>25284.48</v>
      </c>
      <c r="AV717" s="1090">
        <f t="shared" si="616"/>
        <v>44148.479999999996</v>
      </c>
      <c r="AW717" s="633"/>
    </row>
    <row r="718" spans="1:49" s="632" customFormat="1" x14ac:dyDescent="0.25">
      <c r="A718" s="749" t="s">
        <v>1274</v>
      </c>
      <c r="B718" s="657" t="s">
        <v>304</v>
      </c>
      <c r="C718" s="635" t="s">
        <v>170</v>
      </c>
      <c r="D718" s="621">
        <v>4</v>
      </c>
      <c r="E718" s="1004">
        <v>1572</v>
      </c>
      <c r="F718" s="527">
        <f t="shared" si="603"/>
        <v>6288</v>
      </c>
      <c r="G718" s="526">
        <v>2459.6</v>
      </c>
      <c r="H718" s="989">
        <f t="shared" si="595"/>
        <v>9838.4</v>
      </c>
      <c r="I718" s="1090">
        <f t="shared" si="604"/>
        <v>16126.4</v>
      </c>
      <c r="J718" s="1132"/>
      <c r="K718" s="621"/>
      <c r="L718" s="1004">
        <v>1572</v>
      </c>
      <c r="M718" s="527">
        <f t="shared" si="605"/>
        <v>0</v>
      </c>
      <c r="N718" s="526">
        <v>2459.6</v>
      </c>
      <c r="O718" s="989">
        <f t="shared" si="596"/>
        <v>0</v>
      </c>
      <c r="P718" s="1090">
        <f t="shared" si="606"/>
        <v>0</v>
      </c>
      <c r="Q718" s="1005"/>
      <c r="R718" s="621"/>
      <c r="S718" s="1096">
        <v>1572</v>
      </c>
      <c r="T718" s="1090">
        <f t="shared" si="607"/>
        <v>0</v>
      </c>
      <c r="U718" s="1096">
        <v>2459.6</v>
      </c>
      <c r="V718" s="1090">
        <f t="shared" si="597"/>
        <v>0</v>
      </c>
      <c r="W718" s="1090">
        <f t="shared" si="608"/>
        <v>0</v>
      </c>
      <c r="X718" s="1215"/>
      <c r="Y718" s="526">
        <v>1572</v>
      </c>
      <c r="Z718" s="527">
        <f t="shared" si="609"/>
        <v>0</v>
      </c>
      <c r="AA718" s="526">
        <v>2459.6</v>
      </c>
      <c r="AB718" s="527">
        <f t="shared" si="598"/>
        <v>0</v>
      </c>
      <c r="AC718" s="915">
        <f t="shared" si="610"/>
        <v>0</v>
      </c>
      <c r="AD718" s="1216"/>
      <c r="AE718" s="526">
        <v>1572</v>
      </c>
      <c r="AF718" s="527">
        <f t="shared" si="611"/>
        <v>0</v>
      </c>
      <c r="AG718" s="526">
        <v>2459.6</v>
      </c>
      <c r="AH718" s="527">
        <f t="shared" si="599"/>
        <v>0</v>
      </c>
      <c r="AI718" s="915">
        <f t="shared" si="612"/>
        <v>0</v>
      </c>
      <c r="AJ718" s="1216"/>
      <c r="AK718" s="526">
        <v>1572</v>
      </c>
      <c r="AL718" s="527">
        <f t="shared" si="613"/>
        <v>0</v>
      </c>
      <c r="AM718" s="526">
        <v>2459.6</v>
      </c>
      <c r="AN718" s="527">
        <f t="shared" si="600"/>
        <v>0</v>
      </c>
      <c r="AO718" s="915">
        <f t="shared" si="614"/>
        <v>0</v>
      </c>
      <c r="AP718" s="990"/>
      <c r="AQ718" s="653">
        <f t="shared" si="601"/>
        <v>4</v>
      </c>
      <c r="AR718" s="1004">
        <v>1572</v>
      </c>
      <c r="AS718" s="527">
        <f t="shared" si="615"/>
        <v>6288</v>
      </c>
      <c r="AT718" s="526">
        <v>2459.6</v>
      </c>
      <c r="AU718" s="989">
        <f t="shared" si="602"/>
        <v>9838.4</v>
      </c>
      <c r="AV718" s="1090">
        <f t="shared" si="616"/>
        <v>16126.4</v>
      </c>
      <c r="AW718" s="633"/>
    </row>
    <row r="719" spans="1:49" s="632" customFormat="1" x14ac:dyDescent="0.25">
      <c r="A719" s="749" t="s">
        <v>1275</v>
      </c>
      <c r="B719" s="657" t="s">
        <v>530</v>
      </c>
      <c r="C719" s="635" t="s">
        <v>170</v>
      </c>
      <c r="D719" s="621">
        <v>2</v>
      </c>
      <c r="E719" s="1004">
        <v>1572</v>
      </c>
      <c r="F719" s="527">
        <f t="shared" si="603"/>
        <v>3144</v>
      </c>
      <c r="G719" s="526">
        <v>2626.0129999999999</v>
      </c>
      <c r="H719" s="989">
        <f t="shared" si="595"/>
        <v>5252.0259999999998</v>
      </c>
      <c r="I719" s="1090">
        <f t="shared" si="604"/>
        <v>8396.0259999999998</v>
      </c>
      <c r="J719" s="1132"/>
      <c r="K719" s="621"/>
      <c r="L719" s="1004">
        <v>1572</v>
      </c>
      <c r="M719" s="527">
        <f t="shared" si="605"/>
        <v>0</v>
      </c>
      <c r="N719" s="526">
        <v>2626.0129999999999</v>
      </c>
      <c r="O719" s="989">
        <f t="shared" si="596"/>
        <v>0</v>
      </c>
      <c r="P719" s="1090">
        <f t="shared" si="606"/>
        <v>0</v>
      </c>
      <c r="Q719" s="1005"/>
      <c r="R719" s="621"/>
      <c r="S719" s="1096">
        <v>1572</v>
      </c>
      <c r="T719" s="1090">
        <f t="shared" si="607"/>
        <v>0</v>
      </c>
      <c r="U719" s="1096">
        <v>2626.0129999999999</v>
      </c>
      <c r="V719" s="1090">
        <f t="shared" si="597"/>
        <v>0</v>
      </c>
      <c r="W719" s="1090">
        <f t="shared" si="608"/>
        <v>0</v>
      </c>
      <c r="X719" s="1215"/>
      <c r="Y719" s="526">
        <v>1572</v>
      </c>
      <c r="Z719" s="527">
        <f t="shared" si="609"/>
        <v>0</v>
      </c>
      <c r="AA719" s="526">
        <v>2626.0129999999999</v>
      </c>
      <c r="AB719" s="527">
        <f t="shared" si="598"/>
        <v>0</v>
      </c>
      <c r="AC719" s="915">
        <f t="shared" si="610"/>
        <v>0</v>
      </c>
      <c r="AD719" s="1216"/>
      <c r="AE719" s="526">
        <v>1572</v>
      </c>
      <c r="AF719" s="527">
        <f t="shared" si="611"/>
        <v>0</v>
      </c>
      <c r="AG719" s="526">
        <v>2626.0129999999999</v>
      </c>
      <c r="AH719" s="527">
        <f t="shared" si="599"/>
        <v>0</v>
      </c>
      <c r="AI719" s="915">
        <f t="shared" si="612"/>
        <v>0</v>
      </c>
      <c r="AJ719" s="1216"/>
      <c r="AK719" s="526">
        <v>1572</v>
      </c>
      <c r="AL719" s="527">
        <f t="shared" si="613"/>
        <v>0</v>
      </c>
      <c r="AM719" s="526">
        <v>2626.0129999999999</v>
      </c>
      <c r="AN719" s="527">
        <f t="shared" si="600"/>
        <v>0</v>
      </c>
      <c r="AO719" s="915">
        <f t="shared" si="614"/>
        <v>0</v>
      </c>
      <c r="AP719" s="990"/>
      <c r="AQ719" s="653">
        <f t="shared" si="601"/>
        <v>2</v>
      </c>
      <c r="AR719" s="1004">
        <v>1572</v>
      </c>
      <c r="AS719" s="527">
        <f t="shared" si="615"/>
        <v>3144</v>
      </c>
      <c r="AT719" s="526">
        <v>2626.0129999999999</v>
      </c>
      <c r="AU719" s="989">
        <f t="shared" si="602"/>
        <v>5252.0259999999998</v>
      </c>
      <c r="AV719" s="1090">
        <f t="shared" si="616"/>
        <v>8396.0259999999998</v>
      </c>
      <c r="AW719" s="633"/>
    </row>
    <row r="720" spans="1:49" s="632" customFormat="1" x14ac:dyDescent="0.25">
      <c r="A720" s="749" t="s">
        <v>1276</v>
      </c>
      <c r="B720" s="657" t="s">
        <v>1088</v>
      </c>
      <c r="C720" s="635" t="s">
        <v>296</v>
      </c>
      <c r="D720" s="621">
        <v>192</v>
      </c>
      <c r="E720" s="1004">
        <v>838.40000000000009</v>
      </c>
      <c r="F720" s="527">
        <f t="shared" si="603"/>
        <v>160972.80000000002</v>
      </c>
      <c r="G720" s="526">
        <v>933.92</v>
      </c>
      <c r="H720" s="989">
        <f t="shared" si="595"/>
        <v>179312.63999999998</v>
      </c>
      <c r="I720" s="1090">
        <f t="shared" si="604"/>
        <v>340285.44</v>
      </c>
      <c r="J720" s="1132"/>
      <c r="K720" s="621"/>
      <c r="L720" s="1004">
        <v>838.40000000000009</v>
      </c>
      <c r="M720" s="527">
        <f t="shared" si="605"/>
        <v>0</v>
      </c>
      <c r="N720" s="526">
        <v>933.92</v>
      </c>
      <c r="O720" s="989">
        <f t="shared" si="596"/>
        <v>0</v>
      </c>
      <c r="P720" s="1090">
        <f t="shared" si="606"/>
        <v>0</v>
      </c>
      <c r="Q720" s="1005"/>
      <c r="R720" s="621"/>
      <c r="S720" s="1096">
        <v>838.40000000000009</v>
      </c>
      <c r="T720" s="1090">
        <f t="shared" si="607"/>
        <v>0</v>
      </c>
      <c r="U720" s="1096">
        <v>933.92</v>
      </c>
      <c r="V720" s="1090">
        <f t="shared" si="597"/>
        <v>0</v>
      </c>
      <c r="W720" s="1090">
        <f t="shared" si="608"/>
        <v>0</v>
      </c>
      <c r="X720" s="1215"/>
      <c r="Y720" s="526">
        <v>838.40000000000009</v>
      </c>
      <c r="Z720" s="527">
        <f t="shared" si="609"/>
        <v>0</v>
      </c>
      <c r="AA720" s="526">
        <v>933.92</v>
      </c>
      <c r="AB720" s="527">
        <f t="shared" si="598"/>
        <v>0</v>
      </c>
      <c r="AC720" s="915">
        <f t="shared" si="610"/>
        <v>0</v>
      </c>
      <c r="AD720" s="1216"/>
      <c r="AE720" s="526">
        <v>838.40000000000009</v>
      </c>
      <c r="AF720" s="527">
        <f t="shared" si="611"/>
        <v>0</v>
      </c>
      <c r="AG720" s="526">
        <v>933.92</v>
      </c>
      <c r="AH720" s="527">
        <f t="shared" si="599"/>
        <v>0</v>
      </c>
      <c r="AI720" s="915">
        <f t="shared" si="612"/>
        <v>0</v>
      </c>
      <c r="AJ720" s="1216"/>
      <c r="AK720" s="526">
        <v>838.40000000000009</v>
      </c>
      <c r="AL720" s="527">
        <f t="shared" si="613"/>
        <v>0</v>
      </c>
      <c r="AM720" s="526">
        <v>933.92</v>
      </c>
      <c r="AN720" s="527">
        <f t="shared" si="600"/>
        <v>0</v>
      </c>
      <c r="AO720" s="915">
        <f t="shared" si="614"/>
        <v>0</v>
      </c>
      <c r="AP720" s="990"/>
      <c r="AQ720" s="653">
        <f t="shared" si="601"/>
        <v>192</v>
      </c>
      <c r="AR720" s="1004">
        <v>838.40000000000009</v>
      </c>
      <c r="AS720" s="527">
        <f t="shared" si="615"/>
        <v>160972.80000000002</v>
      </c>
      <c r="AT720" s="526">
        <v>933.92</v>
      </c>
      <c r="AU720" s="989">
        <f t="shared" si="602"/>
        <v>179312.63999999998</v>
      </c>
      <c r="AV720" s="1090">
        <f t="shared" si="616"/>
        <v>340285.44</v>
      </c>
      <c r="AW720" s="633"/>
    </row>
    <row r="721" spans="1:49" s="632" customFormat="1" x14ac:dyDescent="0.25">
      <c r="A721" s="749" t="s">
        <v>1277</v>
      </c>
      <c r="B721" s="657" t="s">
        <v>1278</v>
      </c>
      <c r="C721" s="635" t="s">
        <v>296</v>
      </c>
      <c r="D721" s="621">
        <v>192</v>
      </c>
      <c r="E721" s="1004">
        <v>176</v>
      </c>
      <c r="F721" s="527">
        <f t="shared" si="603"/>
        <v>33792</v>
      </c>
      <c r="G721" s="526">
        <v>239</v>
      </c>
      <c r="H721" s="989">
        <f t="shared" si="595"/>
        <v>45888</v>
      </c>
      <c r="I721" s="1090">
        <f t="shared" si="604"/>
        <v>79680</v>
      </c>
      <c r="J721" s="1132"/>
      <c r="K721" s="621"/>
      <c r="L721" s="1004">
        <v>176</v>
      </c>
      <c r="M721" s="527">
        <f t="shared" si="605"/>
        <v>0</v>
      </c>
      <c r="N721" s="526">
        <v>239</v>
      </c>
      <c r="O721" s="989">
        <f t="shared" si="596"/>
        <v>0</v>
      </c>
      <c r="P721" s="1090">
        <f t="shared" si="606"/>
        <v>0</v>
      </c>
      <c r="Q721" s="1005"/>
      <c r="R721" s="621"/>
      <c r="S721" s="1096">
        <v>176</v>
      </c>
      <c r="T721" s="1090">
        <f t="shared" si="607"/>
        <v>0</v>
      </c>
      <c r="U721" s="1096">
        <v>239</v>
      </c>
      <c r="V721" s="1090">
        <f t="shared" si="597"/>
        <v>0</v>
      </c>
      <c r="W721" s="1090">
        <f t="shared" si="608"/>
        <v>0</v>
      </c>
      <c r="X721" s="1215"/>
      <c r="Y721" s="526">
        <v>176</v>
      </c>
      <c r="Z721" s="527">
        <f t="shared" si="609"/>
        <v>0</v>
      </c>
      <c r="AA721" s="526">
        <v>239</v>
      </c>
      <c r="AB721" s="527">
        <f t="shared" si="598"/>
        <v>0</v>
      </c>
      <c r="AC721" s="915">
        <f t="shared" si="610"/>
        <v>0</v>
      </c>
      <c r="AD721" s="1216"/>
      <c r="AE721" s="526">
        <v>176</v>
      </c>
      <c r="AF721" s="527">
        <f t="shared" si="611"/>
        <v>0</v>
      </c>
      <c r="AG721" s="526">
        <v>239</v>
      </c>
      <c r="AH721" s="527">
        <f t="shared" si="599"/>
        <v>0</v>
      </c>
      <c r="AI721" s="915">
        <f t="shared" si="612"/>
        <v>0</v>
      </c>
      <c r="AJ721" s="1216"/>
      <c r="AK721" s="526">
        <v>176</v>
      </c>
      <c r="AL721" s="527">
        <f t="shared" si="613"/>
        <v>0</v>
      </c>
      <c r="AM721" s="526">
        <v>239</v>
      </c>
      <c r="AN721" s="527">
        <f t="shared" si="600"/>
        <v>0</v>
      </c>
      <c r="AO721" s="915">
        <f t="shared" si="614"/>
        <v>0</v>
      </c>
      <c r="AP721" s="990"/>
      <c r="AQ721" s="653">
        <f t="shared" si="601"/>
        <v>192</v>
      </c>
      <c r="AR721" s="1004">
        <v>176</v>
      </c>
      <c r="AS721" s="527">
        <f t="shared" si="615"/>
        <v>33792</v>
      </c>
      <c r="AT721" s="526">
        <v>239</v>
      </c>
      <c r="AU721" s="989">
        <f t="shared" si="602"/>
        <v>45888</v>
      </c>
      <c r="AV721" s="1090">
        <f t="shared" si="616"/>
        <v>79680</v>
      </c>
      <c r="AW721" s="633"/>
    </row>
    <row r="722" spans="1:49" s="632" customFormat="1" x14ac:dyDescent="0.25">
      <c r="A722" s="749" t="s">
        <v>1279</v>
      </c>
      <c r="B722" s="657" t="s">
        <v>348</v>
      </c>
      <c r="C722" s="635" t="s">
        <v>170</v>
      </c>
      <c r="D722" s="621">
        <v>400</v>
      </c>
      <c r="E722" s="1004">
        <v>0</v>
      </c>
      <c r="F722" s="527">
        <f t="shared" si="603"/>
        <v>0</v>
      </c>
      <c r="G722" s="526">
        <v>3.8</v>
      </c>
      <c r="H722" s="989">
        <f t="shared" si="595"/>
        <v>1520</v>
      </c>
      <c r="I722" s="1090">
        <f t="shared" si="604"/>
        <v>1520</v>
      </c>
      <c r="J722" s="1132"/>
      <c r="K722" s="621"/>
      <c r="L722" s="1004">
        <v>0</v>
      </c>
      <c r="M722" s="527">
        <f t="shared" si="605"/>
        <v>0</v>
      </c>
      <c r="N722" s="526">
        <v>3.8</v>
      </c>
      <c r="O722" s="989">
        <f t="shared" si="596"/>
        <v>0</v>
      </c>
      <c r="P722" s="1090">
        <f t="shared" si="606"/>
        <v>0</v>
      </c>
      <c r="Q722" s="1005"/>
      <c r="R722" s="621"/>
      <c r="S722" s="1096">
        <v>0</v>
      </c>
      <c r="T722" s="1090">
        <f t="shared" si="607"/>
        <v>0</v>
      </c>
      <c r="U722" s="1096">
        <v>3.8</v>
      </c>
      <c r="V722" s="1090">
        <f t="shared" si="597"/>
        <v>0</v>
      </c>
      <c r="W722" s="1090">
        <f t="shared" si="608"/>
        <v>0</v>
      </c>
      <c r="X722" s="1215"/>
      <c r="Y722" s="526">
        <v>0</v>
      </c>
      <c r="Z722" s="527">
        <f t="shared" si="609"/>
        <v>0</v>
      </c>
      <c r="AA722" s="526">
        <v>3.8</v>
      </c>
      <c r="AB722" s="527">
        <f t="shared" si="598"/>
        <v>0</v>
      </c>
      <c r="AC722" s="915">
        <f t="shared" si="610"/>
        <v>0</v>
      </c>
      <c r="AD722" s="1216"/>
      <c r="AE722" s="526">
        <v>0</v>
      </c>
      <c r="AF722" s="527">
        <f t="shared" si="611"/>
        <v>0</v>
      </c>
      <c r="AG722" s="526">
        <v>3.8</v>
      </c>
      <c r="AH722" s="527">
        <f t="shared" si="599"/>
        <v>0</v>
      </c>
      <c r="AI722" s="915">
        <f t="shared" si="612"/>
        <v>0</v>
      </c>
      <c r="AJ722" s="1216"/>
      <c r="AK722" s="526">
        <v>0</v>
      </c>
      <c r="AL722" s="527">
        <f t="shared" si="613"/>
        <v>0</v>
      </c>
      <c r="AM722" s="526">
        <v>3.8</v>
      </c>
      <c r="AN722" s="527">
        <f t="shared" si="600"/>
        <v>0</v>
      </c>
      <c r="AO722" s="915">
        <f t="shared" si="614"/>
        <v>0</v>
      </c>
      <c r="AP722" s="990"/>
      <c r="AQ722" s="653">
        <f t="shared" si="601"/>
        <v>400</v>
      </c>
      <c r="AR722" s="1004">
        <v>0</v>
      </c>
      <c r="AS722" s="527">
        <f t="shared" si="615"/>
        <v>0</v>
      </c>
      <c r="AT722" s="526">
        <v>3.8</v>
      </c>
      <c r="AU722" s="989">
        <f t="shared" si="602"/>
        <v>1520</v>
      </c>
      <c r="AV722" s="1090">
        <f t="shared" si="616"/>
        <v>1520</v>
      </c>
      <c r="AW722" s="633"/>
    </row>
    <row r="723" spans="1:49" s="632" customFormat="1" ht="20.25" customHeight="1" x14ac:dyDescent="0.25">
      <c r="A723" s="749" t="s">
        <v>1280</v>
      </c>
      <c r="B723" s="657" t="s">
        <v>674</v>
      </c>
      <c r="C723" s="635" t="s">
        <v>296</v>
      </c>
      <c r="D723" s="621">
        <v>1100</v>
      </c>
      <c r="E723" s="1004">
        <v>246</v>
      </c>
      <c r="F723" s="527">
        <f t="shared" si="603"/>
        <v>270600</v>
      </c>
      <c r="G723" s="526">
        <v>101</v>
      </c>
      <c r="H723" s="989">
        <f t="shared" si="595"/>
        <v>111100</v>
      </c>
      <c r="I723" s="1090">
        <f t="shared" si="604"/>
        <v>381700</v>
      </c>
      <c r="J723" s="1132"/>
      <c r="K723" s="621"/>
      <c r="L723" s="1004">
        <v>246</v>
      </c>
      <c r="M723" s="527">
        <f t="shared" si="605"/>
        <v>0</v>
      </c>
      <c r="N723" s="526">
        <v>101</v>
      </c>
      <c r="O723" s="989">
        <f t="shared" si="596"/>
        <v>0</v>
      </c>
      <c r="P723" s="1090">
        <f t="shared" si="606"/>
        <v>0</v>
      </c>
      <c r="Q723" s="1005"/>
      <c r="R723" s="621"/>
      <c r="S723" s="1096">
        <v>246</v>
      </c>
      <c r="T723" s="1090">
        <f t="shared" si="607"/>
        <v>0</v>
      </c>
      <c r="U723" s="1096">
        <v>101</v>
      </c>
      <c r="V723" s="1090">
        <f t="shared" si="597"/>
        <v>0</v>
      </c>
      <c r="W723" s="1090">
        <f t="shared" si="608"/>
        <v>0</v>
      </c>
      <c r="X723" s="1215"/>
      <c r="Y723" s="526">
        <v>246</v>
      </c>
      <c r="Z723" s="527">
        <f t="shared" si="609"/>
        <v>0</v>
      </c>
      <c r="AA723" s="526">
        <v>101</v>
      </c>
      <c r="AB723" s="527">
        <f t="shared" si="598"/>
        <v>0</v>
      </c>
      <c r="AC723" s="915">
        <f t="shared" si="610"/>
        <v>0</v>
      </c>
      <c r="AD723" s="1216"/>
      <c r="AE723" s="526">
        <v>246</v>
      </c>
      <c r="AF723" s="527">
        <f t="shared" si="611"/>
        <v>0</v>
      </c>
      <c r="AG723" s="526">
        <v>101</v>
      </c>
      <c r="AH723" s="527">
        <f t="shared" si="599"/>
        <v>0</v>
      </c>
      <c r="AI723" s="915">
        <f t="shared" si="612"/>
        <v>0</v>
      </c>
      <c r="AJ723" s="1216"/>
      <c r="AK723" s="526">
        <v>246</v>
      </c>
      <c r="AL723" s="527">
        <f t="shared" si="613"/>
        <v>0</v>
      </c>
      <c r="AM723" s="526">
        <v>101</v>
      </c>
      <c r="AN723" s="527">
        <f t="shared" si="600"/>
        <v>0</v>
      </c>
      <c r="AO723" s="915">
        <f t="shared" si="614"/>
        <v>0</v>
      </c>
      <c r="AP723" s="990"/>
      <c r="AQ723" s="653">
        <f t="shared" si="601"/>
        <v>1100</v>
      </c>
      <c r="AR723" s="1004">
        <v>246</v>
      </c>
      <c r="AS723" s="527">
        <f t="shared" si="615"/>
        <v>270600</v>
      </c>
      <c r="AT723" s="526">
        <v>101</v>
      </c>
      <c r="AU723" s="989">
        <f t="shared" si="602"/>
        <v>111100</v>
      </c>
      <c r="AV723" s="1090">
        <f t="shared" si="616"/>
        <v>381700</v>
      </c>
      <c r="AW723" s="633"/>
    </row>
    <row r="724" spans="1:49" s="632" customFormat="1" x14ac:dyDescent="0.25">
      <c r="A724" s="749" t="s">
        <v>1281</v>
      </c>
      <c r="B724" s="657" t="s">
        <v>1282</v>
      </c>
      <c r="C724" s="635" t="s">
        <v>170</v>
      </c>
      <c r="D724" s="621">
        <v>5</v>
      </c>
      <c r="E724" s="1004">
        <v>1572</v>
      </c>
      <c r="F724" s="527">
        <f t="shared" si="603"/>
        <v>7860</v>
      </c>
      <c r="G724" s="526">
        <v>2917.5640000000003</v>
      </c>
      <c r="H724" s="989">
        <f t="shared" si="595"/>
        <v>14587.820000000002</v>
      </c>
      <c r="I724" s="1090">
        <f t="shared" si="604"/>
        <v>22447.82</v>
      </c>
      <c r="J724" s="1132"/>
      <c r="K724" s="621"/>
      <c r="L724" s="1004">
        <v>1572</v>
      </c>
      <c r="M724" s="527">
        <f t="shared" si="605"/>
        <v>0</v>
      </c>
      <c r="N724" s="526">
        <v>2917.5640000000003</v>
      </c>
      <c r="O724" s="989">
        <f t="shared" si="596"/>
        <v>0</v>
      </c>
      <c r="P724" s="1090">
        <f t="shared" si="606"/>
        <v>0</v>
      </c>
      <c r="Q724" s="1005"/>
      <c r="R724" s="621"/>
      <c r="S724" s="1096">
        <v>1572</v>
      </c>
      <c r="T724" s="1090">
        <f t="shared" si="607"/>
        <v>0</v>
      </c>
      <c r="U724" s="1096">
        <v>2917.5640000000003</v>
      </c>
      <c r="V724" s="1090">
        <f t="shared" si="597"/>
        <v>0</v>
      </c>
      <c r="W724" s="1090">
        <f t="shared" si="608"/>
        <v>0</v>
      </c>
      <c r="X724" s="1215"/>
      <c r="Y724" s="526">
        <v>1572</v>
      </c>
      <c r="Z724" s="527">
        <f t="shared" si="609"/>
        <v>0</v>
      </c>
      <c r="AA724" s="526">
        <v>2917.5640000000003</v>
      </c>
      <c r="AB724" s="527">
        <f t="shared" si="598"/>
        <v>0</v>
      </c>
      <c r="AC724" s="915">
        <f t="shared" si="610"/>
        <v>0</v>
      </c>
      <c r="AD724" s="1216"/>
      <c r="AE724" s="526">
        <v>1572</v>
      </c>
      <c r="AF724" s="527">
        <f t="shared" si="611"/>
        <v>0</v>
      </c>
      <c r="AG724" s="526">
        <v>2917.5640000000003</v>
      </c>
      <c r="AH724" s="527">
        <f t="shared" si="599"/>
        <v>0</v>
      </c>
      <c r="AI724" s="915">
        <f t="shared" si="612"/>
        <v>0</v>
      </c>
      <c r="AJ724" s="1216"/>
      <c r="AK724" s="526">
        <v>1572</v>
      </c>
      <c r="AL724" s="527">
        <f t="shared" si="613"/>
        <v>0</v>
      </c>
      <c r="AM724" s="526">
        <v>2917.5640000000003</v>
      </c>
      <c r="AN724" s="527">
        <f t="shared" si="600"/>
        <v>0</v>
      </c>
      <c r="AO724" s="915">
        <f t="shared" si="614"/>
        <v>0</v>
      </c>
      <c r="AP724" s="990"/>
      <c r="AQ724" s="653">
        <f t="shared" si="601"/>
        <v>5</v>
      </c>
      <c r="AR724" s="1004">
        <v>1572</v>
      </c>
      <c r="AS724" s="527">
        <f t="shared" si="615"/>
        <v>7860</v>
      </c>
      <c r="AT724" s="526">
        <v>2917.5640000000003</v>
      </c>
      <c r="AU724" s="989">
        <f t="shared" si="602"/>
        <v>14587.820000000002</v>
      </c>
      <c r="AV724" s="1090">
        <f t="shared" si="616"/>
        <v>22447.82</v>
      </c>
      <c r="AW724" s="633"/>
    </row>
    <row r="725" spans="1:49" s="632" customFormat="1" x14ac:dyDescent="0.25">
      <c r="A725" s="749" t="s">
        <v>1283</v>
      </c>
      <c r="B725" s="657" t="s">
        <v>1284</v>
      </c>
      <c r="C725" s="635" t="s">
        <v>170</v>
      </c>
      <c r="D725" s="621">
        <v>1</v>
      </c>
      <c r="E725" s="1004">
        <v>1572</v>
      </c>
      <c r="F725" s="527">
        <f t="shared" si="603"/>
        <v>1572</v>
      </c>
      <c r="G725" s="526">
        <v>4123.6000000000004</v>
      </c>
      <c r="H725" s="989">
        <f t="shared" si="595"/>
        <v>4123.6000000000004</v>
      </c>
      <c r="I725" s="1090">
        <f t="shared" si="604"/>
        <v>5695.6</v>
      </c>
      <c r="J725" s="1132"/>
      <c r="K725" s="621"/>
      <c r="L725" s="1004">
        <v>1572</v>
      </c>
      <c r="M725" s="527">
        <f t="shared" si="605"/>
        <v>0</v>
      </c>
      <c r="N725" s="526">
        <v>4123.6000000000004</v>
      </c>
      <c r="O725" s="989">
        <f t="shared" si="596"/>
        <v>0</v>
      </c>
      <c r="P725" s="1090">
        <f t="shared" si="606"/>
        <v>0</v>
      </c>
      <c r="Q725" s="1005"/>
      <c r="R725" s="621"/>
      <c r="S725" s="1096">
        <v>1572</v>
      </c>
      <c r="T725" s="1090">
        <f t="shared" si="607"/>
        <v>0</v>
      </c>
      <c r="U725" s="1096">
        <v>4123.6000000000004</v>
      </c>
      <c r="V725" s="1090">
        <f t="shared" si="597"/>
        <v>0</v>
      </c>
      <c r="W725" s="1090">
        <f t="shared" si="608"/>
        <v>0</v>
      </c>
      <c r="X725" s="1215"/>
      <c r="Y725" s="526">
        <v>1572</v>
      </c>
      <c r="Z725" s="527">
        <f t="shared" si="609"/>
        <v>0</v>
      </c>
      <c r="AA725" s="526">
        <v>4123.6000000000004</v>
      </c>
      <c r="AB725" s="527">
        <f t="shared" si="598"/>
        <v>0</v>
      </c>
      <c r="AC725" s="915">
        <f t="shared" si="610"/>
        <v>0</v>
      </c>
      <c r="AD725" s="1216"/>
      <c r="AE725" s="526">
        <v>1572</v>
      </c>
      <c r="AF725" s="527">
        <f t="shared" si="611"/>
        <v>0</v>
      </c>
      <c r="AG725" s="526">
        <v>4123.6000000000004</v>
      </c>
      <c r="AH725" s="527">
        <f t="shared" si="599"/>
        <v>0</v>
      </c>
      <c r="AI725" s="915">
        <f t="shared" si="612"/>
        <v>0</v>
      </c>
      <c r="AJ725" s="1216"/>
      <c r="AK725" s="526">
        <v>1572</v>
      </c>
      <c r="AL725" s="527">
        <f t="shared" si="613"/>
        <v>0</v>
      </c>
      <c r="AM725" s="526">
        <v>4123.6000000000004</v>
      </c>
      <c r="AN725" s="527">
        <f t="shared" si="600"/>
        <v>0</v>
      </c>
      <c r="AO725" s="915">
        <f t="shared" si="614"/>
        <v>0</v>
      </c>
      <c r="AP725" s="990"/>
      <c r="AQ725" s="653">
        <f t="shared" si="601"/>
        <v>1</v>
      </c>
      <c r="AR725" s="1004">
        <v>1572</v>
      </c>
      <c r="AS725" s="527">
        <f t="shared" si="615"/>
        <v>1572</v>
      </c>
      <c r="AT725" s="526">
        <v>4123.6000000000004</v>
      </c>
      <c r="AU725" s="989">
        <f t="shared" si="602"/>
        <v>4123.6000000000004</v>
      </c>
      <c r="AV725" s="1090">
        <f t="shared" si="616"/>
        <v>5695.6</v>
      </c>
      <c r="AW725" s="633"/>
    </row>
    <row r="726" spans="1:49" s="632" customFormat="1" x14ac:dyDescent="0.25">
      <c r="A726" s="749" t="s">
        <v>1285</v>
      </c>
      <c r="B726" s="657" t="s">
        <v>1286</v>
      </c>
      <c r="C726" s="635" t="s">
        <v>170</v>
      </c>
      <c r="D726" s="621">
        <v>2</v>
      </c>
      <c r="E726" s="1004">
        <v>1572</v>
      </c>
      <c r="F726" s="527">
        <f t="shared" si="603"/>
        <v>3144</v>
      </c>
      <c r="G726" s="526">
        <v>4592.12</v>
      </c>
      <c r="H726" s="989">
        <f t="shared" si="595"/>
        <v>9184.24</v>
      </c>
      <c r="I726" s="1090">
        <f t="shared" si="604"/>
        <v>12328.24</v>
      </c>
      <c r="J726" s="1132"/>
      <c r="K726" s="621"/>
      <c r="L726" s="1004">
        <v>1572</v>
      </c>
      <c r="M726" s="527">
        <f t="shared" si="605"/>
        <v>0</v>
      </c>
      <c r="N726" s="526">
        <v>4592.12</v>
      </c>
      <c r="O726" s="989">
        <f t="shared" si="596"/>
        <v>0</v>
      </c>
      <c r="P726" s="1090">
        <f t="shared" si="606"/>
        <v>0</v>
      </c>
      <c r="Q726" s="1005"/>
      <c r="R726" s="621"/>
      <c r="S726" s="1096">
        <v>1572</v>
      </c>
      <c r="T726" s="1090">
        <f t="shared" si="607"/>
        <v>0</v>
      </c>
      <c r="U726" s="1096">
        <v>4592.12</v>
      </c>
      <c r="V726" s="1090">
        <f t="shared" si="597"/>
        <v>0</v>
      </c>
      <c r="W726" s="1090">
        <f t="shared" si="608"/>
        <v>0</v>
      </c>
      <c r="X726" s="1215"/>
      <c r="Y726" s="526">
        <v>1572</v>
      </c>
      <c r="Z726" s="527">
        <f t="shared" si="609"/>
        <v>0</v>
      </c>
      <c r="AA726" s="526">
        <v>4592.12</v>
      </c>
      <c r="AB726" s="527">
        <f t="shared" si="598"/>
        <v>0</v>
      </c>
      <c r="AC726" s="915">
        <f t="shared" si="610"/>
        <v>0</v>
      </c>
      <c r="AD726" s="1216"/>
      <c r="AE726" s="526">
        <v>1572</v>
      </c>
      <c r="AF726" s="527">
        <f t="shared" si="611"/>
        <v>0</v>
      </c>
      <c r="AG726" s="526">
        <v>4592.12</v>
      </c>
      <c r="AH726" s="527">
        <f t="shared" si="599"/>
        <v>0</v>
      </c>
      <c r="AI726" s="915">
        <f t="shared" si="612"/>
        <v>0</v>
      </c>
      <c r="AJ726" s="1216"/>
      <c r="AK726" s="526">
        <v>1572</v>
      </c>
      <c r="AL726" s="527">
        <f t="shared" si="613"/>
        <v>0</v>
      </c>
      <c r="AM726" s="526">
        <v>4592.12</v>
      </c>
      <c r="AN726" s="527">
        <f t="shared" si="600"/>
        <v>0</v>
      </c>
      <c r="AO726" s="915">
        <f t="shared" si="614"/>
        <v>0</v>
      </c>
      <c r="AP726" s="990"/>
      <c r="AQ726" s="653">
        <f t="shared" si="601"/>
        <v>2</v>
      </c>
      <c r="AR726" s="1004">
        <v>1572</v>
      </c>
      <c r="AS726" s="527">
        <f t="shared" si="615"/>
        <v>3144</v>
      </c>
      <c r="AT726" s="526">
        <v>4592.12</v>
      </c>
      <c r="AU726" s="989">
        <f t="shared" si="602"/>
        <v>9184.24</v>
      </c>
      <c r="AV726" s="1090">
        <f t="shared" si="616"/>
        <v>12328.24</v>
      </c>
      <c r="AW726" s="633"/>
    </row>
    <row r="727" spans="1:49" s="632" customFormat="1" x14ac:dyDescent="0.25">
      <c r="A727" s="749" t="s">
        <v>1287</v>
      </c>
      <c r="B727" s="657" t="s">
        <v>1288</v>
      </c>
      <c r="C727" s="635" t="s">
        <v>170</v>
      </c>
      <c r="D727" s="621">
        <v>6</v>
      </c>
      <c r="E727" s="1004">
        <v>786</v>
      </c>
      <c r="F727" s="527">
        <f t="shared" si="603"/>
        <v>4716</v>
      </c>
      <c r="G727" s="526">
        <v>777.4</v>
      </c>
      <c r="H727" s="989">
        <f t="shared" si="595"/>
        <v>4664.3999999999996</v>
      </c>
      <c r="I727" s="1090">
        <f t="shared" si="604"/>
        <v>9380.4</v>
      </c>
      <c r="J727" s="1132"/>
      <c r="K727" s="621"/>
      <c r="L727" s="1004">
        <v>786</v>
      </c>
      <c r="M727" s="527">
        <f t="shared" si="605"/>
        <v>0</v>
      </c>
      <c r="N727" s="526">
        <v>777.4</v>
      </c>
      <c r="O727" s="989">
        <f t="shared" si="596"/>
        <v>0</v>
      </c>
      <c r="P727" s="1090">
        <f t="shared" si="606"/>
        <v>0</v>
      </c>
      <c r="Q727" s="1005"/>
      <c r="R727" s="621"/>
      <c r="S727" s="1096">
        <v>786</v>
      </c>
      <c r="T727" s="1090">
        <f t="shared" si="607"/>
        <v>0</v>
      </c>
      <c r="U727" s="1096">
        <v>777.4</v>
      </c>
      <c r="V727" s="1090">
        <f t="shared" si="597"/>
        <v>0</v>
      </c>
      <c r="W727" s="1090">
        <f t="shared" si="608"/>
        <v>0</v>
      </c>
      <c r="X727" s="1215"/>
      <c r="Y727" s="526">
        <v>786</v>
      </c>
      <c r="Z727" s="527">
        <f t="shared" si="609"/>
        <v>0</v>
      </c>
      <c r="AA727" s="526">
        <v>777.4</v>
      </c>
      <c r="AB727" s="527">
        <f t="shared" si="598"/>
        <v>0</v>
      </c>
      <c r="AC727" s="915">
        <f t="shared" si="610"/>
        <v>0</v>
      </c>
      <c r="AD727" s="1216"/>
      <c r="AE727" s="526">
        <v>786</v>
      </c>
      <c r="AF727" s="527">
        <f t="shared" si="611"/>
        <v>0</v>
      </c>
      <c r="AG727" s="526">
        <v>777.4</v>
      </c>
      <c r="AH727" s="527">
        <f t="shared" si="599"/>
        <v>0</v>
      </c>
      <c r="AI727" s="915">
        <f t="shared" si="612"/>
        <v>0</v>
      </c>
      <c r="AJ727" s="1216"/>
      <c r="AK727" s="526">
        <v>786</v>
      </c>
      <c r="AL727" s="527">
        <f t="shared" si="613"/>
        <v>0</v>
      </c>
      <c r="AM727" s="526">
        <v>777.4</v>
      </c>
      <c r="AN727" s="527">
        <f t="shared" si="600"/>
        <v>0</v>
      </c>
      <c r="AO727" s="915">
        <f t="shared" si="614"/>
        <v>0</v>
      </c>
      <c r="AP727" s="990"/>
      <c r="AQ727" s="653">
        <f t="shared" si="601"/>
        <v>6</v>
      </c>
      <c r="AR727" s="1004">
        <v>786</v>
      </c>
      <c r="AS727" s="527">
        <f t="shared" si="615"/>
        <v>4716</v>
      </c>
      <c r="AT727" s="526">
        <v>777.4</v>
      </c>
      <c r="AU727" s="989">
        <f t="shared" si="602"/>
        <v>4664.3999999999996</v>
      </c>
      <c r="AV727" s="1090">
        <f t="shared" si="616"/>
        <v>9380.4</v>
      </c>
      <c r="AW727" s="633"/>
    </row>
    <row r="728" spans="1:49" s="632" customFormat="1" x14ac:dyDescent="0.25">
      <c r="A728" s="749" t="s">
        <v>1289</v>
      </c>
      <c r="B728" s="657" t="s">
        <v>1290</v>
      </c>
      <c r="C728" s="635" t="s">
        <v>170</v>
      </c>
      <c r="D728" s="621">
        <v>1</v>
      </c>
      <c r="E728" s="1004">
        <v>1572</v>
      </c>
      <c r="F728" s="527">
        <f t="shared" si="603"/>
        <v>1572</v>
      </c>
      <c r="G728" s="526">
        <v>4386.2</v>
      </c>
      <c r="H728" s="989">
        <f t="shared" si="595"/>
        <v>4386.2</v>
      </c>
      <c r="I728" s="1090">
        <f t="shared" si="604"/>
        <v>5958.2</v>
      </c>
      <c r="J728" s="1132"/>
      <c r="K728" s="621"/>
      <c r="L728" s="1004">
        <v>1572</v>
      </c>
      <c r="M728" s="527">
        <f t="shared" si="605"/>
        <v>0</v>
      </c>
      <c r="N728" s="526">
        <v>4386.2</v>
      </c>
      <c r="O728" s="989">
        <f t="shared" si="596"/>
        <v>0</v>
      </c>
      <c r="P728" s="1090">
        <f t="shared" si="606"/>
        <v>0</v>
      </c>
      <c r="Q728" s="1005"/>
      <c r="R728" s="621"/>
      <c r="S728" s="1096">
        <v>1572</v>
      </c>
      <c r="T728" s="1090">
        <f t="shared" si="607"/>
        <v>0</v>
      </c>
      <c r="U728" s="1096">
        <v>4386.2</v>
      </c>
      <c r="V728" s="1090">
        <f t="shared" si="597"/>
        <v>0</v>
      </c>
      <c r="W728" s="1090">
        <f t="shared" si="608"/>
        <v>0</v>
      </c>
      <c r="X728" s="1215"/>
      <c r="Y728" s="526">
        <v>1572</v>
      </c>
      <c r="Z728" s="527">
        <f t="shared" si="609"/>
        <v>0</v>
      </c>
      <c r="AA728" s="526">
        <v>4386.2</v>
      </c>
      <c r="AB728" s="527">
        <f t="shared" si="598"/>
        <v>0</v>
      </c>
      <c r="AC728" s="915">
        <f t="shared" si="610"/>
        <v>0</v>
      </c>
      <c r="AD728" s="1216"/>
      <c r="AE728" s="526">
        <v>1572</v>
      </c>
      <c r="AF728" s="527">
        <f t="shared" si="611"/>
        <v>0</v>
      </c>
      <c r="AG728" s="526">
        <v>4386.2</v>
      </c>
      <c r="AH728" s="527">
        <f t="shared" si="599"/>
        <v>0</v>
      </c>
      <c r="AI728" s="915">
        <f t="shared" si="612"/>
        <v>0</v>
      </c>
      <c r="AJ728" s="1216"/>
      <c r="AK728" s="526">
        <v>1572</v>
      </c>
      <c r="AL728" s="527">
        <f t="shared" si="613"/>
        <v>0</v>
      </c>
      <c r="AM728" s="526">
        <v>4386.2</v>
      </c>
      <c r="AN728" s="527">
        <f t="shared" si="600"/>
        <v>0</v>
      </c>
      <c r="AO728" s="915">
        <f t="shared" si="614"/>
        <v>0</v>
      </c>
      <c r="AP728" s="990"/>
      <c r="AQ728" s="653">
        <f t="shared" si="601"/>
        <v>1</v>
      </c>
      <c r="AR728" s="1004">
        <v>1572</v>
      </c>
      <c r="AS728" s="527">
        <f t="shared" si="615"/>
        <v>1572</v>
      </c>
      <c r="AT728" s="526">
        <v>4386.2</v>
      </c>
      <c r="AU728" s="989">
        <f t="shared" si="602"/>
        <v>4386.2</v>
      </c>
      <c r="AV728" s="1090">
        <f t="shared" si="616"/>
        <v>5958.2</v>
      </c>
      <c r="AW728" s="633"/>
    </row>
    <row r="729" spans="1:49" s="632" customFormat="1" x14ac:dyDescent="0.25">
      <c r="A729" s="749" t="s">
        <v>1291</v>
      </c>
      <c r="B729" s="657" t="s">
        <v>1292</v>
      </c>
      <c r="C729" s="635" t="s">
        <v>243</v>
      </c>
      <c r="D729" s="621">
        <v>10</v>
      </c>
      <c r="E729" s="1004">
        <v>0</v>
      </c>
      <c r="F729" s="527">
        <f t="shared" si="603"/>
        <v>0</v>
      </c>
      <c r="G729" s="526">
        <v>168</v>
      </c>
      <c r="H729" s="989">
        <f t="shared" si="595"/>
        <v>1680</v>
      </c>
      <c r="I729" s="1090">
        <f t="shared" si="604"/>
        <v>1680</v>
      </c>
      <c r="J729" s="1132"/>
      <c r="K729" s="621"/>
      <c r="L729" s="1004">
        <v>0</v>
      </c>
      <c r="M729" s="527">
        <f t="shared" si="605"/>
        <v>0</v>
      </c>
      <c r="N729" s="526">
        <v>168</v>
      </c>
      <c r="O729" s="989">
        <f t="shared" si="596"/>
        <v>0</v>
      </c>
      <c r="P729" s="1090">
        <f t="shared" si="606"/>
        <v>0</v>
      </c>
      <c r="Q729" s="1005"/>
      <c r="R729" s="621"/>
      <c r="S729" s="1096">
        <v>0</v>
      </c>
      <c r="T729" s="1090">
        <f t="shared" si="607"/>
        <v>0</v>
      </c>
      <c r="U729" s="1096">
        <v>168</v>
      </c>
      <c r="V729" s="1090">
        <f t="shared" si="597"/>
        <v>0</v>
      </c>
      <c r="W729" s="1090">
        <f t="shared" si="608"/>
        <v>0</v>
      </c>
      <c r="X729" s="1215"/>
      <c r="Y729" s="526">
        <v>0</v>
      </c>
      <c r="Z729" s="527">
        <f t="shared" si="609"/>
        <v>0</v>
      </c>
      <c r="AA729" s="526">
        <v>168</v>
      </c>
      <c r="AB729" s="527">
        <f t="shared" si="598"/>
        <v>0</v>
      </c>
      <c r="AC729" s="915">
        <f t="shared" si="610"/>
        <v>0</v>
      </c>
      <c r="AD729" s="1216"/>
      <c r="AE729" s="526">
        <v>0</v>
      </c>
      <c r="AF729" s="527">
        <f t="shared" si="611"/>
        <v>0</v>
      </c>
      <c r="AG729" s="526">
        <v>168</v>
      </c>
      <c r="AH729" s="527">
        <f t="shared" si="599"/>
        <v>0</v>
      </c>
      <c r="AI729" s="915">
        <f t="shared" si="612"/>
        <v>0</v>
      </c>
      <c r="AJ729" s="1216"/>
      <c r="AK729" s="526">
        <v>0</v>
      </c>
      <c r="AL729" s="527">
        <f t="shared" si="613"/>
        <v>0</v>
      </c>
      <c r="AM729" s="526">
        <v>168</v>
      </c>
      <c r="AN729" s="527">
        <f t="shared" si="600"/>
        <v>0</v>
      </c>
      <c r="AO729" s="915">
        <f t="shared" si="614"/>
        <v>0</v>
      </c>
      <c r="AP729" s="990"/>
      <c r="AQ729" s="653">
        <f t="shared" si="601"/>
        <v>10</v>
      </c>
      <c r="AR729" s="1004">
        <v>0</v>
      </c>
      <c r="AS729" s="527">
        <f t="shared" si="615"/>
        <v>0</v>
      </c>
      <c r="AT729" s="526">
        <v>168</v>
      </c>
      <c r="AU729" s="989">
        <f t="shared" si="602"/>
        <v>1680</v>
      </c>
      <c r="AV729" s="1090">
        <f t="shared" si="616"/>
        <v>1680</v>
      </c>
      <c r="AW729" s="633"/>
    </row>
    <row r="730" spans="1:49" s="632" customFormat="1" x14ac:dyDescent="0.25">
      <c r="A730" s="749" t="s">
        <v>1293</v>
      </c>
      <c r="B730" s="657" t="s">
        <v>1294</v>
      </c>
      <c r="C730" s="635" t="s">
        <v>243</v>
      </c>
      <c r="D730" s="621">
        <v>80</v>
      </c>
      <c r="E730" s="1004">
        <v>314.39999999999998</v>
      </c>
      <c r="F730" s="527">
        <f t="shared" si="603"/>
        <v>25152</v>
      </c>
      <c r="G730" s="526">
        <v>265</v>
      </c>
      <c r="H730" s="989">
        <f t="shared" si="595"/>
        <v>21200</v>
      </c>
      <c r="I730" s="1090">
        <f t="shared" si="604"/>
        <v>46352</v>
      </c>
      <c r="J730" s="1132"/>
      <c r="K730" s="621"/>
      <c r="L730" s="1004">
        <v>314.39999999999998</v>
      </c>
      <c r="M730" s="527">
        <f t="shared" si="605"/>
        <v>0</v>
      </c>
      <c r="N730" s="526">
        <v>265</v>
      </c>
      <c r="O730" s="989">
        <f t="shared" si="596"/>
        <v>0</v>
      </c>
      <c r="P730" s="1090">
        <f t="shared" si="606"/>
        <v>0</v>
      </c>
      <c r="Q730" s="1005"/>
      <c r="R730" s="621"/>
      <c r="S730" s="1096">
        <v>314.39999999999998</v>
      </c>
      <c r="T730" s="1090">
        <f t="shared" si="607"/>
        <v>0</v>
      </c>
      <c r="U730" s="1096">
        <v>265</v>
      </c>
      <c r="V730" s="1090">
        <f t="shared" si="597"/>
        <v>0</v>
      </c>
      <c r="W730" s="1090">
        <f t="shared" si="608"/>
        <v>0</v>
      </c>
      <c r="X730" s="1215"/>
      <c r="Y730" s="526">
        <v>314.39999999999998</v>
      </c>
      <c r="Z730" s="527">
        <f t="shared" si="609"/>
        <v>0</v>
      </c>
      <c r="AA730" s="526">
        <v>265</v>
      </c>
      <c r="AB730" s="527">
        <f t="shared" si="598"/>
        <v>0</v>
      </c>
      <c r="AC730" s="915">
        <f t="shared" si="610"/>
        <v>0</v>
      </c>
      <c r="AD730" s="1216"/>
      <c r="AE730" s="526">
        <v>314.39999999999998</v>
      </c>
      <c r="AF730" s="527">
        <f t="shared" si="611"/>
        <v>0</v>
      </c>
      <c r="AG730" s="526">
        <v>265</v>
      </c>
      <c r="AH730" s="527">
        <f t="shared" si="599"/>
        <v>0</v>
      </c>
      <c r="AI730" s="915">
        <f t="shared" si="612"/>
        <v>0</v>
      </c>
      <c r="AJ730" s="1216"/>
      <c r="AK730" s="526">
        <v>314.39999999999998</v>
      </c>
      <c r="AL730" s="527">
        <f t="shared" si="613"/>
        <v>0</v>
      </c>
      <c r="AM730" s="526">
        <v>265</v>
      </c>
      <c r="AN730" s="527">
        <f t="shared" si="600"/>
        <v>0</v>
      </c>
      <c r="AO730" s="915">
        <f t="shared" si="614"/>
        <v>0</v>
      </c>
      <c r="AP730" s="990"/>
      <c r="AQ730" s="653">
        <f t="shared" si="601"/>
        <v>80</v>
      </c>
      <c r="AR730" s="1004">
        <v>314.39999999999998</v>
      </c>
      <c r="AS730" s="527">
        <f t="shared" si="615"/>
        <v>25152</v>
      </c>
      <c r="AT730" s="526">
        <v>265</v>
      </c>
      <c r="AU730" s="989">
        <f t="shared" si="602"/>
        <v>21200</v>
      </c>
      <c r="AV730" s="1090">
        <f t="shared" si="616"/>
        <v>46352</v>
      </c>
      <c r="AW730" s="633"/>
    </row>
    <row r="731" spans="1:49" s="632" customFormat="1" x14ac:dyDescent="0.25">
      <c r="A731" s="749" t="s">
        <v>1295</v>
      </c>
      <c r="B731" s="657" t="s">
        <v>1296</v>
      </c>
      <c r="C731" s="635" t="s">
        <v>170</v>
      </c>
      <c r="D731" s="621">
        <v>60</v>
      </c>
      <c r="E731" s="1004">
        <v>132</v>
      </c>
      <c r="F731" s="527">
        <f t="shared" si="603"/>
        <v>7920</v>
      </c>
      <c r="G731" s="526">
        <v>101</v>
      </c>
      <c r="H731" s="989">
        <f t="shared" si="595"/>
        <v>6060</v>
      </c>
      <c r="I731" s="1090">
        <f t="shared" si="604"/>
        <v>13980</v>
      </c>
      <c r="J731" s="1132"/>
      <c r="K731" s="621"/>
      <c r="L731" s="1004">
        <v>132</v>
      </c>
      <c r="M731" s="527">
        <f t="shared" si="605"/>
        <v>0</v>
      </c>
      <c r="N731" s="526">
        <v>101</v>
      </c>
      <c r="O731" s="989">
        <f t="shared" si="596"/>
        <v>0</v>
      </c>
      <c r="P731" s="1090">
        <f t="shared" si="606"/>
        <v>0</v>
      </c>
      <c r="Q731" s="1005"/>
      <c r="R731" s="621"/>
      <c r="S731" s="1096">
        <v>132</v>
      </c>
      <c r="T731" s="1090">
        <f t="shared" si="607"/>
        <v>0</v>
      </c>
      <c r="U731" s="1096">
        <v>101</v>
      </c>
      <c r="V731" s="1090">
        <f t="shared" si="597"/>
        <v>0</v>
      </c>
      <c r="W731" s="1090">
        <f t="shared" si="608"/>
        <v>0</v>
      </c>
      <c r="X731" s="1215"/>
      <c r="Y731" s="526">
        <v>132</v>
      </c>
      <c r="Z731" s="527">
        <f t="shared" si="609"/>
        <v>0</v>
      </c>
      <c r="AA731" s="526">
        <v>101</v>
      </c>
      <c r="AB731" s="527">
        <f t="shared" si="598"/>
        <v>0</v>
      </c>
      <c r="AC731" s="915">
        <f t="shared" si="610"/>
        <v>0</v>
      </c>
      <c r="AD731" s="1216"/>
      <c r="AE731" s="526">
        <v>132</v>
      </c>
      <c r="AF731" s="527">
        <f t="shared" si="611"/>
        <v>0</v>
      </c>
      <c r="AG731" s="526">
        <v>101</v>
      </c>
      <c r="AH731" s="527">
        <f t="shared" si="599"/>
        <v>0</v>
      </c>
      <c r="AI731" s="915">
        <f t="shared" si="612"/>
        <v>0</v>
      </c>
      <c r="AJ731" s="1216"/>
      <c r="AK731" s="526">
        <v>132</v>
      </c>
      <c r="AL731" s="527">
        <f t="shared" si="613"/>
        <v>0</v>
      </c>
      <c r="AM731" s="526">
        <v>101</v>
      </c>
      <c r="AN731" s="527">
        <f t="shared" si="600"/>
        <v>0</v>
      </c>
      <c r="AO731" s="915">
        <f t="shared" si="614"/>
        <v>0</v>
      </c>
      <c r="AP731" s="990"/>
      <c r="AQ731" s="653">
        <f t="shared" si="601"/>
        <v>60</v>
      </c>
      <c r="AR731" s="1004">
        <v>132</v>
      </c>
      <c r="AS731" s="527">
        <f t="shared" si="615"/>
        <v>7920</v>
      </c>
      <c r="AT731" s="526">
        <v>101</v>
      </c>
      <c r="AU731" s="989">
        <f t="shared" si="602"/>
        <v>6060</v>
      </c>
      <c r="AV731" s="1090">
        <f t="shared" si="616"/>
        <v>13980</v>
      </c>
      <c r="AW731" s="633"/>
    </row>
    <row r="732" spans="1:49" s="632" customFormat="1" x14ac:dyDescent="0.25">
      <c r="A732" s="749" t="s">
        <v>1297</v>
      </c>
      <c r="B732" s="657" t="s">
        <v>1298</v>
      </c>
      <c r="C732" s="635" t="s">
        <v>170</v>
      </c>
      <c r="D732" s="621">
        <v>1</v>
      </c>
      <c r="E732" s="1004">
        <v>0</v>
      </c>
      <c r="F732" s="527">
        <f t="shared" si="603"/>
        <v>0</v>
      </c>
      <c r="G732" s="526">
        <v>6756</v>
      </c>
      <c r="H732" s="989">
        <f t="shared" si="595"/>
        <v>6756</v>
      </c>
      <c r="I732" s="1090">
        <f t="shared" si="604"/>
        <v>6756</v>
      </c>
      <c r="J732" s="1132"/>
      <c r="K732" s="621"/>
      <c r="L732" s="1004">
        <v>0</v>
      </c>
      <c r="M732" s="527">
        <f t="shared" si="605"/>
        <v>0</v>
      </c>
      <c r="N732" s="526">
        <v>6756</v>
      </c>
      <c r="O732" s="989">
        <f t="shared" si="596"/>
        <v>0</v>
      </c>
      <c r="P732" s="1090">
        <f t="shared" si="606"/>
        <v>0</v>
      </c>
      <c r="Q732" s="1005"/>
      <c r="R732" s="621"/>
      <c r="S732" s="1096">
        <v>0</v>
      </c>
      <c r="T732" s="1090">
        <f t="shared" si="607"/>
        <v>0</v>
      </c>
      <c r="U732" s="1096">
        <v>6756</v>
      </c>
      <c r="V732" s="1090">
        <f t="shared" si="597"/>
        <v>0</v>
      </c>
      <c r="W732" s="1090">
        <f t="shared" si="608"/>
        <v>0</v>
      </c>
      <c r="X732" s="1215"/>
      <c r="Y732" s="526">
        <v>0</v>
      </c>
      <c r="Z732" s="527">
        <f t="shared" si="609"/>
        <v>0</v>
      </c>
      <c r="AA732" s="526">
        <v>6756</v>
      </c>
      <c r="AB732" s="527">
        <f t="shared" si="598"/>
        <v>0</v>
      </c>
      <c r="AC732" s="915">
        <f t="shared" si="610"/>
        <v>0</v>
      </c>
      <c r="AD732" s="1216"/>
      <c r="AE732" s="526">
        <v>0</v>
      </c>
      <c r="AF732" s="527">
        <f t="shared" si="611"/>
        <v>0</v>
      </c>
      <c r="AG732" s="526">
        <v>6756</v>
      </c>
      <c r="AH732" s="527">
        <f t="shared" si="599"/>
        <v>0</v>
      </c>
      <c r="AI732" s="915">
        <f t="shared" si="612"/>
        <v>0</v>
      </c>
      <c r="AJ732" s="1216"/>
      <c r="AK732" s="526">
        <v>0</v>
      </c>
      <c r="AL732" s="527">
        <f t="shared" si="613"/>
        <v>0</v>
      </c>
      <c r="AM732" s="526">
        <v>6756</v>
      </c>
      <c r="AN732" s="527">
        <f t="shared" si="600"/>
        <v>0</v>
      </c>
      <c r="AO732" s="915">
        <f t="shared" si="614"/>
        <v>0</v>
      </c>
      <c r="AP732" s="990"/>
      <c r="AQ732" s="653">
        <f t="shared" si="601"/>
        <v>1</v>
      </c>
      <c r="AR732" s="1004">
        <v>0</v>
      </c>
      <c r="AS732" s="527">
        <f t="shared" si="615"/>
        <v>0</v>
      </c>
      <c r="AT732" s="526">
        <v>6756</v>
      </c>
      <c r="AU732" s="989">
        <f t="shared" si="602"/>
        <v>6756</v>
      </c>
      <c r="AV732" s="1090">
        <f t="shared" si="616"/>
        <v>6756</v>
      </c>
      <c r="AW732" s="633"/>
    </row>
    <row r="733" spans="1:49" s="632" customFormat="1" x14ac:dyDescent="0.25">
      <c r="A733" s="749" t="s">
        <v>1299</v>
      </c>
      <c r="B733" s="657" t="s">
        <v>1300</v>
      </c>
      <c r="C733" s="635" t="s">
        <v>170</v>
      </c>
      <c r="D733" s="621">
        <v>1200</v>
      </c>
      <c r="E733" s="1004">
        <v>0</v>
      </c>
      <c r="F733" s="527">
        <f t="shared" si="603"/>
        <v>0</v>
      </c>
      <c r="G733" s="526">
        <v>8.4500000000000011</v>
      </c>
      <c r="H733" s="989">
        <f t="shared" si="595"/>
        <v>10140.000000000002</v>
      </c>
      <c r="I733" s="1090">
        <f t="shared" si="604"/>
        <v>10140.000000000002</v>
      </c>
      <c r="J733" s="1132"/>
      <c r="K733" s="621"/>
      <c r="L733" s="1004">
        <v>0</v>
      </c>
      <c r="M733" s="527">
        <f t="shared" si="605"/>
        <v>0</v>
      </c>
      <c r="N733" s="526">
        <v>8.4500000000000011</v>
      </c>
      <c r="O733" s="989">
        <f t="shared" si="596"/>
        <v>0</v>
      </c>
      <c r="P733" s="1090">
        <f t="shared" si="606"/>
        <v>0</v>
      </c>
      <c r="Q733" s="1005"/>
      <c r="R733" s="621"/>
      <c r="S733" s="1096">
        <v>0</v>
      </c>
      <c r="T733" s="1090">
        <f t="shared" si="607"/>
        <v>0</v>
      </c>
      <c r="U733" s="1096">
        <v>8.4500000000000011</v>
      </c>
      <c r="V733" s="1090">
        <f t="shared" si="597"/>
        <v>0</v>
      </c>
      <c r="W733" s="1090">
        <f t="shared" si="608"/>
        <v>0</v>
      </c>
      <c r="X733" s="1215"/>
      <c r="Y733" s="526">
        <v>0</v>
      </c>
      <c r="Z733" s="527">
        <f t="shared" si="609"/>
        <v>0</v>
      </c>
      <c r="AA733" s="526">
        <v>8.4500000000000011</v>
      </c>
      <c r="AB733" s="527">
        <f t="shared" si="598"/>
        <v>0</v>
      </c>
      <c r="AC733" s="915">
        <f t="shared" si="610"/>
        <v>0</v>
      </c>
      <c r="AD733" s="1216"/>
      <c r="AE733" s="526">
        <v>0</v>
      </c>
      <c r="AF733" s="527">
        <f t="shared" si="611"/>
        <v>0</v>
      </c>
      <c r="AG733" s="526">
        <v>8.4500000000000011</v>
      </c>
      <c r="AH733" s="527">
        <f t="shared" si="599"/>
        <v>0</v>
      </c>
      <c r="AI733" s="915">
        <f t="shared" si="612"/>
        <v>0</v>
      </c>
      <c r="AJ733" s="1216"/>
      <c r="AK733" s="526">
        <v>0</v>
      </c>
      <c r="AL733" s="527">
        <f t="shared" si="613"/>
        <v>0</v>
      </c>
      <c r="AM733" s="526">
        <v>8.4500000000000011</v>
      </c>
      <c r="AN733" s="527">
        <f t="shared" si="600"/>
        <v>0</v>
      </c>
      <c r="AO733" s="915">
        <f t="shared" si="614"/>
        <v>0</v>
      </c>
      <c r="AP733" s="990"/>
      <c r="AQ733" s="653">
        <f t="shared" si="601"/>
        <v>1200</v>
      </c>
      <c r="AR733" s="1004">
        <v>0</v>
      </c>
      <c r="AS733" s="527">
        <f t="shared" si="615"/>
        <v>0</v>
      </c>
      <c r="AT733" s="526">
        <v>8.4500000000000011</v>
      </c>
      <c r="AU733" s="989">
        <f t="shared" si="602"/>
        <v>10140.000000000002</v>
      </c>
      <c r="AV733" s="1090">
        <f t="shared" si="616"/>
        <v>10140.000000000002</v>
      </c>
      <c r="AW733" s="633"/>
    </row>
    <row r="734" spans="1:49" s="632" customFormat="1" x14ac:dyDescent="0.25">
      <c r="A734" s="749" t="s">
        <v>1301</v>
      </c>
      <c r="B734" s="657" t="s">
        <v>1302</v>
      </c>
      <c r="C734" s="635" t="s">
        <v>170</v>
      </c>
      <c r="D734" s="621">
        <v>400</v>
      </c>
      <c r="E734" s="1004">
        <v>0</v>
      </c>
      <c r="F734" s="527">
        <f t="shared" si="603"/>
        <v>0</v>
      </c>
      <c r="G734" s="526">
        <v>15.73</v>
      </c>
      <c r="H734" s="989">
        <f t="shared" si="595"/>
        <v>6292</v>
      </c>
      <c r="I734" s="1090">
        <f t="shared" si="604"/>
        <v>6292</v>
      </c>
      <c r="J734" s="1132"/>
      <c r="K734" s="621"/>
      <c r="L734" s="1004">
        <v>0</v>
      </c>
      <c r="M734" s="527">
        <f t="shared" si="605"/>
        <v>0</v>
      </c>
      <c r="N734" s="526">
        <v>15.73</v>
      </c>
      <c r="O734" s="989">
        <f t="shared" si="596"/>
        <v>0</v>
      </c>
      <c r="P734" s="1090">
        <f t="shared" si="606"/>
        <v>0</v>
      </c>
      <c r="Q734" s="1005"/>
      <c r="R734" s="621"/>
      <c r="S734" s="1096">
        <v>0</v>
      </c>
      <c r="T734" s="1090">
        <f t="shared" si="607"/>
        <v>0</v>
      </c>
      <c r="U734" s="1096">
        <v>15.73</v>
      </c>
      <c r="V734" s="1090">
        <f t="shared" si="597"/>
        <v>0</v>
      </c>
      <c r="W734" s="1090">
        <f t="shared" si="608"/>
        <v>0</v>
      </c>
      <c r="X734" s="1215"/>
      <c r="Y734" s="526">
        <v>0</v>
      </c>
      <c r="Z734" s="527">
        <f t="shared" si="609"/>
        <v>0</v>
      </c>
      <c r="AA734" s="526">
        <v>15.73</v>
      </c>
      <c r="AB734" s="527">
        <f t="shared" si="598"/>
        <v>0</v>
      </c>
      <c r="AC734" s="915">
        <f t="shared" si="610"/>
        <v>0</v>
      </c>
      <c r="AD734" s="1216"/>
      <c r="AE734" s="526">
        <v>0</v>
      </c>
      <c r="AF734" s="527">
        <f t="shared" si="611"/>
        <v>0</v>
      </c>
      <c r="AG734" s="526">
        <v>15.73</v>
      </c>
      <c r="AH734" s="527">
        <f t="shared" si="599"/>
        <v>0</v>
      </c>
      <c r="AI734" s="915">
        <f t="shared" si="612"/>
        <v>0</v>
      </c>
      <c r="AJ734" s="1216"/>
      <c r="AK734" s="526">
        <v>0</v>
      </c>
      <c r="AL734" s="527">
        <f t="shared" si="613"/>
        <v>0</v>
      </c>
      <c r="AM734" s="526">
        <v>15.73</v>
      </c>
      <c r="AN734" s="527">
        <f t="shared" si="600"/>
        <v>0</v>
      </c>
      <c r="AO734" s="915">
        <f t="shared" si="614"/>
        <v>0</v>
      </c>
      <c r="AP734" s="990"/>
      <c r="AQ734" s="653">
        <f t="shared" si="601"/>
        <v>400</v>
      </c>
      <c r="AR734" s="1004">
        <v>0</v>
      </c>
      <c r="AS734" s="527">
        <f t="shared" si="615"/>
        <v>0</v>
      </c>
      <c r="AT734" s="526">
        <v>15.73</v>
      </c>
      <c r="AU734" s="989">
        <f t="shared" si="602"/>
        <v>6292</v>
      </c>
      <c r="AV734" s="1090">
        <f t="shared" si="616"/>
        <v>6292</v>
      </c>
      <c r="AW734" s="633"/>
    </row>
    <row r="735" spans="1:49" s="632" customFormat="1" ht="28.5" x14ac:dyDescent="0.25">
      <c r="A735" s="749" t="s">
        <v>1303</v>
      </c>
      <c r="B735" s="657" t="s">
        <v>1304</v>
      </c>
      <c r="C735" s="635" t="s">
        <v>170</v>
      </c>
      <c r="D735" s="621">
        <v>32</v>
      </c>
      <c r="E735" s="1004">
        <v>655</v>
      </c>
      <c r="F735" s="527">
        <f t="shared" si="603"/>
        <v>20960</v>
      </c>
      <c r="G735" s="526">
        <v>767</v>
      </c>
      <c r="H735" s="989">
        <f t="shared" si="595"/>
        <v>24544</v>
      </c>
      <c r="I735" s="1090">
        <f t="shared" si="604"/>
        <v>45504</v>
      </c>
      <c r="J735" s="1132"/>
      <c r="K735" s="621"/>
      <c r="L735" s="1004">
        <v>655</v>
      </c>
      <c r="M735" s="527">
        <f t="shared" si="605"/>
        <v>0</v>
      </c>
      <c r="N735" s="526">
        <v>767</v>
      </c>
      <c r="O735" s="989">
        <f t="shared" si="596"/>
        <v>0</v>
      </c>
      <c r="P735" s="1090">
        <f t="shared" si="606"/>
        <v>0</v>
      </c>
      <c r="Q735" s="1005"/>
      <c r="R735" s="621"/>
      <c r="S735" s="1096">
        <v>655</v>
      </c>
      <c r="T735" s="1090">
        <f t="shared" si="607"/>
        <v>0</v>
      </c>
      <c r="U735" s="1096">
        <v>767</v>
      </c>
      <c r="V735" s="1090">
        <f t="shared" si="597"/>
        <v>0</v>
      </c>
      <c r="W735" s="1090">
        <f t="shared" si="608"/>
        <v>0</v>
      </c>
      <c r="X735" s="1215"/>
      <c r="Y735" s="526">
        <v>655</v>
      </c>
      <c r="Z735" s="527">
        <f t="shared" si="609"/>
        <v>0</v>
      </c>
      <c r="AA735" s="526">
        <v>767</v>
      </c>
      <c r="AB735" s="527">
        <f t="shared" si="598"/>
        <v>0</v>
      </c>
      <c r="AC735" s="915">
        <f t="shared" si="610"/>
        <v>0</v>
      </c>
      <c r="AD735" s="1216"/>
      <c r="AE735" s="526">
        <v>655</v>
      </c>
      <c r="AF735" s="527">
        <f t="shared" si="611"/>
        <v>0</v>
      </c>
      <c r="AG735" s="526">
        <v>767</v>
      </c>
      <c r="AH735" s="527">
        <f t="shared" si="599"/>
        <v>0</v>
      </c>
      <c r="AI735" s="915">
        <f t="shared" si="612"/>
        <v>0</v>
      </c>
      <c r="AJ735" s="1216"/>
      <c r="AK735" s="526">
        <v>655</v>
      </c>
      <c r="AL735" s="527">
        <f t="shared" si="613"/>
        <v>0</v>
      </c>
      <c r="AM735" s="526">
        <v>767</v>
      </c>
      <c r="AN735" s="527">
        <f t="shared" si="600"/>
        <v>0</v>
      </c>
      <c r="AO735" s="915">
        <f t="shared" si="614"/>
        <v>0</v>
      </c>
      <c r="AP735" s="990"/>
      <c r="AQ735" s="653">
        <f t="shared" si="601"/>
        <v>32</v>
      </c>
      <c r="AR735" s="1004">
        <v>655</v>
      </c>
      <c r="AS735" s="527">
        <f t="shared" si="615"/>
        <v>20960</v>
      </c>
      <c r="AT735" s="526">
        <v>767</v>
      </c>
      <c r="AU735" s="989">
        <f t="shared" si="602"/>
        <v>24544</v>
      </c>
      <c r="AV735" s="1090">
        <f t="shared" si="616"/>
        <v>45504</v>
      </c>
      <c r="AW735" s="633"/>
    </row>
    <row r="736" spans="1:49" s="632" customFormat="1" x14ac:dyDescent="0.25">
      <c r="A736" s="749" t="s">
        <v>1305</v>
      </c>
      <c r="B736" s="657" t="s">
        <v>1306</v>
      </c>
      <c r="C736" s="635" t="s">
        <v>170</v>
      </c>
      <c r="D736" s="621">
        <v>1</v>
      </c>
      <c r="E736" s="1004">
        <v>6500</v>
      </c>
      <c r="F736" s="527">
        <f t="shared" si="603"/>
        <v>6500</v>
      </c>
      <c r="G736" s="526">
        <v>5234</v>
      </c>
      <c r="H736" s="989">
        <f t="shared" si="595"/>
        <v>5234</v>
      </c>
      <c r="I736" s="1090">
        <f t="shared" si="604"/>
        <v>11734</v>
      </c>
      <c r="J736" s="1132"/>
      <c r="K736" s="621"/>
      <c r="L736" s="1004">
        <v>6500</v>
      </c>
      <c r="M736" s="527">
        <f t="shared" si="605"/>
        <v>0</v>
      </c>
      <c r="N736" s="526">
        <v>5234</v>
      </c>
      <c r="O736" s="989">
        <f t="shared" si="596"/>
        <v>0</v>
      </c>
      <c r="P736" s="1090">
        <f t="shared" si="606"/>
        <v>0</v>
      </c>
      <c r="Q736" s="1005"/>
      <c r="R736" s="621"/>
      <c r="S736" s="1096">
        <v>6500</v>
      </c>
      <c r="T736" s="1090">
        <f t="shared" si="607"/>
        <v>0</v>
      </c>
      <c r="U736" s="1096">
        <v>5234</v>
      </c>
      <c r="V736" s="1090">
        <f t="shared" si="597"/>
        <v>0</v>
      </c>
      <c r="W736" s="1090">
        <f t="shared" si="608"/>
        <v>0</v>
      </c>
      <c r="X736" s="1215"/>
      <c r="Y736" s="526">
        <v>6500</v>
      </c>
      <c r="Z736" s="527">
        <f t="shared" si="609"/>
        <v>0</v>
      </c>
      <c r="AA736" s="526">
        <v>5234</v>
      </c>
      <c r="AB736" s="527">
        <f t="shared" si="598"/>
        <v>0</v>
      </c>
      <c r="AC736" s="915">
        <f t="shared" si="610"/>
        <v>0</v>
      </c>
      <c r="AD736" s="1216"/>
      <c r="AE736" s="526">
        <v>6500</v>
      </c>
      <c r="AF736" s="527">
        <f t="shared" si="611"/>
        <v>0</v>
      </c>
      <c r="AG736" s="526">
        <v>5234</v>
      </c>
      <c r="AH736" s="527">
        <f t="shared" si="599"/>
        <v>0</v>
      </c>
      <c r="AI736" s="915">
        <f t="shared" si="612"/>
        <v>0</v>
      </c>
      <c r="AJ736" s="1216"/>
      <c r="AK736" s="526">
        <v>6500</v>
      </c>
      <c r="AL736" s="527">
        <f t="shared" si="613"/>
        <v>0</v>
      </c>
      <c r="AM736" s="526">
        <v>5234</v>
      </c>
      <c r="AN736" s="527">
        <f t="shared" si="600"/>
        <v>0</v>
      </c>
      <c r="AO736" s="915">
        <f t="shared" si="614"/>
        <v>0</v>
      </c>
      <c r="AP736" s="990"/>
      <c r="AQ736" s="653">
        <f t="shared" si="601"/>
        <v>1</v>
      </c>
      <c r="AR736" s="1004">
        <v>6500</v>
      </c>
      <c r="AS736" s="527">
        <f t="shared" si="615"/>
        <v>6500</v>
      </c>
      <c r="AT736" s="526">
        <v>5234</v>
      </c>
      <c r="AU736" s="989">
        <f t="shared" si="602"/>
        <v>5234</v>
      </c>
      <c r="AV736" s="1090">
        <f t="shared" si="616"/>
        <v>11734</v>
      </c>
      <c r="AW736" s="633"/>
    </row>
    <row r="737" spans="1:49" s="632" customFormat="1" x14ac:dyDescent="0.25">
      <c r="A737" s="749" t="s">
        <v>1307</v>
      </c>
      <c r="B737" s="657" t="s">
        <v>1308</v>
      </c>
      <c r="C737" s="635" t="s">
        <v>170</v>
      </c>
      <c r="D737" s="621">
        <v>400</v>
      </c>
      <c r="E737" s="1004">
        <v>132</v>
      </c>
      <c r="F737" s="527">
        <f t="shared" si="603"/>
        <v>52800</v>
      </c>
      <c r="G737" s="526">
        <v>65</v>
      </c>
      <c r="H737" s="989">
        <f t="shared" si="595"/>
        <v>26000</v>
      </c>
      <c r="I737" s="1090">
        <f t="shared" si="604"/>
        <v>78800</v>
      </c>
      <c r="J737" s="1132"/>
      <c r="K737" s="621"/>
      <c r="L737" s="1004">
        <v>132</v>
      </c>
      <c r="M737" s="527">
        <f t="shared" si="605"/>
        <v>0</v>
      </c>
      <c r="N737" s="526">
        <v>65</v>
      </c>
      <c r="O737" s="989">
        <f t="shared" si="596"/>
        <v>0</v>
      </c>
      <c r="P737" s="1090">
        <f t="shared" si="606"/>
        <v>0</v>
      </c>
      <c r="Q737" s="1005"/>
      <c r="R737" s="621"/>
      <c r="S737" s="1096">
        <v>132</v>
      </c>
      <c r="T737" s="1090">
        <f t="shared" si="607"/>
        <v>0</v>
      </c>
      <c r="U737" s="1096">
        <v>65</v>
      </c>
      <c r="V737" s="1090">
        <f t="shared" si="597"/>
        <v>0</v>
      </c>
      <c r="W737" s="1090">
        <f t="shared" si="608"/>
        <v>0</v>
      </c>
      <c r="X737" s="1215"/>
      <c r="Y737" s="526">
        <v>132</v>
      </c>
      <c r="Z737" s="527">
        <f t="shared" si="609"/>
        <v>0</v>
      </c>
      <c r="AA737" s="526">
        <v>65</v>
      </c>
      <c r="AB737" s="527">
        <f t="shared" si="598"/>
        <v>0</v>
      </c>
      <c r="AC737" s="915">
        <f t="shared" si="610"/>
        <v>0</v>
      </c>
      <c r="AD737" s="1216"/>
      <c r="AE737" s="526">
        <v>132</v>
      </c>
      <c r="AF737" s="527">
        <f t="shared" si="611"/>
        <v>0</v>
      </c>
      <c r="AG737" s="526">
        <v>65</v>
      </c>
      <c r="AH737" s="527">
        <f t="shared" si="599"/>
        <v>0</v>
      </c>
      <c r="AI737" s="915">
        <f t="shared" si="612"/>
        <v>0</v>
      </c>
      <c r="AJ737" s="1216"/>
      <c r="AK737" s="526">
        <v>132</v>
      </c>
      <c r="AL737" s="527">
        <f t="shared" si="613"/>
        <v>0</v>
      </c>
      <c r="AM737" s="526">
        <v>65</v>
      </c>
      <c r="AN737" s="527">
        <f t="shared" si="600"/>
        <v>0</v>
      </c>
      <c r="AO737" s="915">
        <f t="shared" si="614"/>
        <v>0</v>
      </c>
      <c r="AP737" s="990"/>
      <c r="AQ737" s="653">
        <f t="shared" si="601"/>
        <v>400</v>
      </c>
      <c r="AR737" s="1004">
        <v>132</v>
      </c>
      <c r="AS737" s="527">
        <f t="shared" si="615"/>
        <v>52800</v>
      </c>
      <c r="AT737" s="526">
        <v>65</v>
      </c>
      <c r="AU737" s="989">
        <f t="shared" si="602"/>
        <v>26000</v>
      </c>
      <c r="AV737" s="1090">
        <f t="shared" si="616"/>
        <v>78800</v>
      </c>
      <c r="AW737" s="633"/>
    </row>
    <row r="738" spans="1:49" s="632" customFormat="1" x14ac:dyDescent="0.25">
      <c r="A738" s="749" t="s">
        <v>1309</v>
      </c>
      <c r="B738" s="657" t="s">
        <v>1310</v>
      </c>
      <c r="C738" s="635" t="s">
        <v>170</v>
      </c>
      <c r="D738" s="621">
        <v>4</v>
      </c>
      <c r="E738" s="1004">
        <v>655</v>
      </c>
      <c r="F738" s="527">
        <f t="shared" si="603"/>
        <v>2620</v>
      </c>
      <c r="G738" s="526">
        <v>556.4</v>
      </c>
      <c r="H738" s="989">
        <f t="shared" si="595"/>
        <v>2225.6</v>
      </c>
      <c r="I738" s="1090">
        <f t="shared" si="604"/>
        <v>4845.6000000000004</v>
      </c>
      <c r="J738" s="1132"/>
      <c r="K738" s="621"/>
      <c r="L738" s="1004">
        <v>655</v>
      </c>
      <c r="M738" s="527">
        <f t="shared" si="605"/>
        <v>0</v>
      </c>
      <c r="N738" s="526">
        <v>556.4</v>
      </c>
      <c r="O738" s="989">
        <f t="shared" si="596"/>
        <v>0</v>
      </c>
      <c r="P738" s="1090">
        <f t="shared" si="606"/>
        <v>0</v>
      </c>
      <c r="Q738" s="1005"/>
      <c r="R738" s="621"/>
      <c r="S738" s="1096">
        <v>655</v>
      </c>
      <c r="T738" s="1090">
        <f t="shared" si="607"/>
        <v>0</v>
      </c>
      <c r="U738" s="1096">
        <v>556.4</v>
      </c>
      <c r="V738" s="1090">
        <f t="shared" si="597"/>
        <v>0</v>
      </c>
      <c r="W738" s="1090">
        <f t="shared" si="608"/>
        <v>0</v>
      </c>
      <c r="X738" s="1215"/>
      <c r="Y738" s="526">
        <v>655</v>
      </c>
      <c r="Z738" s="527">
        <f t="shared" si="609"/>
        <v>0</v>
      </c>
      <c r="AA738" s="526">
        <v>556.4</v>
      </c>
      <c r="AB738" s="527">
        <f t="shared" si="598"/>
        <v>0</v>
      </c>
      <c r="AC738" s="915">
        <f t="shared" si="610"/>
        <v>0</v>
      </c>
      <c r="AD738" s="1216"/>
      <c r="AE738" s="526">
        <v>655</v>
      </c>
      <c r="AF738" s="527">
        <f t="shared" si="611"/>
        <v>0</v>
      </c>
      <c r="AG738" s="526">
        <v>556.4</v>
      </c>
      <c r="AH738" s="527">
        <f t="shared" si="599"/>
        <v>0</v>
      </c>
      <c r="AI738" s="915">
        <f t="shared" si="612"/>
        <v>0</v>
      </c>
      <c r="AJ738" s="1216"/>
      <c r="AK738" s="526">
        <v>655</v>
      </c>
      <c r="AL738" s="527">
        <f t="shared" si="613"/>
        <v>0</v>
      </c>
      <c r="AM738" s="526">
        <v>556.4</v>
      </c>
      <c r="AN738" s="527">
        <f t="shared" si="600"/>
        <v>0</v>
      </c>
      <c r="AO738" s="915">
        <f t="shared" si="614"/>
        <v>0</v>
      </c>
      <c r="AP738" s="990"/>
      <c r="AQ738" s="653">
        <f t="shared" si="601"/>
        <v>4</v>
      </c>
      <c r="AR738" s="1004">
        <v>655</v>
      </c>
      <c r="AS738" s="527">
        <f t="shared" si="615"/>
        <v>2620</v>
      </c>
      <c r="AT738" s="526">
        <v>556.4</v>
      </c>
      <c r="AU738" s="989">
        <f t="shared" si="602"/>
        <v>2225.6</v>
      </c>
      <c r="AV738" s="1090">
        <f t="shared" si="616"/>
        <v>4845.6000000000004</v>
      </c>
      <c r="AW738" s="633"/>
    </row>
    <row r="739" spans="1:49" s="632" customFormat="1" x14ac:dyDescent="0.25">
      <c r="A739" s="749" t="s">
        <v>1311</v>
      </c>
      <c r="B739" s="656" t="s">
        <v>1312</v>
      </c>
      <c r="C739" s="635" t="s">
        <v>43</v>
      </c>
      <c r="D739" s="621">
        <v>18.3</v>
      </c>
      <c r="E739" s="1004">
        <v>1826.14</v>
      </c>
      <c r="F739" s="527">
        <f t="shared" si="603"/>
        <v>33418.362000000001</v>
      </c>
      <c r="G739" s="526">
        <v>1310.4000000000001</v>
      </c>
      <c r="H739" s="989">
        <f t="shared" si="595"/>
        <v>23980.320000000003</v>
      </c>
      <c r="I739" s="1090">
        <f t="shared" si="604"/>
        <v>57398.682000000001</v>
      </c>
      <c r="J739" s="1132"/>
      <c r="K739" s="621"/>
      <c r="L739" s="1004">
        <v>1826.14</v>
      </c>
      <c r="M739" s="527">
        <f t="shared" si="605"/>
        <v>0</v>
      </c>
      <c r="N739" s="526">
        <v>1310.4000000000001</v>
      </c>
      <c r="O739" s="989">
        <f t="shared" si="596"/>
        <v>0</v>
      </c>
      <c r="P739" s="1090">
        <f t="shared" si="606"/>
        <v>0</v>
      </c>
      <c r="Q739" s="1005"/>
      <c r="R739" s="621"/>
      <c r="S739" s="1096">
        <v>1826.14</v>
      </c>
      <c r="T739" s="1090">
        <f t="shared" si="607"/>
        <v>0</v>
      </c>
      <c r="U739" s="1096">
        <v>1310.4000000000001</v>
      </c>
      <c r="V739" s="1090">
        <f t="shared" si="597"/>
        <v>0</v>
      </c>
      <c r="W739" s="1090">
        <f t="shared" si="608"/>
        <v>0</v>
      </c>
      <c r="X739" s="1215"/>
      <c r="Y739" s="526">
        <v>1826.14</v>
      </c>
      <c r="Z739" s="527">
        <f t="shared" si="609"/>
        <v>0</v>
      </c>
      <c r="AA739" s="526">
        <v>1310.4000000000001</v>
      </c>
      <c r="AB739" s="527">
        <f t="shared" si="598"/>
        <v>0</v>
      </c>
      <c r="AC739" s="915">
        <f t="shared" si="610"/>
        <v>0</v>
      </c>
      <c r="AD739" s="1216"/>
      <c r="AE739" s="526">
        <v>1826.14</v>
      </c>
      <c r="AF739" s="527">
        <f t="shared" si="611"/>
        <v>0</v>
      </c>
      <c r="AG739" s="526">
        <v>1310.4000000000001</v>
      </c>
      <c r="AH739" s="527">
        <f t="shared" si="599"/>
        <v>0</v>
      </c>
      <c r="AI739" s="915">
        <f t="shared" si="612"/>
        <v>0</v>
      </c>
      <c r="AJ739" s="1216"/>
      <c r="AK739" s="526">
        <v>1826.14</v>
      </c>
      <c r="AL739" s="527">
        <f t="shared" si="613"/>
        <v>0</v>
      </c>
      <c r="AM739" s="526">
        <v>1310.4000000000001</v>
      </c>
      <c r="AN739" s="527">
        <f t="shared" si="600"/>
        <v>0</v>
      </c>
      <c r="AO739" s="915">
        <f t="shared" si="614"/>
        <v>0</v>
      </c>
      <c r="AP739" s="990"/>
      <c r="AQ739" s="653">
        <f t="shared" si="601"/>
        <v>18.3</v>
      </c>
      <c r="AR739" s="1004">
        <v>1826.14</v>
      </c>
      <c r="AS739" s="527">
        <f t="shared" si="615"/>
        <v>33418.362000000001</v>
      </c>
      <c r="AT739" s="526">
        <v>1310.4000000000001</v>
      </c>
      <c r="AU739" s="989">
        <f t="shared" si="602"/>
        <v>23980.320000000003</v>
      </c>
      <c r="AV739" s="1090">
        <f t="shared" si="616"/>
        <v>57398.682000000001</v>
      </c>
      <c r="AW739" s="633"/>
    </row>
    <row r="740" spans="1:49" s="632" customFormat="1" x14ac:dyDescent="0.25">
      <c r="A740" s="749" t="s">
        <v>1313</v>
      </c>
      <c r="B740" s="656" t="s">
        <v>1314</v>
      </c>
      <c r="C740" s="635" t="s">
        <v>1315</v>
      </c>
      <c r="D740" s="621">
        <v>40</v>
      </c>
      <c r="E740" s="1004">
        <v>0</v>
      </c>
      <c r="F740" s="527">
        <f t="shared" si="603"/>
        <v>0</v>
      </c>
      <c r="G740" s="526">
        <v>349.44000000000005</v>
      </c>
      <c r="H740" s="989">
        <f t="shared" si="595"/>
        <v>13977.600000000002</v>
      </c>
      <c r="I740" s="1090">
        <f t="shared" si="604"/>
        <v>13977.600000000002</v>
      </c>
      <c r="J740" s="1132"/>
      <c r="K740" s="621"/>
      <c r="L740" s="1004">
        <v>0</v>
      </c>
      <c r="M740" s="527">
        <f t="shared" si="605"/>
        <v>0</v>
      </c>
      <c r="N740" s="526">
        <v>349.44000000000005</v>
      </c>
      <c r="O740" s="989">
        <f t="shared" si="596"/>
        <v>0</v>
      </c>
      <c r="P740" s="1090">
        <f t="shared" si="606"/>
        <v>0</v>
      </c>
      <c r="Q740" s="1005"/>
      <c r="R740" s="621"/>
      <c r="S740" s="1096">
        <v>0</v>
      </c>
      <c r="T740" s="1090">
        <f t="shared" si="607"/>
        <v>0</v>
      </c>
      <c r="U740" s="1096">
        <v>349.44000000000005</v>
      </c>
      <c r="V740" s="1090">
        <f t="shared" si="597"/>
        <v>0</v>
      </c>
      <c r="W740" s="1090">
        <f t="shared" si="608"/>
        <v>0</v>
      </c>
      <c r="X740" s="1215"/>
      <c r="Y740" s="526">
        <v>0</v>
      </c>
      <c r="Z740" s="527">
        <f t="shared" si="609"/>
        <v>0</v>
      </c>
      <c r="AA740" s="526">
        <v>349.44000000000005</v>
      </c>
      <c r="AB740" s="527">
        <f t="shared" si="598"/>
        <v>0</v>
      </c>
      <c r="AC740" s="915">
        <f t="shared" si="610"/>
        <v>0</v>
      </c>
      <c r="AD740" s="1216"/>
      <c r="AE740" s="526">
        <v>0</v>
      </c>
      <c r="AF740" s="527">
        <f t="shared" si="611"/>
        <v>0</v>
      </c>
      <c r="AG740" s="526">
        <v>349.44000000000005</v>
      </c>
      <c r="AH740" s="527">
        <f t="shared" si="599"/>
        <v>0</v>
      </c>
      <c r="AI740" s="915">
        <f t="shared" si="612"/>
        <v>0</v>
      </c>
      <c r="AJ740" s="1216"/>
      <c r="AK740" s="526">
        <v>0</v>
      </c>
      <c r="AL740" s="527">
        <f t="shared" si="613"/>
        <v>0</v>
      </c>
      <c r="AM740" s="526">
        <v>349.44000000000005</v>
      </c>
      <c r="AN740" s="527">
        <f t="shared" si="600"/>
        <v>0</v>
      </c>
      <c r="AO740" s="915">
        <f t="shared" si="614"/>
        <v>0</v>
      </c>
      <c r="AP740" s="990"/>
      <c r="AQ740" s="653">
        <f t="shared" si="601"/>
        <v>40</v>
      </c>
      <c r="AR740" s="1004">
        <v>0</v>
      </c>
      <c r="AS740" s="527">
        <f t="shared" si="615"/>
        <v>0</v>
      </c>
      <c r="AT740" s="526">
        <v>349.44000000000005</v>
      </c>
      <c r="AU740" s="989">
        <f t="shared" si="602"/>
        <v>13977.600000000002</v>
      </c>
      <c r="AV740" s="1090">
        <f t="shared" si="616"/>
        <v>13977.600000000002</v>
      </c>
      <c r="AW740" s="633"/>
    </row>
    <row r="741" spans="1:49" s="632" customFormat="1" x14ac:dyDescent="0.25">
      <c r="A741" s="749" t="s">
        <v>1316</v>
      </c>
      <c r="B741" s="656" t="s">
        <v>1317</v>
      </c>
      <c r="C741" s="654" t="s">
        <v>170</v>
      </c>
      <c r="D741" s="655">
        <v>51</v>
      </c>
      <c r="E741" s="1004">
        <v>1390</v>
      </c>
      <c r="F741" s="527">
        <f t="shared" si="603"/>
        <v>70890</v>
      </c>
      <c r="G741" s="526">
        <v>2278</v>
      </c>
      <c r="H741" s="989">
        <f t="shared" si="595"/>
        <v>116178</v>
      </c>
      <c r="I741" s="1090">
        <f t="shared" si="604"/>
        <v>187068</v>
      </c>
      <c r="J741" s="1132"/>
      <c r="K741" s="655">
        <v>20</v>
      </c>
      <c r="L741" s="1004">
        <v>1390</v>
      </c>
      <c r="M741" s="527">
        <f t="shared" si="605"/>
        <v>27800</v>
      </c>
      <c r="N741" s="526">
        <v>2278</v>
      </c>
      <c r="O741" s="989">
        <f t="shared" si="596"/>
        <v>45560</v>
      </c>
      <c r="P741" s="1090">
        <f t="shared" si="606"/>
        <v>73360</v>
      </c>
      <c r="Q741" s="1005"/>
      <c r="R741" s="655"/>
      <c r="S741" s="1096">
        <v>1390</v>
      </c>
      <c r="T741" s="1090">
        <f t="shared" si="607"/>
        <v>0</v>
      </c>
      <c r="U741" s="1096">
        <v>2278</v>
      </c>
      <c r="V741" s="1090">
        <f t="shared" si="597"/>
        <v>0</v>
      </c>
      <c r="W741" s="1090">
        <f t="shared" si="608"/>
        <v>0</v>
      </c>
      <c r="X741" s="1194"/>
      <c r="Y741" s="526">
        <v>1390</v>
      </c>
      <c r="Z741" s="527">
        <f t="shared" si="609"/>
        <v>0</v>
      </c>
      <c r="AA741" s="526">
        <v>2278</v>
      </c>
      <c r="AB741" s="527">
        <f t="shared" si="598"/>
        <v>0</v>
      </c>
      <c r="AC741" s="915">
        <f t="shared" si="610"/>
        <v>0</v>
      </c>
      <c r="AD741" s="1195"/>
      <c r="AE741" s="526">
        <v>1390</v>
      </c>
      <c r="AF741" s="527">
        <f t="shared" si="611"/>
        <v>0</v>
      </c>
      <c r="AG741" s="526">
        <v>2278</v>
      </c>
      <c r="AH741" s="527">
        <f t="shared" si="599"/>
        <v>0</v>
      </c>
      <c r="AI741" s="915">
        <f t="shared" si="612"/>
        <v>0</v>
      </c>
      <c r="AJ741" s="1195"/>
      <c r="AK741" s="526">
        <v>1390</v>
      </c>
      <c r="AL741" s="527">
        <f t="shared" si="613"/>
        <v>0</v>
      </c>
      <c r="AM741" s="526">
        <v>2278</v>
      </c>
      <c r="AN741" s="527">
        <f t="shared" si="600"/>
        <v>0</v>
      </c>
      <c r="AO741" s="915">
        <f t="shared" si="614"/>
        <v>0</v>
      </c>
      <c r="AP741" s="990"/>
      <c r="AQ741" s="653">
        <f t="shared" si="601"/>
        <v>31</v>
      </c>
      <c r="AR741" s="1004">
        <v>1390</v>
      </c>
      <c r="AS741" s="527">
        <f t="shared" si="615"/>
        <v>43090</v>
      </c>
      <c r="AT741" s="526">
        <v>2278</v>
      </c>
      <c r="AU741" s="989">
        <f t="shared" si="602"/>
        <v>70618</v>
      </c>
      <c r="AV741" s="1090">
        <f t="shared" si="616"/>
        <v>113708</v>
      </c>
      <c r="AW741" s="633"/>
    </row>
    <row r="742" spans="1:49" s="632" customFormat="1" x14ac:dyDescent="0.25">
      <c r="A742" s="749" t="s">
        <v>1318</v>
      </c>
      <c r="B742" s="656" t="s">
        <v>1319</v>
      </c>
      <c r="C742" s="654" t="s">
        <v>170</v>
      </c>
      <c r="D742" s="655">
        <v>34</v>
      </c>
      <c r="E742" s="1004">
        <v>490</v>
      </c>
      <c r="F742" s="527">
        <f t="shared" si="603"/>
        <v>16660</v>
      </c>
      <c r="G742" s="526">
        <v>870</v>
      </c>
      <c r="H742" s="989">
        <f t="shared" ref="H742:H792" si="617">D742*G742</f>
        <v>29580</v>
      </c>
      <c r="I742" s="1090">
        <f t="shared" si="604"/>
        <v>46240</v>
      </c>
      <c r="J742" s="1132"/>
      <c r="K742" s="655">
        <v>10</v>
      </c>
      <c r="L742" s="1004">
        <v>490</v>
      </c>
      <c r="M742" s="527">
        <f t="shared" si="605"/>
        <v>4900</v>
      </c>
      <c r="N742" s="526">
        <v>870</v>
      </c>
      <c r="O742" s="989">
        <f t="shared" ref="O742:O792" si="618">K742*N742</f>
        <v>8700</v>
      </c>
      <c r="P742" s="1090">
        <f t="shared" si="606"/>
        <v>13600</v>
      </c>
      <c r="Q742" s="1005"/>
      <c r="R742" s="655"/>
      <c r="S742" s="1096">
        <v>490</v>
      </c>
      <c r="T742" s="1090">
        <f t="shared" si="607"/>
        <v>0</v>
      </c>
      <c r="U742" s="1096">
        <v>870</v>
      </c>
      <c r="V742" s="1090">
        <f t="shared" ref="V742:V792" si="619">R742*U742</f>
        <v>0</v>
      </c>
      <c r="W742" s="1090">
        <f t="shared" si="608"/>
        <v>0</v>
      </c>
      <c r="X742" s="1194"/>
      <c r="Y742" s="526">
        <v>490</v>
      </c>
      <c r="Z742" s="527">
        <f t="shared" si="609"/>
        <v>0</v>
      </c>
      <c r="AA742" s="526">
        <v>870</v>
      </c>
      <c r="AB742" s="527">
        <f t="shared" ref="AB742:AB792" si="620">X742*AA742</f>
        <v>0</v>
      </c>
      <c r="AC742" s="915">
        <f t="shared" si="610"/>
        <v>0</v>
      </c>
      <c r="AD742" s="1195"/>
      <c r="AE742" s="526">
        <v>490</v>
      </c>
      <c r="AF742" s="527">
        <f t="shared" si="611"/>
        <v>0</v>
      </c>
      <c r="AG742" s="526">
        <v>870</v>
      </c>
      <c r="AH742" s="527">
        <f t="shared" ref="AH742:AH792" si="621">AD742*AG742</f>
        <v>0</v>
      </c>
      <c r="AI742" s="915">
        <f t="shared" si="612"/>
        <v>0</v>
      </c>
      <c r="AJ742" s="1195"/>
      <c r="AK742" s="526">
        <v>490</v>
      </c>
      <c r="AL742" s="527">
        <f t="shared" si="613"/>
        <v>0</v>
      </c>
      <c r="AM742" s="526">
        <v>870</v>
      </c>
      <c r="AN742" s="527">
        <f t="shared" ref="AN742:AN792" si="622">AJ742*AM742</f>
        <v>0</v>
      </c>
      <c r="AO742" s="915">
        <f t="shared" si="614"/>
        <v>0</v>
      </c>
      <c r="AP742" s="990"/>
      <c r="AQ742" s="653">
        <f t="shared" ref="AQ742:AQ805" si="623">D742-K742-R742-X742-AD742-AJ742</f>
        <v>24</v>
      </c>
      <c r="AR742" s="1004">
        <v>490</v>
      </c>
      <c r="AS742" s="527">
        <f t="shared" si="615"/>
        <v>11760</v>
      </c>
      <c r="AT742" s="526">
        <v>870</v>
      </c>
      <c r="AU742" s="989">
        <f t="shared" ref="AU742:AU792" si="624">AQ742*AT742</f>
        <v>20880</v>
      </c>
      <c r="AV742" s="1090">
        <f t="shared" si="616"/>
        <v>32640</v>
      </c>
      <c r="AW742" s="633"/>
    </row>
    <row r="743" spans="1:49" s="632" customFormat="1" x14ac:dyDescent="0.25">
      <c r="A743" s="749" t="s">
        <v>1320</v>
      </c>
      <c r="B743" s="656" t="s">
        <v>1321</v>
      </c>
      <c r="C743" s="654" t="s">
        <v>170</v>
      </c>
      <c r="D743" s="655">
        <v>17</v>
      </c>
      <c r="E743" s="1004">
        <v>490</v>
      </c>
      <c r="F743" s="527">
        <f t="shared" ref="F743:F792" si="625">D743*E743</f>
        <v>8330</v>
      </c>
      <c r="G743" s="526">
        <v>435</v>
      </c>
      <c r="H743" s="989">
        <f t="shared" si="617"/>
        <v>7395</v>
      </c>
      <c r="I743" s="1090">
        <f t="shared" ref="I743:I792" si="626">H743+F743</f>
        <v>15725</v>
      </c>
      <c r="J743" s="1132"/>
      <c r="K743" s="655">
        <v>10</v>
      </c>
      <c r="L743" s="1004">
        <v>490</v>
      </c>
      <c r="M743" s="527">
        <f t="shared" ref="M743:M792" si="627">K743*L743</f>
        <v>4900</v>
      </c>
      <c r="N743" s="526">
        <v>435</v>
      </c>
      <c r="O743" s="989">
        <f t="shared" si="618"/>
        <v>4350</v>
      </c>
      <c r="P743" s="1090">
        <f t="shared" ref="P743:P792" si="628">O743+M743</f>
        <v>9250</v>
      </c>
      <c r="Q743" s="1005"/>
      <c r="R743" s="655"/>
      <c r="S743" s="1096">
        <v>490</v>
      </c>
      <c r="T743" s="1090">
        <f t="shared" ref="T743:T792" si="629">R743*S743</f>
        <v>0</v>
      </c>
      <c r="U743" s="1096">
        <v>435</v>
      </c>
      <c r="V743" s="1090">
        <f t="shared" si="619"/>
        <v>0</v>
      </c>
      <c r="W743" s="1090">
        <f t="shared" ref="W743:W792" si="630">V743+T743</f>
        <v>0</v>
      </c>
      <c r="X743" s="1194"/>
      <c r="Y743" s="526">
        <v>490</v>
      </c>
      <c r="Z743" s="527">
        <f t="shared" ref="Z743:Z792" si="631">X743*Y743</f>
        <v>0</v>
      </c>
      <c r="AA743" s="526">
        <v>435</v>
      </c>
      <c r="AB743" s="527">
        <f t="shared" si="620"/>
        <v>0</v>
      </c>
      <c r="AC743" s="915">
        <f t="shared" ref="AC743:AC792" si="632">AB743+Z743</f>
        <v>0</v>
      </c>
      <c r="AD743" s="1195"/>
      <c r="AE743" s="526">
        <v>490</v>
      </c>
      <c r="AF743" s="527">
        <f t="shared" ref="AF743:AF792" si="633">AD743*AE743</f>
        <v>0</v>
      </c>
      <c r="AG743" s="526">
        <v>435</v>
      </c>
      <c r="AH743" s="527">
        <f t="shared" si="621"/>
        <v>0</v>
      </c>
      <c r="AI743" s="915">
        <f t="shared" ref="AI743:AI792" si="634">AH743+AF743</f>
        <v>0</v>
      </c>
      <c r="AJ743" s="1195"/>
      <c r="AK743" s="526">
        <v>490</v>
      </c>
      <c r="AL743" s="527">
        <f t="shared" ref="AL743:AL792" si="635">AJ743*AK743</f>
        <v>0</v>
      </c>
      <c r="AM743" s="526">
        <v>435</v>
      </c>
      <c r="AN743" s="527">
        <f t="shared" si="622"/>
        <v>0</v>
      </c>
      <c r="AO743" s="915">
        <f t="shared" ref="AO743:AO792" si="636">AN743+AL743</f>
        <v>0</v>
      </c>
      <c r="AP743" s="990"/>
      <c r="AQ743" s="653">
        <f t="shared" si="623"/>
        <v>7</v>
      </c>
      <c r="AR743" s="1004">
        <v>490</v>
      </c>
      <c r="AS743" s="527">
        <f t="shared" ref="AS743:AS792" si="637">AQ743*AR743</f>
        <v>3430</v>
      </c>
      <c r="AT743" s="526">
        <v>435</v>
      </c>
      <c r="AU743" s="989">
        <f t="shared" si="624"/>
        <v>3045</v>
      </c>
      <c r="AV743" s="1090">
        <f t="shared" ref="AV743:AV792" si="638">AU743+AS743</f>
        <v>6475</v>
      </c>
      <c r="AW743" s="633"/>
    </row>
    <row r="744" spans="1:49" s="632" customFormat="1" ht="28.5" x14ac:dyDescent="0.25">
      <c r="A744" s="749" t="s">
        <v>1322</v>
      </c>
      <c r="B744" s="656" t="s">
        <v>1323</v>
      </c>
      <c r="C744" s="654" t="s">
        <v>170</v>
      </c>
      <c r="D744" s="655">
        <v>17</v>
      </c>
      <c r="E744" s="1004">
        <v>954</v>
      </c>
      <c r="F744" s="527">
        <f t="shared" si="625"/>
        <v>16218</v>
      </c>
      <c r="G744" s="526">
        <v>928</v>
      </c>
      <c r="H744" s="989">
        <f t="shared" si="617"/>
        <v>15776</v>
      </c>
      <c r="I744" s="1090">
        <f t="shared" si="626"/>
        <v>31994</v>
      </c>
      <c r="J744" s="1132"/>
      <c r="K744" s="655">
        <v>10</v>
      </c>
      <c r="L744" s="1004">
        <v>954</v>
      </c>
      <c r="M744" s="527">
        <f t="shared" si="627"/>
        <v>9540</v>
      </c>
      <c r="N744" s="526">
        <v>928</v>
      </c>
      <c r="O744" s="989">
        <f t="shared" si="618"/>
        <v>9280</v>
      </c>
      <c r="P744" s="1090">
        <f t="shared" si="628"/>
        <v>18820</v>
      </c>
      <c r="Q744" s="1005"/>
      <c r="R744" s="655"/>
      <c r="S744" s="1096">
        <v>954</v>
      </c>
      <c r="T744" s="1090">
        <f t="shared" si="629"/>
        <v>0</v>
      </c>
      <c r="U744" s="1096">
        <v>928</v>
      </c>
      <c r="V744" s="1090">
        <f t="shared" si="619"/>
        <v>0</v>
      </c>
      <c r="W744" s="1090">
        <f t="shared" si="630"/>
        <v>0</v>
      </c>
      <c r="X744" s="1194"/>
      <c r="Y744" s="526">
        <v>954</v>
      </c>
      <c r="Z744" s="527">
        <f t="shared" si="631"/>
        <v>0</v>
      </c>
      <c r="AA744" s="526">
        <v>928</v>
      </c>
      <c r="AB744" s="527">
        <f t="shared" si="620"/>
        <v>0</v>
      </c>
      <c r="AC744" s="915">
        <f t="shared" si="632"/>
        <v>0</v>
      </c>
      <c r="AD744" s="1195"/>
      <c r="AE744" s="526">
        <v>954</v>
      </c>
      <c r="AF744" s="527">
        <f t="shared" si="633"/>
        <v>0</v>
      </c>
      <c r="AG744" s="526">
        <v>928</v>
      </c>
      <c r="AH744" s="527">
        <f t="shared" si="621"/>
        <v>0</v>
      </c>
      <c r="AI744" s="915">
        <f t="shared" si="634"/>
        <v>0</v>
      </c>
      <c r="AJ744" s="1195"/>
      <c r="AK744" s="526">
        <v>954</v>
      </c>
      <c r="AL744" s="527">
        <f t="shared" si="635"/>
        <v>0</v>
      </c>
      <c r="AM744" s="526">
        <v>928</v>
      </c>
      <c r="AN744" s="527">
        <f t="shared" si="622"/>
        <v>0</v>
      </c>
      <c r="AO744" s="915">
        <f t="shared" si="636"/>
        <v>0</v>
      </c>
      <c r="AP744" s="990"/>
      <c r="AQ744" s="653">
        <f t="shared" si="623"/>
        <v>7</v>
      </c>
      <c r="AR744" s="1004">
        <v>954</v>
      </c>
      <c r="AS744" s="527">
        <f t="shared" si="637"/>
        <v>6678</v>
      </c>
      <c r="AT744" s="526">
        <v>928</v>
      </c>
      <c r="AU744" s="989">
        <f t="shared" si="624"/>
        <v>6496</v>
      </c>
      <c r="AV744" s="1090">
        <f t="shared" si="638"/>
        <v>13174</v>
      </c>
      <c r="AW744" s="633"/>
    </row>
    <row r="745" spans="1:49" s="632" customFormat="1" x14ac:dyDescent="0.25">
      <c r="A745" s="749" t="s">
        <v>1324</v>
      </c>
      <c r="B745" s="656" t="s">
        <v>1325</v>
      </c>
      <c r="C745" s="654" t="s">
        <v>170</v>
      </c>
      <c r="D745" s="655">
        <v>5</v>
      </c>
      <c r="E745" s="1004">
        <v>590</v>
      </c>
      <c r="F745" s="527">
        <f t="shared" si="625"/>
        <v>2950</v>
      </c>
      <c r="G745" s="526">
        <v>310</v>
      </c>
      <c r="H745" s="989">
        <f t="shared" si="617"/>
        <v>1550</v>
      </c>
      <c r="I745" s="1090">
        <f t="shared" si="626"/>
        <v>4500</v>
      </c>
      <c r="J745" s="1132"/>
      <c r="K745" s="655">
        <v>5</v>
      </c>
      <c r="L745" s="1004">
        <v>590</v>
      </c>
      <c r="M745" s="527">
        <f t="shared" si="627"/>
        <v>2950</v>
      </c>
      <c r="N745" s="526">
        <v>310</v>
      </c>
      <c r="O745" s="989">
        <f t="shared" si="618"/>
        <v>1550</v>
      </c>
      <c r="P745" s="1090">
        <f t="shared" si="628"/>
        <v>4500</v>
      </c>
      <c r="Q745" s="1005"/>
      <c r="R745" s="655"/>
      <c r="S745" s="1096">
        <v>590</v>
      </c>
      <c r="T745" s="1090">
        <f t="shared" si="629"/>
        <v>0</v>
      </c>
      <c r="U745" s="1096">
        <v>310</v>
      </c>
      <c r="V745" s="1090">
        <f t="shared" si="619"/>
        <v>0</v>
      </c>
      <c r="W745" s="1090">
        <f t="shared" si="630"/>
        <v>0</v>
      </c>
      <c r="X745" s="1194"/>
      <c r="Y745" s="526">
        <v>590</v>
      </c>
      <c r="Z745" s="527">
        <f t="shared" si="631"/>
        <v>0</v>
      </c>
      <c r="AA745" s="526">
        <v>310</v>
      </c>
      <c r="AB745" s="527">
        <f t="shared" si="620"/>
        <v>0</v>
      </c>
      <c r="AC745" s="915">
        <f t="shared" si="632"/>
        <v>0</v>
      </c>
      <c r="AD745" s="1195"/>
      <c r="AE745" s="526">
        <v>590</v>
      </c>
      <c r="AF745" s="527">
        <f t="shared" si="633"/>
        <v>0</v>
      </c>
      <c r="AG745" s="526">
        <v>310</v>
      </c>
      <c r="AH745" s="527">
        <f t="shared" si="621"/>
        <v>0</v>
      </c>
      <c r="AI745" s="915">
        <f t="shared" si="634"/>
        <v>0</v>
      </c>
      <c r="AJ745" s="1195"/>
      <c r="AK745" s="526">
        <v>590</v>
      </c>
      <c r="AL745" s="527">
        <f t="shared" si="635"/>
        <v>0</v>
      </c>
      <c r="AM745" s="526">
        <v>310</v>
      </c>
      <c r="AN745" s="527">
        <f t="shared" si="622"/>
        <v>0</v>
      </c>
      <c r="AO745" s="915">
        <f t="shared" si="636"/>
        <v>0</v>
      </c>
      <c r="AP745" s="990"/>
      <c r="AQ745" s="653">
        <f t="shared" si="623"/>
        <v>0</v>
      </c>
      <c r="AR745" s="1004">
        <v>590</v>
      </c>
      <c r="AS745" s="527">
        <f t="shared" si="637"/>
        <v>0</v>
      </c>
      <c r="AT745" s="526">
        <v>310</v>
      </c>
      <c r="AU745" s="989">
        <f t="shared" si="624"/>
        <v>0</v>
      </c>
      <c r="AV745" s="1090">
        <f t="shared" si="638"/>
        <v>0</v>
      </c>
      <c r="AW745" s="633"/>
    </row>
    <row r="746" spans="1:49" s="632" customFormat="1" x14ac:dyDescent="0.25">
      <c r="A746" s="749" t="s">
        <v>1326</v>
      </c>
      <c r="B746" s="656" t="s">
        <v>1327</v>
      </c>
      <c r="C746" s="654" t="s">
        <v>170</v>
      </c>
      <c r="D746" s="655">
        <v>4</v>
      </c>
      <c r="E746" s="1004">
        <v>1301</v>
      </c>
      <c r="F746" s="527">
        <f t="shared" si="625"/>
        <v>5204</v>
      </c>
      <c r="G746" s="526">
        <v>2100</v>
      </c>
      <c r="H746" s="989">
        <f t="shared" si="617"/>
        <v>8400</v>
      </c>
      <c r="I746" s="1090">
        <f t="shared" si="626"/>
        <v>13604</v>
      </c>
      <c r="J746" s="1132"/>
      <c r="K746" s="655">
        <v>4</v>
      </c>
      <c r="L746" s="1004">
        <v>1301</v>
      </c>
      <c r="M746" s="527">
        <f t="shared" si="627"/>
        <v>5204</v>
      </c>
      <c r="N746" s="526">
        <v>2100</v>
      </c>
      <c r="O746" s="989">
        <f t="shared" si="618"/>
        <v>8400</v>
      </c>
      <c r="P746" s="1090">
        <f t="shared" si="628"/>
        <v>13604</v>
      </c>
      <c r="Q746" s="1005"/>
      <c r="R746" s="655"/>
      <c r="S746" s="1096">
        <v>1301</v>
      </c>
      <c r="T746" s="1090">
        <f t="shared" si="629"/>
        <v>0</v>
      </c>
      <c r="U746" s="1096">
        <v>2100</v>
      </c>
      <c r="V746" s="1090">
        <f t="shared" si="619"/>
        <v>0</v>
      </c>
      <c r="W746" s="1090">
        <f t="shared" si="630"/>
        <v>0</v>
      </c>
      <c r="X746" s="1194"/>
      <c r="Y746" s="526">
        <v>1301</v>
      </c>
      <c r="Z746" s="527">
        <f t="shared" si="631"/>
        <v>0</v>
      </c>
      <c r="AA746" s="526">
        <v>2100</v>
      </c>
      <c r="AB746" s="527">
        <f t="shared" si="620"/>
        <v>0</v>
      </c>
      <c r="AC746" s="915">
        <f t="shared" si="632"/>
        <v>0</v>
      </c>
      <c r="AD746" s="1195"/>
      <c r="AE746" s="526">
        <v>1301</v>
      </c>
      <c r="AF746" s="527">
        <f t="shared" si="633"/>
        <v>0</v>
      </c>
      <c r="AG746" s="526">
        <v>2100</v>
      </c>
      <c r="AH746" s="527">
        <f t="shared" si="621"/>
        <v>0</v>
      </c>
      <c r="AI746" s="915">
        <f t="shared" si="634"/>
        <v>0</v>
      </c>
      <c r="AJ746" s="1195"/>
      <c r="AK746" s="526">
        <v>1301</v>
      </c>
      <c r="AL746" s="527">
        <f t="shared" si="635"/>
        <v>0</v>
      </c>
      <c r="AM746" s="526">
        <v>2100</v>
      </c>
      <c r="AN746" s="527">
        <f t="shared" si="622"/>
        <v>0</v>
      </c>
      <c r="AO746" s="915">
        <f t="shared" si="636"/>
        <v>0</v>
      </c>
      <c r="AP746" s="990"/>
      <c r="AQ746" s="653">
        <f t="shared" si="623"/>
        <v>0</v>
      </c>
      <c r="AR746" s="1004">
        <v>1301</v>
      </c>
      <c r="AS746" s="527">
        <f t="shared" si="637"/>
        <v>0</v>
      </c>
      <c r="AT746" s="526">
        <v>2100</v>
      </c>
      <c r="AU746" s="989">
        <f t="shared" si="624"/>
        <v>0</v>
      </c>
      <c r="AV746" s="1090">
        <f t="shared" si="638"/>
        <v>0</v>
      </c>
      <c r="AW746" s="633"/>
    </row>
    <row r="747" spans="1:49" s="632" customFormat="1" x14ac:dyDescent="0.25">
      <c r="A747" s="749" t="s">
        <v>1328</v>
      </c>
      <c r="B747" s="656" t="s">
        <v>1329</v>
      </c>
      <c r="C747" s="654" t="s">
        <v>170</v>
      </c>
      <c r="D747" s="655">
        <v>4</v>
      </c>
      <c r="E747" s="1004">
        <v>355</v>
      </c>
      <c r="F747" s="527">
        <f t="shared" si="625"/>
        <v>1420</v>
      </c>
      <c r="G747" s="526">
        <v>293</v>
      </c>
      <c r="H747" s="989">
        <f t="shared" si="617"/>
        <v>1172</v>
      </c>
      <c r="I747" s="1090">
        <f t="shared" si="626"/>
        <v>2592</v>
      </c>
      <c r="J747" s="1132"/>
      <c r="K747" s="655">
        <v>4</v>
      </c>
      <c r="L747" s="1004">
        <v>355</v>
      </c>
      <c r="M747" s="527">
        <f t="shared" si="627"/>
        <v>1420</v>
      </c>
      <c r="N747" s="526">
        <v>293</v>
      </c>
      <c r="O747" s="989">
        <f t="shared" si="618"/>
        <v>1172</v>
      </c>
      <c r="P747" s="1090">
        <f t="shared" si="628"/>
        <v>2592</v>
      </c>
      <c r="Q747" s="1005"/>
      <c r="R747" s="655"/>
      <c r="S747" s="1096">
        <v>355</v>
      </c>
      <c r="T747" s="1090">
        <f t="shared" si="629"/>
        <v>0</v>
      </c>
      <c r="U747" s="1096">
        <v>293</v>
      </c>
      <c r="V747" s="1090">
        <f t="shared" si="619"/>
        <v>0</v>
      </c>
      <c r="W747" s="1090">
        <f t="shared" si="630"/>
        <v>0</v>
      </c>
      <c r="X747" s="1194"/>
      <c r="Y747" s="526">
        <v>355</v>
      </c>
      <c r="Z747" s="527">
        <f t="shared" si="631"/>
        <v>0</v>
      </c>
      <c r="AA747" s="526">
        <v>293</v>
      </c>
      <c r="AB747" s="527">
        <f t="shared" si="620"/>
        <v>0</v>
      </c>
      <c r="AC747" s="915">
        <f t="shared" si="632"/>
        <v>0</v>
      </c>
      <c r="AD747" s="1195"/>
      <c r="AE747" s="526">
        <v>355</v>
      </c>
      <c r="AF747" s="527">
        <f t="shared" si="633"/>
        <v>0</v>
      </c>
      <c r="AG747" s="526">
        <v>293</v>
      </c>
      <c r="AH747" s="527">
        <f t="shared" si="621"/>
        <v>0</v>
      </c>
      <c r="AI747" s="915">
        <f t="shared" si="634"/>
        <v>0</v>
      </c>
      <c r="AJ747" s="1195"/>
      <c r="AK747" s="526">
        <v>355</v>
      </c>
      <c r="AL747" s="527">
        <f t="shared" si="635"/>
        <v>0</v>
      </c>
      <c r="AM747" s="526">
        <v>293</v>
      </c>
      <c r="AN747" s="527">
        <f t="shared" si="622"/>
        <v>0</v>
      </c>
      <c r="AO747" s="915">
        <f t="shared" si="636"/>
        <v>0</v>
      </c>
      <c r="AP747" s="990"/>
      <c r="AQ747" s="653">
        <f t="shared" si="623"/>
        <v>0</v>
      </c>
      <c r="AR747" s="1004">
        <v>355</v>
      </c>
      <c r="AS747" s="527">
        <f t="shared" si="637"/>
        <v>0</v>
      </c>
      <c r="AT747" s="526">
        <v>293</v>
      </c>
      <c r="AU747" s="989">
        <f t="shared" si="624"/>
        <v>0</v>
      </c>
      <c r="AV747" s="1090">
        <f t="shared" si="638"/>
        <v>0</v>
      </c>
      <c r="AW747" s="633"/>
    </row>
    <row r="748" spans="1:49" s="632" customFormat="1" x14ac:dyDescent="0.25">
      <c r="A748" s="749" t="s">
        <v>1330</v>
      </c>
      <c r="B748" s="657" t="s">
        <v>1331</v>
      </c>
      <c r="C748" s="635" t="s">
        <v>243</v>
      </c>
      <c r="D748" s="621">
        <v>30</v>
      </c>
      <c r="E748" s="1004">
        <v>1283.8</v>
      </c>
      <c r="F748" s="527">
        <f t="shared" si="625"/>
        <v>38514</v>
      </c>
      <c r="G748" s="526">
        <v>2241.1999999999998</v>
      </c>
      <c r="H748" s="989">
        <f t="shared" si="617"/>
        <v>67236</v>
      </c>
      <c r="I748" s="1090">
        <f t="shared" si="626"/>
        <v>105750</v>
      </c>
      <c r="J748" s="1132"/>
      <c r="K748" s="621"/>
      <c r="L748" s="1004">
        <v>1283.8</v>
      </c>
      <c r="M748" s="527">
        <f t="shared" si="627"/>
        <v>0</v>
      </c>
      <c r="N748" s="526">
        <v>2241.1999999999998</v>
      </c>
      <c r="O748" s="989">
        <f t="shared" si="618"/>
        <v>0</v>
      </c>
      <c r="P748" s="1090">
        <f t="shared" si="628"/>
        <v>0</v>
      </c>
      <c r="Q748" s="1005"/>
      <c r="R748" s="621"/>
      <c r="S748" s="1096">
        <v>1283.8</v>
      </c>
      <c r="T748" s="1090">
        <f t="shared" si="629"/>
        <v>0</v>
      </c>
      <c r="U748" s="1096">
        <v>2241.1999999999998</v>
      </c>
      <c r="V748" s="1090">
        <f t="shared" si="619"/>
        <v>0</v>
      </c>
      <c r="W748" s="1090">
        <f t="shared" si="630"/>
        <v>0</v>
      </c>
      <c r="X748" s="1215"/>
      <c r="Y748" s="526">
        <v>1283.8</v>
      </c>
      <c r="Z748" s="527">
        <f t="shared" si="631"/>
        <v>0</v>
      </c>
      <c r="AA748" s="526">
        <v>2241.1999999999998</v>
      </c>
      <c r="AB748" s="527">
        <f t="shared" si="620"/>
        <v>0</v>
      </c>
      <c r="AC748" s="915">
        <f t="shared" si="632"/>
        <v>0</v>
      </c>
      <c r="AD748" s="1216"/>
      <c r="AE748" s="526">
        <v>1283.8</v>
      </c>
      <c r="AF748" s="527">
        <f t="shared" si="633"/>
        <v>0</v>
      </c>
      <c r="AG748" s="526">
        <v>2241.1999999999998</v>
      </c>
      <c r="AH748" s="527">
        <f t="shared" si="621"/>
        <v>0</v>
      </c>
      <c r="AI748" s="915">
        <f t="shared" si="634"/>
        <v>0</v>
      </c>
      <c r="AJ748" s="1216"/>
      <c r="AK748" s="526">
        <v>1283.8</v>
      </c>
      <c r="AL748" s="527">
        <f t="shared" si="635"/>
        <v>0</v>
      </c>
      <c r="AM748" s="526">
        <v>2241.1999999999998</v>
      </c>
      <c r="AN748" s="527">
        <f t="shared" si="622"/>
        <v>0</v>
      </c>
      <c r="AO748" s="915">
        <f t="shared" si="636"/>
        <v>0</v>
      </c>
      <c r="AP748" s="990"/>
      <c r="AQ748" s="653">
        <f t="shared" si="623"/>
        <v>30</v>
      </c>
      <c r="AR748" s="1004">
        <v>1283.8</v>
      </c>
      <c r="AS748" s="527">
        <f t="shared" si="637"/>
        <v>38514</v>
      </c>
      <c r="AT748" s="526">
        <v>2241.1999999999998</v>
      </c>
      <c r="AU748" s="989">
        <f t="shared" si="624"/>
        <v>67236</v>
      </c>
      <c r="AV748" s="1090">
        <f t="shared" si="638"/>
        <v>105750</v>
      </c>
      <c r="AW748" s="633"/>
    </row>
    <row r="749" spans="1:49" s="632" customFormat="1" x14ac:dyDescent="0.25">
      <c r="A749" s="749" t="s">
        <v>1332</v>
      </c>
      <c r="B749" s="657" t="s">
        <v>1333</v>
      </c>
      <c r="C749" s="635" t="s">
        <v>296</v>
      </c>
      <c r="D749" s="621">
        <v>50</v>
      </c>
      <c r="E749" s="1004">
        <v>1048</v>
      </c>
      <c r="F749" s="527">
        <f t="shared" si="625"/>
        <v>52400</v>
      </c>
      <c r="G749" s="526">
        <v>845.74</v>
      </c>
      <c r="H749" s="989">
        <f t="shared" si="617"/>
        <v>42287</v>
      </c>
      <c r="I749" s="1090">
        <f t="shared" si="626"/>
        <v>94687</v>
      </c>
      <c r="J749" s="1132"/>
      <c r="K749" s="621"/>
      <c r="L749" s="1004">
        <v>1048</v>
      </c>
      <c r="M749" s="527">
        <f t="shared" si="627"/>
        <v>0</v>
      </c>
      <c r="N749" s="526">
        <v>845.74</v>
      </c>
      <c r="O749" s="989">
        <f t="shared" si="618"/>
        <v>0</v>
      </c>
      <c r="P749" s="1090">
        <f t="shared" si="628"/>
        <v>0</v>
      </c>
      <c r="Q749" s="1005"/>
      <c r="R749" s="621"/>
      <c r="S749" s="1096">
        <v>1048</v>
      </c>
      <c r="T749" s="1090">
        <f t="shared" si="629"/>
        <v>0</v>
      </c>
      <c r="U749" s="1096">
        <v>845.74</v>
      </c>
      <c r="V749" s="1090">
        <f t="shared" si="619"/>
        <v>0</v>
      </c>
      <c r="W749" s="1090">
        <f t="shared" si="630"/>
        <v>0</v>
      </c>
      <c r="X749" s="1215"/>
      <c r="Y749" s="526">
        <v>1048</v>
      </c>
      <c r="Z749" s="527">
        <f t="shared" si="631"/>
        <v>0</v>
      </c>
      <c r="AA749" s="526">
        <v>845.74</v>
      </c>
      <c r="AB749" s="527">
        <f t="shared" si="620"/>
        <v>0</v>
      </c>
      <c r="AC749" s="915">
        <f t="shared" si="632"/>
        <v>0</v>
      </c>
      <c r="AD749" s="1216"/>
      <c r="AE749" s="526">
        <v>1048</v>
      </c>
      <c r="AF749" s="527">
        <f t="shared" si="633"/>
        <v>0</v>
      </c>
      <c r="AG749" s="526">
        <v>845.74</v>
      </c>
      <c r="AH749" s="527">
        <f t="shared" si="621"/>
        <v>0</v>
      </c>
      <c r="AI749" s="915">
        <f t="shared" si="634"/>
        <v>0</v>
      </c>
      <c r="AJ749" s="1216"/>
      <c r="AK749" s="526">
        <v>1048</v>
      </c>
      <c r="AL749" s="527">
        <f t="shared" si="635"/>
        <v>0</v>
      </c>
      <c r="AM749" s="526">
        <v>845.74</v>
      </c>
      <c r="AN749" s="527">
        <f t="shared" si="622"/>
        <v>0</v>
      </c>
      <c r="AO749" s="915">
        <f t="shared" si="636"/>
        <v>0</v>
      </c>
      <c r="AP749" s="990"/>
      <c r="AQ749" s="653">
        <f t="shared" si="623"/>
        <v>50</v>
      </c>
      <c r="AR749" s="1004">
        <v>1048</v>
      </c>
      <c r="AS749" s="527">
        <f t="shared" si="637"/>
        <v>52400</v>
      </c>
      <c r="AT749" s="526">
        <v>845.74</v>
      </c>
      <c r="AU749" s="989">
        <f t="shared" si="624"/>
        <v>42287</v>
      </c>
      <c r="AV749" s="1090">
        <f t="shared" si="638"/>
        <v>94687</v>
      </c>
      <c r="AW749" s="633"/>
    </row>
    <row r="750" spans="1:49" s="632" customFormat="1" x14ac:dyDescent="0.25">
      <c r="A750" s="749" t="s">
        <v>1334</v>
      </c>
      <c r="B750" s="657" t="s">
        <v>1335</v>
      </c>
      <c r="C750" s="635" t="s">
        <v>43</v>
      </c>
      <c r="D750" s="621">
        <v>32.299999999999997</v>
      </c>
      <c r="E750" s="1004">
        <v>1249.74</v>
      </c>
      <c r="F750" s="527">
        <f t="shared" si="625"/>
        <v>40366.601999999999</v>
      </c>
      <c r="G750" s="526">
        <v>0</v>
      </c>
      <c r="H750" s="989">
        <f t="shared" si="617"/>
        <v>0</v>
      </c>
      <c r="I750" s="1090">
        <f t="shared" si="626"/>
        <v>40366.601999999999</v>
      </c>
      <c r="J750" s="1132"/>
      <c r="K750" s="621">
        <v>18</v>
      </c>
      <c r="L750" s="1004">
        <v>1249.74</v>
      </c>
      <c r="M750" s="527">
        <f t="shared" si="627"/>
        <v>22495.32</v>
      </c>
      <c r="N750" s="526">
        <v>0</v>
      </c>
      <c r="O750" s="989">
        <f t="shared" si="618"/>
        <v>0</v>
      </c>
      <c r="P750" s="1090">
        <f t="shared" si="628"/>
        <v>22495.32</v>
      </c>
      <c r="Q750" s="1005"/>
      <c r="R750" s="621"/>
      <c r="S750" s="1096">
        <v>1249.74</v>
      </c>
      <c r="T750" s="1090">
        <f t="shared" si="629"/>
        <v>0</v>
      </c>
      <c r="U750" s="1096">
        <v>0</v>
      </c>
      <c r="V750" s="1090">
        <f t="shared" si="619"/>
        <v>0</v>
      </c>
      <c r="W750" s="1090">
        <f t="shared" si="630"/>
        <v>0</v>
      </c>
      <c r="X750" s="1215"/>
      <c r="Y750" s="526">
        <v>1249.74</v>
      </c>
      <c r="Z750" s="527">
        <f t="shared" si="631"/>
        <v>0</v>
      </c>
      <c r="AA750" s="526">
        <v>0</v>
      </c>
      <c r="AB750" s="527">
        <f t="shared" si="620"/>
        <v>0</v>
      </c>
      <c r="AC750" s="915">
        <f t="shared" si="632"/>
        <v>0</v>
      </c>
      <c r="AD750" s="1216"/>
      <c r="AE750" s="526">
        <v>1249.74</v>
      </c>
      <c r="AF750" s="527">
        <f t="shared" si="633"/>
        <v>0</v>
      </c>
      <c r="AG750" s="526">
        <v>0</v>
      </c>
      <c r="AH750" s="527">
        <f t="shared" si="621"/>
        <v>0</v>
      </c>
      <c r="AI750" s="915">
        <f t="shared" si="634"/>
        <v>0</v>
      </c>
      <c r="AJ750" s="1216"/>
      <c r="AK750" s="526">
        <v>1249.74</v>
      </c>
      <c r="AL750" s="527">
        <f t="shared" si="635"/>
        <v>0</v>
      </c>
      <c r="AM750" s="526">
        <v>0</v>
      </c>
      <c r="AN750" s="527">
        <f t="shared" si="622"/>
        <v>0</v>
      </c>
      <c r="AO750" s="915">
        <f t="shared" si="636"/>
        <v>0</v>
      </c>
      <c r="AP750" s="990"/>
      <c r="AQ750" s="653">
        <f t="shared" si="623"/>
        <v>14.299999999999997</v>
      </c>
      <c r="AR750" s="1004">
        <v>1249.74</v>
      </c>
      <c r="AS750" s="527">
        <f t="shared" si="637"/>
        <v>17871.281999999996</v>
      </c>
      <c r="AT750" s="526">
        <v>0</v>
      </c>
      <c r="AU750" s="989">
        <f t="shared" si="624"/>
        <v>0</v>
      </c>
      <c r="AV750" s="1090">
        <f t="shared" si="638"/>
        <v>17871.281999999996</v>
      </c>
      <c r="AW750" s="633"/>
    </row>
    <row r="751" spans="1:49" s="632" customFormat="1" x14ac:dyDescent="0.25">
      <c r="A751" s="749" t="s">
        <v>1336</v>
      </c>
      <c r="B751" s="657" t="s">
        <v>1312</v>
      </c>
      <c r="C751" s="635" t="s">
        <v>43</v>
      </c>
      <c r="D751" s="621">
        <v>1.2</v>
      </c>
      <c r="E751" s="1004">
        <v>1522.22</v>
      </c>
      <c r="F751" s="527">
        <f t="shared" si="625"/>
        <v>1826.664</v>
      </c>
      <c r="G751" s="526">
        <v>1092</v>
      </c>
      <c r="H751" s="989">
        <f t="shared" si="617"/>
        <v>1310.3999999999999</v>
      </c>
      <c r="I751" s="1090">
        <f t="shared" si="626"/>
        <v>3137.0639999999999</v>
      </c>
      <c r="J751" s="1132"/>
      <c r="K751" s="621"/>
      <c r="L751" s="1004">
        <v>1522.22</v>
      </c>
      <c r="M751" s="527">
        <f t="shared" si="627"/>
        <v>0</v>
      </c>
      <c r="N751" s="526">
        <v>1092</v>
      </c>
      <c r="O751" s="989">
        <f t="shared" si="618"/>
        <v>0</v>
      </c>
      <c r="P751" s="1090">
        <f t="shared" si="628"/>
        <v>0</v>
      </c>
      <c r="Q751" s="1005"/>
      <c r="R751" s="621"/>
      <c r="S751" s="1096">
        <v>1522.22</v>
      </c>
      <c r="T751" s="1090">
        <f t="shared" si="629"/>
        <v>0</v>
      </c>
      <c r="U751" s="1096">
        <v>1092</v>
      </c>
      <c r="V751" s="1090">
        <f t="shared" si="619"/>
        <v>0</v>
      </c>
      <c r="W751" s="1090">
        <f t="shared" si="630"/>
        <v>0</v>
      </c>
      <c r="X751" s="1215"/>
      <c r="Y751" s="526">
        <v>1522.22</v>
      </c>
      <c r="Z751" s="527">
        <f t="shared" si="631"/>
        <v>0</v>
      </c>
      <c r="AA751" s="526">
        <v>1092</v>
      </c>
      <c r="AB751" s="527">
        <f t="shared" si="620"/>
        <v>0</v>
      </c>
      <c r="AC751" s="915">
        <f t="shared" si="632"/>
        <v>0</v>
      </c>
      <c r="AD751" s="1216"/>
      <c r="AE751" s="526">
        <v>1522.22</v>
      </c>
      <c r="AF751" s="527">
        <f t="shared" si="633"/>
        <v>0</v>
      </c>
      <c r="AG751" s="526">
        <v>1092</v>
      </c>
      <c r="AH751" s="527">
        <f t="shared" si="621"/>
        <v>0</v>
      </c>
      <c r="AI751" s="915">
        <f t="shared" si="634"/>
        <v>0</v>
      </c>
      <c r="AJ751" s="1216"/>
      <c r="AK751" s="526">
        <v>1522.22</v>
      </c>
      <c r="AL751" s="527">
        <f t="shared" si="635"/>
        <v>0</v>
      </c>
      <c r="AM751" s="526">
        <v>1092</v>
      </c>
      <c r="AN751" s="527">
        <f t="shared" si="622"/>
        <v>0</v>
      </c>
      <c r="AO751" s="915">
        <f t="shared" si="636"/>
        <v>0</v>
      </c>
      <c r="AP751" s="990"/>
      <c r="AQ751" s="653">
        <f t="shared" si="623"/>
        <v>1.2</v>
      </c>
      <c r="AR751" s="1004">
        <v>1522.22</v>
      </c>
      <c r="AS751" s="527">
        <f t="shared" si="637"/>
        <v>1826.664</v>
      </c>
      <c r="AT751" s="526">
        <v>1092</v>
      </c>
      <c r="AU751" s="989">
        <f t="shared" si="624"/>
        <v>1310.3999999999999</v>
      </c>
      <c r="AV751" s="1090">
        <f t="shared" si="638"/>
        <v>3137.0639999999999</v>
      </c>
      <c r="AW751" s="633"/>
    </row>
    <row r="752" spans="1:49" s="632" customFormat="1" x14ac:dyDescent="0.25">
      <c r="A752" s="749" t="s">
        <v>1337</v>
      </c>
      <c r="B752" s="657" t="s">
        <v>1338</v>
      </c>
      <c r="C752" s="635" t="s">
        <v>43</v>
      </c>
      <c r="D752" s="621">
        <v>14</v>
      </c>
      <c r="E752" s="1004">
        <v>1249.74</v>
      </c>
      <c r="F752" s="527">
        <f t="shared" si="625"/>
        <v>17496.36</v>
      </c>
      <c r="G752" s="526">
        <v>0</v>
      </c>
      <c r="H752" s="989">
        <f t="shared" si="617"/>
        <v>0</v>
      </c>
      <c r="I752" s="1090">
        <f t="shared" si="626"/>
        <v>17496.36</v>
      </c>
      <c r="J752" s="1132"/>
      <c r="K752" s="621">
        <v>14</v>
      </c>
      <c r="L752" s="1004">
        <v>1249.74</v>
      </c>
      <c r="M752" s="527">
        <f t="shared" si="627"/>
        <v>17496.36</v>
      </c>
      <c r="N752" s="526">
        <v>0</v>
      </c>
      <c r="O752" s="989">
        <f t="shared" si="618"/>
        <v>0</v>
      </c>
      <c r="P752" s="1090">
        <f t="shared" si="628"/>
        <v>17496.36</v>
      </c>
      <c r="Q752" s="1005"/>
      <c r="R752" s="621"/>
      <c r="S752" s="1096">
        <v>1249.74</v>
      </c>
      <c r="T752" s="1090">
        <f t="shared" si="629"/>
        <v>0</v>
      </c>
      <c r="U752" s="1096">
        <v>0</v>
      </c>
      <c r="V752" s="1090">
        <f t="shared" si="619"/>
        <v>0</v>
      </c>
      <c r="W752" s="1090">
        <f t="shared" si="630"/>
        <v>0</v>
      </c>
      <c r="X752" s="1215"/>
      <c r="Y752" s="526">
        <v>1249.74</v>
      </c>
      <c r="Z752" s="527">
        <f t="shared" si="631"/>
        <v>0</v>
      </c>
      <c r="AA752" s="526">
        <v>0</v>
      </c>
      <c r="AB752" s="527">
        <f t="shared" si="620"/>
        <v>0</v>
      </c>
      <c r="AC752" s="915">
        <f t="shared" si="632"/>
        <v>0</v>
      </c>
      <c r="AD752" s="1216"/>
      <c r="AE752" s="526">
        <v>1249.74</v>
      </c>
      <c r="AF752" s="527">
        <f t="shared" si="633"/>
        <v>0</v>
      </c>
      <c r="AG752" s="526">
        <v>0</v>
      </c>
      <c r="AH752" s="527">
        <f t="shared" si="621"/>
        <v>0</v>
      </c>
      <c r="AI752" s="915">
        <f t="shared" si="634"/>
        <v>0</v>
      </c>
      <c r="AJ752" s="1216"/>
      <c r="AK752" s="526">
        <v>1249.74</v>
      </c>
      <c r="AL752" s="527">
        <f t="shared" si="635"/>
        <v>0</v>
      </c>
      <c r="AM752" s="526">
        <v>0</v>
      </c>
      <c r="AN752" s="527">
        <f t="shared" si="622"/>
        <v>0</v>
      </c>
      <c r="AO752" s="915">
        <f t="shared" si="636"/>
        <v>0</v>
      </c>
      <c r="AP752" s="990"/>
      <c r="AQ752" s="653">
        <f t="shared" si="623"/>
        <v>0</v>
      </c>
      <c r="AR752" s="1004">
        <v>1249.74</v>
      </c>
      <c r="AS752" s="527">
        <f t="shared" si="637"/>
        <v>0</v>
      </c>
      <c r="AT752" s="526">
        <v>0</v>
      </c>
      <c r="AU752" s="989">
        <f t="shared" si="624"/>
        <v>0</v>
      </c>
      <c r="AV752" s="1090">
        <f t="shared" si="638"/>
        <v>0</v>
      </c>
      <c r="AW752" s="633"/>
    </row>
    <row r="753" spans="1:49" s="632" customFormat="1" x14ac:dyDescent="0.25">
      <c r="A753" s="749" t="s">
        <v>1339</v>
      </c>
      <c r="B753" s="657" t="s">
        <v>1340</v>
      </c>
      <c r="C753" s="635" t="s">
        <v>43</v>
      </c>
      <c r="D753" s="621">
        <v>1.2</v>
      </c>
      <c r="E753" s="1004">
        <v>3144</v>
      </c>
      <c r="F753" s="527">
        <f t="shared" si="625"/>
        <v>3772.7999999999997</v>
      </c>
      <c r="G753" s="526">
        <v>0</v>
      </c>
      <c r="H753" s="989">
        <f t="shared" si="617"/>
        <v>0</v>
      </c>
      <c r="I753" s="1090">
        <f t="shared" si="626"/>
        <v>3772.7999999999997</v>
      </c>
      <c r="J753" s="1132"/>
      <c r="K753" s="621"/>
      <c r="L753" s="1004">
        <v>3144</v>
      </c>
      <c r="M753" s="527">
        <f t="shared" si="627"/>
        <v>0</v>
      </c>
      <c r="N753" s="526">
        <v>0</v>
      </c>
      <c r="O753" s="989">
        <f t="shared" si="618"/>
        <v>0</v>
      </c>
      <c r="P753" s="1090">
        <f t="shared" si="628"/>
        <v>0</v>
      </c>
      <c r="Q753" s="1005"/>
      <c r="R753" s="621"/>
      <c r="S753" s="1096">
        <v>3144</v>
      </c>
      <c r="T753" s="1090">
        <f t="shared" si="629"/>
        <v>0</v>
      </c>
      <c r="U753" s="1096">
        <v>0</v>
      </c>
      <c r="V753" s="1090">
        <f t="shared" si="619"/>
        <v>0</v>
      </c>
      <c r="W753" s="1090">
        <f t="shared" si="630"/>
        <v>0</v>
      </c>
      <c r="X753" s="1215"/>
      <c r="Y753" s="526">
        <v>3144</v>
      </c>
      <c r="Z753" s="527">
        <f t="shared" si="631"/>
        <v>0</v>
      </c>
      <c r="AA753" s="526">
        <v>0</v>
      </c>
      <c r="AB753" s="527">
        <f t="shared" si="620"/>
        <v>0</v>
      </c>
      <c r="AC753" s="915">
        <f t="shared" si="632"/>
        <v>0</v>
      </c>
      <c r="AD753" s="1216"/>
      <c r="AE753" s="526">
        <v>3144</v>
      </c>
      <c r="AF753" s="527">
        <f t="shared" si="633"/>
        <v>0</v>
      </c>
      <c r="AG753" s="526">
        <v>0</v>
      </c>
      <c r="AH753" s="527">
        <f t="shared" si="621"/>
        <v>0</v>
      </c>
      <c r="AI753" s="915">
        <f t="shared" si="634"/>
        <v>0</v>
      </c>
      <c r="AJ753" s="1216"/>
      <c r="AK753" s="526">
        <v>3144</v>
      </c>
      <c r="AL753" s="527">
        <f t="shared" si="635"/>
        <v>0</v>
      </c>
      <c r="AM753" s="526">
        <v>0</v>
      </c>
      <c r="AN753" s="527">
        <f t="shared" si="622"/>
        <v>0</v>
      </c>
      <c r="AO753" s="915">
        <f t="shared" si="636"/>
        <v>0</v>
      </c>
      <c r="AP753" s="990"/>
      <c r="AQ753" s="653">
        <f t="shared" si="623"/>
        <v>1.2</v>
      </c>
      <c r="AR753" s="1004">
        <v>3144</v>
      </c>
      <c r="AS753" s="527">
        <f t="shared" si="637"/>
        <v>3772.7999999999997</v>
      </c>
      <c r="AT753" s="526">
        <v>0</v>
      </c>
      <c r="AU753" s="989">
        <f t="shared" si="624"/>
        <v>0</v>
      </c>
      <c r="AV753" s="1090">
        <f t="shared" si="638"/>
        <v>3772.7999999999997</v>
      </c>
      <c r="AW753" s="633"/>
    </row>
    <row r="754" spans="1:49" s="632" customFormat="1" x14ac:dyDescent="0.25">
      <c r="A754" s="749" t="s">
        <v>1341</v>
      </c>
      <c r="B754" s="657" t="s">
        <v>354</v>
      </c>
      <c r="C754" s="635" t="s">
        <v>196</v>
      </c>
      <c r="D754" s="621">
        <v>1</v>
      </c>
      <c r="E754" s="1004">
        <v>0</v>
      </c>
      <c r="F754" s="527">
        <f t="shared" si="625"/>
        <v>0</v>
      </c>
      <c r="G754" s="526">
        <v>28704</v>
      </c>
      <c r="H754" s="989">
        <f t="shared" si="617"/>
        <v>28704</v>
      </c>
      <c r="I754" s="1090">
        <f t="shared" si="626"/>
        <v>28704</v>
      </c>
      <c r="J754" s="1132"/>
      <c r="K754" s="621">
        <v>1</v>
      </c>
      <c r="L754" s="1004">
        <v>0</v>
      </c>
      <c r="M754" s="527">
        <f t="shared" si="627"/>
        <v>0</v>
      </c>
      <c r="N754" s="526">
        <v>28704</v>
      </c>
      <c r="O754" s="989">
        <f t="shared" si="618"/>
        <v>28704</v>
      </c>
      <c r="P754" s="1090">
        <f t="shared" si="628"/>
        <v>28704</v>
      </c>
      <c r="Q754" s="1005"/>
      <c r="R754" s="621"/>
      <c r="S754" s="1096">
        <v>0</v>
      </c>
      <c r="T754" s="1090">
        <f t="shared" si="629"/>
        <v>0</v>
      </c>
      <c r="U754" s="1096">
        <v>28704</v>
      </c>
      <c r="V754" s="1090">
        <f t="shared" si="619"/>
        <v>0</v>
      </c>
      <c r="W754" s="1090">
        <f t="shared" si="630"/>
        <v>0</v>
      </c>
      <c r="X754" s="1215"/>
      <c r="Y754" s="526">
        <v>0</v>
      </c>
      <c r="Z754" s="527">
        <f t="shared" si="631"/>
        <v>0</v>
      </c>
      <c r="AA754" s="526">
        <v>28704</v>
      </c>
      <c r="AB754" s="527">
        <f t="shared" si="620"/>
        <v>0</v>
      </c>
      <c r="AC754" s="915">
        <f t="shared" si="632"/>
        <v>0</v>
      </c>
      <c r="AD754" s="1216"/>
      <c r="AE754" s="526">
        <v>0</v>
      </c>
      <c r="AF754" s="527">
        <f t="shared" si="633"/>
        <v>0</v>
      </c>
      <c r="AG754" s="526">
        <v>28704</v>
      </c>
      <c r="AH754" s="527">
        <f t="shared" si="621"/>
        <v>0</v>
      </c>
      <c r="AI754" s="915">
        <f t="shared" si="634"/>
        <v>0</v>
      </c>
      <c r="AJ754" s="1216"/>
      <c r="AK754" s="526">
        <v>0</v>
      </c>
      <c r="AL754" s="527">
        <f t="shared" si="635"/>
        <v>0</v>
      </c>
      <c r="AM754" s="526">
        <v>28704</v>
      </c>
      <c r="AN754" s="527">
        <f t="shared" si="622"/>
        <v>0</v>
      </c>
      <c r="AO754" s="915">
        <f t="shared" si="636"/>
        <v>0</v>
      </c>
      <c r="AP754" s="990"/>
      <c r="AQ754" s="653">
        <f t="shared" si="623"/>
        <v>0</v>
      </c>
      <c r="AR754" s="1004">
        <v>0</v>
      </c>
      <c r="AS754" s="527">
        <f t="shared" si="637"/>
        <v>0</v>
      </c>
      <c r="AT754" s="526">
        <v>28704</v>
      </c>
      <c r="AU754" s="989">
        <f t="shared" si="624"/>
        <v>0</v>
      </c>
      <c r="AV754" s="1090">
        <f t="shared" si="638"/>
        <v>0</v>
      </c>
      <c r="AW754" s="633"/>
    </row>
    <row r="755" spans="1:49" s="632" customFormat="1" x14ac:dyDescent="0.25">
      <c r="A755" s="749" t="s">
        <v>1342</v>
      </c>
      <c r="B755" s="657" t="s">
        <v>381</v>
      </c>
      <c r="C755" s="635" t="s">
        <v>196</v>
      </c>
      <c r="D755" s="621">
        <v>1</v>
      </c>
      <c r="E755" s="1004">
        <v>76800</v>
      </c>
      <c r="F755" s="527">
        <f t="shared" si="625"/>
        <v>76800</v>
      </c>
      <c r="G755" s="526">
        <v>0</v>
      </c>
      <c r="H755" s="989">
        <f t="shared" si="617"/>
        <v>0</v>
      </c>
      <c r="I755" s="1090">
        <f t="shared" si="626"/>
        <v>76800</v>
      </c>
      <c r="J755" s="1132"/>
      <c r="K755" s="621">
        <v>1</v>
      </c>
      <c r="L755" s="1004">
        <v>76800</v>
      </c>
      <c r="M755" s="527">
        <f t="shared" si="627"/>
        <v>76800</v>
      </c>
      <c r="N755" s="526">
        <v>0</v>
      </c>
      <c r="O755" s="989">
        <f t="shared" si="618"/>
        <v>0</v>
      </c>
      <c r="P755" s="1090">
        <f t="shared" si="628"/>
        <v>76800</v>
      </c>
      <c r="Q755" s="1005"/>
      <c r="R755" s="621"/>
      <c r="S755" s="1096">
        <v>76800</v>
      </c>
      <c r="T755" s="1090">
        <f t="shared" si="629"/>
        <v>0</v>
      </c>
      <c r="U755" s="1096">
        <v>0</v>
      </c>
      <c r="V755" s="1090">
        <f t="shared" si="619"/>
        <v>0</v>
      </c>
      <c r="W755" s="1090">
        <f t="shared" si="630"/>
        <v>0</v>
      </c>
      <c r="X755" s="1215"/>
      <c r="Y755" s="526">
        <v>76800</v>
      </c>
      <c r="Z755" s="527">
        <f t="shared" si="631"/>
        <v>0</v>
      </c>
      <c r="AA755" s="526">
        <v>0</v>
      </c>
      <c r="AB755" s="527">
        <f t="shared" si="620"/>
        <v>0</v>
      </c>
      <c r="AC755" s="915">
        <f t="shared" si="632"/>
        <v>0</v>
      </c>
      <c r="AD755" s="1216"/>
      <c r="AE755" s="526">
        <v>76800</v>
      </c>
      <c r="AF755" s="527">
        <f t="shared" si="633"/>
        <v>0</v>
      </c>
      <c r="AG755" s="526">
        <v>0</v>
      </c>
      <c r="AH755" s="527">
        <f t="shared" si="621"/>
        <v>0</v>
      </c>
      <c r="AI755" s="915">
        <f t="shared" si="634"/>
        <v>0</v>
      </c>
      <c r="AJ755" s="1216"/>
      <c r="AK755" s="526">
        <v>76800</v>
      </c>
      <c r="AL755" s="527">
        <f t="shared" si="635"/>
        <v>0</v>
      </c>
      <c r="AM755" s="526">
        <v>0</v>
      </c>
      <c r="AN755" s="527">
        <f t="shared" si="622"/>
        <v>0</v>
      </c>
      <c r="AO755" s="915">
        <f t="shared" si="636"/>
        <v>0</v>
      </c>
      <c r="AP755" s="990"/>
      <c r="AQ755" s="653">
        <f t="shared" si="623"/>
        <v>0</v>
      </c>
      <c r="AR755" s="1004">
        <v>76800</v>
      </c>
      <c r="AS755" s="527">
        <f t="shared" si="637"/>
        <v>0</v>
      </c>
      <c r="AT755" s="526">
        <v>0</v>
      </c>
      <c r="AU755" s="989">
        <f t="shared" si="624"/>
        <v>0</v>
      </c>
      <c r="AV755" s="1090">
        <f t="shared" si="638"/>
        <v>0</v>
      </c>
      <c r="AW755" s="633"/>
    </row>
    <row r="756" spans="1:49" s="632" customFormat="1" ht="28.5" x14ac:dyDescent="0.25">
      <c r="A756" s="749" t="s">
        <v>1343</v>
      </c>
      <c r="B756" s="657" t="s">
        <v>1344</v>
      </c>
      <c r="C756" s="635" t="s">
        <v>196</v>
      </c>
      <c r="D756" s="621">
        <v>1</v>
      </c>
      <c r="E756" s="1004">
        <v>102000</v>
      </c>
      <c r="F756" s="527">
        <f t="shared" si="625"/>
        <v>102000</v>
      </c>
      <c r="G756" s="526">
        <v>0</v>
      </c>
      <c r="H756" s="989">
        <f t="shared" si="617"/>
        <v>0</v>
      </c>
      <c r="I756" s="1090">
        <f t="shared" si="626"/>
        <v>102000</v>
      </c>
      <c r="J756" s="1132"/>
      <c r="K756" s="621">
        <v>1</v>
      </c>
      <c r="L756" s="1004">
        <v>102000</v>
      </c>
      <c r="M756" s="527">
        <f t="shared" si="627"/>
        <v>102000</v>
      </c>
      <c r="N756" s="526">
        <v>0</v>
      </c>
      <c r="O756" s="989">
        <f t="shared" si="618"/>
        <v>0</v>
      </c>
      <c r="P756" s="1090">
        <f t="shared" si="628"/>
        <v>102000</v>
      </c>
      <c r="Q756" s="1005"/>
      <c r="R756" s="621"/>
      <c r="S756" s="1096">
        <v>102000</v>
      </c>
      <c r="T756" s="1090">
        <f t="shared" si="629"/>
        <v>0</v>
      </c>
      <c r="U756" s="1096">
        <v>0</v>
      </c>
      <c r="V756" s="1090">
        <f t="shared" si="619"/>
        <v>0</v>
      </c>
      <c r="W756" s="1090">
        <f t="shared" si="630"/>
        <v>0</v>
      </c>
      <c r="X756" s="1215"/>
      <c r="Y756" s="526">
        <v>102000</v>
      </c>
      <c r="Z756" s="527">
        <f t="shared" si="631"/>
        <v>0</v>
      </c>
      <c r="AA756" s="526">
        <v>0</v>
      </c>
      <c r="AB756" s="527">
        <f t="shared" si="620"/>
        <v>0</v>
      </c>
      <c r="AC756" s="915">
        <f t="shared" si="632"/>
        <v>0</v>
      </c>
      <c r="AD756" s="1216"/>
      <c r="AE756" s="526">
        <v>102000</v>
      </c>
      <c r="AF756" s="527">
        <f t="shared" si="633"/>
        <v>0</v>
      </c>
      <c r="AG756" s="526">
        <v>0</v>
      </c>
      <c r="AH756" s="527">
        <f t="shared" si="621"/>
        <v>0</v>
      </c>
      <c r="AI756" s="915">
        <f t="shared" si="634"/>
        <v>0</v>
      </c>
      <c r="AJ756" s="1216"/>
      <c r="AK756" s="526">
        <v>102000</v>
      </c>
      <c r="AL756" s="527">
        <f t="shared" si="635"/>
        <v>0</v>
      </c>
      <c r="AM756" s="526">
        <v>0</v>
      </c>
      <c r="AN756" s="527">
        <f t="shared" si="622"/>
        <v>0</v>
      </c>
      <c r="AO756" s="915">
        <f t="shared" si="636"/>
        <v>0</v>
      </c>
      <c r="AP756" s="990"/>
      <c r="AQ756" s="653">
        <f t="shared" si="623"/>
        <v>0</v>
      </c>
      <c r="AR756" s="1004">
        <v>102000</v>
      </c>
      <c r="AS756" s="527">
        <f t="shared" si="637"/>
        <v>0</v>
      </c>
      <c r="AT756" s="526">
        <v>0</v>
      </c>
      <c r="AU756" s="989">
        <f t="shared" si="624"/>
        <v>0</v>
      </c>
      <c r="AV756" s="1090">
        <f t="shared" si="638"/>
        <v>0</v>
      </c>
      <c r="AW756" s="633"/>
    </row>
    <row r="757" spans="1:49" s="632" customFormat="1" x14ac:dyDescent="0.25">
      <c r="A757" s="749" t="s">
        <v>1345</v>
      </c>
      <c r="B757" s="657" t="s">
        <v>1346</v>
      </c>
      <c r="C757" s="635" t="s">
        <v>170</v>
      </c>
      <c r="D757" s="621">
        <v>38</v>
      </c>
      <c r="E757" s="1004">
        <v>8646</v>
      </c>
      <c r="F757" s="527">
        <f t="shared" si="625"/>
        <v>328548</v>
      </c>
      <c r="G757" s="526">
        <v>0</v>
      </c>
      <c r="H757" s="989">
        <f t="shared" si="617"/>
        <v>0</v>
      </c>
      <c r="I757" s="1090">
        <f t="shared" si="626"/>
        <v>328548</v>
      </c>
      <c r="J757" s="1132"/>
      <c r="K757" s="621">
        <v>36</v>
      </c>
      <c r="L757" s="1004">
        <v>8646</v>
      </c>
      <c r="M757" s="527">
        <f t="shared" si="627"/>
        <v>311256</v>
      </c>
      <c r="N757" s="526">
        <v>0</v>
      </c>
      <c r="O757" s="989">
        <f t="shared" si="618"/>
        <v>0</v>
      </c>
      <c r="P757" s="1090">
        <f t="shared" si="628"/>
        <v>311256</v>
      </c>
      <c r="Q757" s="1005"/>
      <c r="R757" s="621"/>
      <c r="S757" s="1096">
        <v>8646</v>
      </c>
      <c r="T757" s="1090">
        <f t="shared" si="629"/>
        <v>0</v>
      </c>
      <c r="U757" s="1096">
        <v>0</v>
      </c>
      <c r="V757" s="1090">
        <f t="shared" si="619"/>
        <v>0</v>
      </c>
      <c r="W757" s="1090">
        <f t="shared" si="630"/>
        <v>0</v>
      </c>
      <c r="X757" s="1215"/>
      <c r="Y757" s="526">
        <v>8646</v>
      </c>
      <c r="Z757" s="527">
        <f t="shared" si="631"/>
        <v>0</v>
      </c>
      <c r="AA757" s="526">
        <v>0</v>
      </c>
      <c r="AB757" s="527">
        <f t="shared" si="620"/>
        <v>0</v>
      </c>
      <c r="AC757" s="915">
        <f t="shared" si="632"/>
        <v>0</v>
      </c>
      <c r="AD757" s="1216"/>
      <c r="AE757" s="526">
        <v>8646</v>
      </c>
      <c r="AF757" s="527">
        <f t="shared" si="633"/>
        <v>0</v>
      </c>
      <c r="AG757" s="526">
        <v>0</v>
      </c>
      <c r="AH757" s="527">
        <f t="shared" si="621"/>
        <v>0</v>
      </c>
      <c r="AI757" s="915">
        <f t="shared" si="634"/>
        <v>0</v>
      </c>
      <c r="AJ757" s="1216"/>
      <c r="AK757" s="526">
        <v>8646</v>
      </c>
      <c r="AL757" s="527">
        <f t="shared" si="635"/>
        <v>0</v>
      </c>
      <c r="AM757" s="526">
        <v>0</v>
      </c>
      <c r="AN757" s="527">
        <f t="shared" si="622"/>
        <v>0</v>
      </c>
      <c r="AO757" s="915">
        <f t="shared" si="636"/>
        <v>0</v>
      </c>
      <c r="AP757" s="990"/>
      <c r="AQ757" s="653">
        <f t="shared" si="623"/>
        <v>2</v>
      </c>
      <c r="AR757" s="1004">
        <v>8646</v>
      </c>
      <c r="AS757" s="527">
        <f t="shared" si="637"/>
        <v>17292</v>
      </c>
      <c r="AT757" s="526">
        <v>0</v>
      </c>
      <c r="AU757" s="989">
        <f t="shared" si="624"/>
        <v>0</v>
      </c>
      <c r="AV757" s="1090">
        <f t="shared" si="638"/>
        <v>17292</v>
      </c>
      <c r="AW757" s="633"/>
    </row>
    <row r="758" spans="1:49" s="632" customFormat="1" x14ac:dyDescent="0.25">
      <c r="A758" s="749" t="s">
        <v>1347</v>
      </c>
      <c r="B758" s="657" t="s">
        <v>1348</v>
      </c>
      <c r="C758" s="635" t="s">
        <v>243</v>
      </c>
      <c r="D758" s="621">
        <v>200</v>
      </c>
      <c r="E758" s="1004">
        <v>723.12</v>
      </c>
      <c r="F758" s="527">
        <f t="shared" si="625"/>
        <v>144624</v>
      </c>
      <c r="G758" s="526">
        <v>0</v>
      </c>
      <c r="H758" s="989">
        <f t="shared" si="617"/>
        <v>0</v>
      </c>
      <c r="I758" s="1090">
        <f t="shared" si="626"/>
        <v>144624</v>
      </c>
      <c r="J758" s="1132"/>
      <c r="K758" s="621"/>
      <c r="L758" s="1004">
        <v>723.12</v>
      </c>
      <c r="M758" s="527">
        <f t="shared" si="627"/>
        <v>0</v>
      </c>
      <c r="N758" s="526">
        <v>0</v>
      </c>
      <c r="O758" s="989">
        <f t="shared" si="618"/>
        <v>0</v>
      </c>
      <c r="P758" s="1090">
        <f t="shared" si="628"/>
        <v>0</v>
      </c>
      <c r="Q758" s="1005"/>
      <c r="R758" s="621"/>
      <c r="S758" s="1096">
        <v>723.12</v>
      </c>
      <c r="T758" s="1090">
        <f t="shared" si="629"/>
        <v>0</v>
      </c>
      <c r="U758" s="1096">
        <v>0</v>
      </c>
      <c r="V758" s="1090">
        <f t="shared" si="619"/>
        <v>0</v>
      </c>
      <c r="W758" s="1090">
        <f t="shared" si="630"/>
        <v>0</v>
      </c>
      <c r="X758" s="1215"/>
      <c r="Y758" s="526">
        <v>723.12</v>
      </c>
      <c r="Z758" s="527">
        <f t="shared" si="631"/>
        <v>0</v>
      </c>
      <c r="AA758" s="526">
        <v>0</v>
      </c>
      <c r="AB758" s="527">
        <f t="shared" si="620"/>
        <v>0</v>
      </c>
      <c r="AC758" s="915">
        <f t="shared" si="632"/>
        <v>0</v>
      </c>
      <c r="AD758" s="1216"/>
      <c r="AE758" s="526">
        <v>723.12</v>
      </c>
      <c r="AF758" s="527">
        <f t="shared" si="633"/>
        <v>0</v>
      </c>
      <c r="AG758" s="526">
        <v>0</v>
      </c>
      <c r="AH758" s="527">
        <f t="shared" si="621"/>
        <v>0</v>
      </c>
      <c r="AI758" s="915">
        <f t="shared" si="634"/>
        <v>0</v>
      </c>
      <c r="AJ758" s="1216"/>
      <c r="AK758" s="526">
        <v>723.12</v>
      </c>
      <c r="AL758" s="527">
        <f t="shared" si="635"/>
        <v>0</v>
      </c>
      <c r="AM758" s="526">
        <v>0</v>
      </c>
      <c r="AN758" s="527">
        <f t="shared" si="622"/>
        <v>0</v>
      </c>
      <c r="AO758" s="915">
        <f t="shared" si="636"/>
        <v>0</v>
      </c>
      <c r="AP758" s="990"/>
      <c r="AQ758" s="653">
        <f t="shared" si="623"/>
        <v>200</v>
      </c>
      <c r="AR758" s="1004">
        <v>723.12</v>
      </c>
      <c r="AS758" s="527">
        <f t="shared" si="637"/>
        <v>144624</v>
      </c>
      <c r="AT758" s="526">
        <v>0</v>
      </c>
      <c r="AU758" s="989">
        <f t="shared" si="624"/>
        <v>0</v>
      </c>
      <c r="AV758" s="1090">
        <f t="shared" si="638"/>
        <v>144624</v>
      </c>
      <c r="AW758" s="633"/>
    </row>
    <row r="759" spans="1:49" s="632" customFormat="1" ht="28.5" x14ac:dyDescent="0.25">
      <c r="A759" s="749" t="s">
        <v>1349</v>
      </c>
      <c r="B759" s="657" t="s">
        <v>1350</v>
      </c>
      <c r="C759" s="635" t="s">
        <v>243</v>
      </c>
      <c r="D759" s="621">
        <v>200</v>
      </c>
      <c r="E759" s="1004">
        <v>276.67</v>
      </c>
      <c r="F759" s="527">
        <f t="shared" si="625"/>
        <v>55334</v>
      </c>
      <c r="G759" s="526">
        <v>0</v>
      </c>
      <c r="H759" s="989">
        <f t="shared" si="617"/>
        <v>0</v>
      </c>
      <c r="I759" s="1090">
        <f t="shared" si="626"/>
        <v>55334</v>
      </c>
      <c r="J759" s="1132"/>
      <c r="K759" s="621"/>
      <c r="L759" s="1004">
        <v>276.67</v>
      </c>
      <c r="M759" s="527">
        <f t="shared" si="627"/>
        <v>0</v>
      </c>
      <c r="N759" s="526">
        <v>0</v>
      </c>
      <c r="O759" s="989">
        <f t="shared" si="618"/>
        <v>0</v>
      </c>
      <c r="P759" s="1090">
        <f t="shared" si="628"/>
        <v>0</v>
      </c>
      <c r="Q759" s="1005"/>
      <c r="R759" s="621"/>
      <c r="S759" s="1096">
        <v>276.67</v>
      </c>
      <c r="T759" s="1090">
        <f t="shared" si="629"/>
        <v>0</v>
      </c>
      <c r="U759" s="1096">
        <v>0</v>
      </c>
      <c r="V759" s="1090">
        <f t="shared" si="619"/>
        <v>0</v>
      </c>
      <c r="W759" s="1090">
        <f t="shared" si="630"/>
        <v>0</v>
      </c>
      <c r="X759" s="1215"/>
      <c r="Y759" s="526">
        <v>276.67</v>
      </c>
      <c r="Z759" s="527">
        <f t="shared" si="631"/>
        <v>0</v>
      </c>
      <c r="AA759" s="526">
        <v>0</v>
      </c>
      <c r="AB759" s="527">
        <f t="shared" si="620"/>
        <v>0</v>
      </c>
      <c r="AC759" s="915">
        <f t="shared" si="632"/>
        <v>0</v>
      </c>
      <c r="AD759" s="1216"/>
      <c r="AE759" s="526">
        <v>276.67</v>
      </c>
      <c r="AF759" s="527">
        <f t="shared" si="633"/>
        <v>0</v>
      </c>
      <c r="AG759" s="526">
        <v>0</v>
      </c>
      <c r="AH759" s="527">
        <f t="shared" si="621"/>
        <v>0</v>
      </c>
      <c r="AI759" s="915">
        <f t="shared" si="634"/>
        <v>0</v>
      </c>
      <c r="AJ759" s="1216"/>
      <c r="AK759" s="526">
        <v>276.67</v>
      </c>
      <c r="AL759" s="527">
        <f t="shared" si="635"/>
        <v>0</v>
      </c>
      <c r="AM759" s="526">
        <v>0</v>
      </c>
      <c r="AN759" s="527">
        <f t="shared" si="622"/>
        <v>0</v>
      </c>
      <c r="AO759" s="915">
        <f t="shared" si="636"/>
        <v>0</v>
      </c>
      <c r="AP759" s="990"/>
      <c r="AQ759" s="653">
        <f t="shared" si="623"/>
        <v>200</v>
      </c>
      <c r="AR759" s="1004">
        <v>276.67</v>
      </c>
      <c r="AS759" s="527">
        <f t="shared" si="637"/>
        <v>55334</v>
      </c>
      <c r="AT759" s="526">
        <v>0</v>
      </c>
      <c r="AU759" s="989">
        <f t="shared" si="624"/>
        <v>0</v>
      </c>
      <c r="AV759" s="1090">
        <f t="shared" si="638"/>
        <v>55334</v>
      </c>
      <c r="AW759" s="633"/>
    </row>
    <row r="760" spans="1:49" s="632" customFormat="1" x14ac:dyDescent="0.25">
      <c r="A760" s="749" t="s">
        <v>1351</v>
      </c>
      <c r="B760" s="657" t="s">
        <v>1352</v>
      </c>
      <c r="C760" s="635" t="s">
        <v>170</v>
      </c>
      <c r="D760" s="621">
        <v>1</v>
      </c>
      <c r="E760" s="1004">
        <v>6550</v>
      </c>
      <c r="F760" s="527">
        <f t="shared" si="625"/>
        <v>6550</v>
      </c>
      <c r="G760" s="526">
        <v>30985.19</v>
      </c>
      <c r="H760" s="989">
        <f t="shared" si="617"/>
        <v>30985.19</v>
      </c>
      <c r="I760" s="1090">
        <f t="shared" si="626"/>
        <v>37535.19</v>
      </c>
      <c r="J760" s="1132"/>
      <c r="K760" s="621"/>
      <c r="L760" s="1004">
        <v>6550</v>
      </c>
      <c r="M760" s="527">
        <f t="shared" si="627"/>
        <v>0</v>
      </c>
      <c r="N760" s="526">
        <v>30985.19</v>
      </c>
      <c r="O760" s="989">
        <f t="shared" si="618"/>
        <v>0</v>
      </c>
      <c r="P760" s="1090">
        <f t="shared" si="628"/>
        <v>0</v>
      </c>
      <c r="Q760" s="1005"/>
      <c r="R760" s="621"/>
      <c r="S760" s="1096">
        <v>6550</v>
      </c>
      <c r="T760" s="1090">
        <f t="shared" si="629"/>
        <v>0</v>
      </c>
      <c r="U760" s="1096">
        <v>30985.19</v>
      </c>
      <c r="V760" s="1090">
        <f t="shared" si="619"/>
        <v>0</v>
      </c>
      <c r="W760" s="1090">
        <f t="shared" si="630"/>
        <v>0</v>
      </c>
      <c r="X760" s="1215"/>
      <c r="Y760" s="526">
        <v>6550</v>
      </c>
      <c r="Z760" s="527">
        <f t="shared" si="631"/>
        <v>0</v>
      </c>
      <c r="AA760" s="526">
        <v>30985.19</v>
      </c>
      <c r="AB760" s="527">
        <f t="shared" si="620"/>
        <v>0</v>
      </c>
      <c r="AC760" s="915">
        <f t="shared" si="632"/>
        <v>0</v>
      </c>
      <c r="AD760" s="1216"/>
      <c r="AE760" s="526">
        <v>6550</v>
      </c>
      <c r="AF760" s="527">
        <f t="shared" si="633"/>
        <v>0</v>
      </c>
      <c r="AG760" s="526">
        <v>30985.19</v>
      </c>
      <c r="AH760" s="527">
        <f t="shared" si="621"/>
        <v>0</v>
      </c>
      <c r="AI760" s="915">
        <f t="shared" si="634"/>
        <v>0</v>
      </c>
      <c r="AJ760" s="1216"/>
      <c r="AK760" s="526">
        <v>6550</v>
      </c>
      <c r="AL760" s="527">
        <f t="shared" si="635"/>
        <v>0</v>
      </c>
      <c r="AM760" s="526">
        <v>30985.19</v>
      </c>
      <c r="AN760" s="527">
        <f t="shared" si="622"/>
        <v>0</v>
      </c>
      <c r="AO760" s="915">
        <f t="shared" si="636"/>
        <v>0</v>
      </c>
      <c r="AP760" s="990"/>
      <c r="AQ760" s="653">
        <f t="shared" si="623"/>
        <v>1</v>
      </c>
      <c r="AR760" s="1004">
        <v>6550</v>
      </c>
      <c r="AS760" s="527">
        <f t="shared" si="637"/>
        <v>6550</v>
      </c>
      <c r="AT760" s="526">
        <v>30985.19</v>
      </c>
      <c r="AU760" s="989">
        <f t="shared" si="624"/>
        <v>30985.19</v>
      </c>
      <c r="AV760" s="1090">
        <f t="shared" si="638"/>
        <v>37535.19</v>
      </c>
      <c r="AW760" s="633"/>
    </row>
    <row r="761" spans="1:49" s="632" customFormat="1" x14ac:dyDescent="0.25">
      <c r="A761" s="749" t="s">
        <v>1353</v>
      </c>
      <c r="B761" s="657" t="s">
        <v>1354</v>
      </c>
      <c r="C761" s="635" t="s">
        <v>170</v>
      </c>
      <c r="D761" s="621">
        <v>1</v>
      </c>
      <c r="E761" s="1004">
        <v>6550</v>
      </c>
      <c r="F761" s="527">
        <f t="shared" si="625"/>
        <v>6550</v>
      </c>
      <c r="G761" s="526">
        <v>43656.6</v>
      </c>
      <c r="H761" s="989">
        <f t="shared" si="617"/>
        <v>43656.6</v>
      </c>
      <c r="I761" s="1090">
        <f t="shared" si="626"/>
        <v>50206.6</v>
      </c>
      <c r="J761" s="1132"/>
      <c r="K761" s="621"/>
      <c r="L761" s="1004">
        <v>6550</v>
      </c>
      <c r="M761" s="527">
        <f t="shared" si="627"/>
        <v>0</v>
      </c>
      <c r="N761" s="526">
        <v>43656.6</v>
      </c>
      <c r="O761" s="989">
        <f t="shared" si="618"/>
        <v>0</v>
      </c>
      <c r="P761" s="1090">
        <f t="shared" si="628"/>
        <v>0</v>
      </c>
      <c r="Q761" s="1005"/>
      <c r="R761" s="621"/>
      <c r="S761" s="1096">
        <v>6550</v>
      </c>
      <c r="T761" s="1090">
        <f t="shared" si="629"/>
        <v>0</v>
      </c>
      <c r="U761" s="1096">
        <v>43656.6</v>
      </c>
      <c r="V761" s="1090">
        <f t="shared" si="619"/>
        <v>0</v>
      </c>
      <c r="W761" s="1090">
        <f t="shared" si="630"/>
        <v>0</v>
      </c>
      <c r="X761" s="1215"/>
      <c r="Y761" s="526">
        <v>6550</v>
      </c>
      <c r="Z761" s="527">
        <f t="shared" si="631"/>
        <v>0</v>
      </c>
      <c r="AA761" s="526">
        <v>43656.6</v>
      </c>
      <c r="AB761" s="527">
        <f t="shared" si="620"/>
        <v>0</v>
      </c>
      <c r="AC761" s="915">
        <f t="shared" si="632"/>
        <v>0</v>
      </c>
      <c r="AD761" s="1216"/>
      <c r="AE761" s="526">
        <v>6550</v>
      </c>
      <c r="AF761" s="527">
        <f t="shared" si="633"/>
        <v>0</v>
      </c>
      <c r="AG761" s="526">
        <v>43656.6</v>
      </c>
      <c r="AH761" s="527">
        <f t="shared" si="621"/>
        <v>0</v>
      </c>
      <c r="AI761" s="915">
        <f t="shared" si="634"/>
        <v>0</v>
      </c>
      <c r="AJ761" s="1216"/>
      <c r="AK761" s="526">
        <v>6550</v>
      </c>
      <c r="AL761" s="527">
        <f t="shared" si="635"/>
        <v>0</v>
      </c>
      <c r="AM761" s="526">
        <v>43656.6</v>
      </c>
      <c r="AN761" s="527">
        <f t="shared" si="622"/>
        <v>0</v>
      </c>
      <c r="AO761" s="915">
        <f t="shared" si="636"/>
        <v>0</v>
      </c>
      <c r="AP761" s="990"/>
      <c r="AQ761" s="653">
        <f t="shared" si="623"/>
        <v>1</v>
      </c>
      <c r="AR761" s="1004">
        <v>6550</v>
      </c>
      <c r="AS761" s="527">
        <f t="shared" si="637"/>
        <v>6550</v>
      </c>
      <c r="AT761" s="526">
        <v>43656.6</v>
      </c>
      <c r="AU761" s="989">
        <f t="shared" si="624"/>
        <v>43656.6</v>
      </c>
      <c r="AV761" s="1090">
        <f t="shared" si="638"/>
        <v>50206.6</v>
      </c>
      <c r="AW761" s="633"/>
    </row>
    <row r="762" spans="1:49" s="632" customFormat="1" x14ac:dyDescent="0.25">
      <c r="A762" s="749" t="s">
        <v>1355</v>
      </c>
      <c r="B762" s="656" t="s">
        <v>1356</v>
      </c>
      <c r="C762" s="654" t="s">
        <v>170</v>
      </c>
      <c r="D762" s="655">
        <v>1</v>
      </c>
      <c r="E762" s="1004">
        <v>1257.5999999999999</v>
      </c>
      <c r="F762" s="527">
        <f t="shared" si="625"/>
        <v>1257.5999999999999</v>
      </c>
      <c r="G762" s="526">
        <v>3736.2</v>
      </c>
      <c r="H762" s="989">
        <f t="shared" si="617"/>
        <v>3736.2</v>
      </c>
      <c r="I762" s="1090">
        <f t="shared" si="626"/>
        <v>4993.7999999999993</v>
      </c>
      <c r="J762" s="1132"/>
      <c r="K762" s="655"/>
      <c r="L762" s="1004">
        <v>1257.5999999999999</v>
      </c>
      <c r="M762" s="527">
        <f t="shared" si="627"/>
        <v>0</v>
      </c>
      <c r="N762" s="526">
        <v>3736.2</v>
      </c>
      <c r="O762" s="989">
        <f t="shared" si="618"/>
        <v>0</v>
      </c>
      <c r="P762" s="1090">
        <f t="shared" si="628"/>
        <v>0</v>
      </c>
      <c r="Q762" s="1005"/>
      <c r="R762" s="655"/>
      <c r="S762" s="1096">
        <v>1257.5999999999999</v>
      </c>
      <c r="T762" s="1090">
        <f t="shared" si="629"/>
        <v>0</v>
      </c>
      <c r="U762" s="1096">
        <v>3736.2</v>
      </c>
      <c r="V762" s="1090">
        <f t="shared" si="619"/>
        <v>0</v>
      </c>
      <c r="W762" s="1090">
        <f t="shared" si="630"/>
        <v>0</v>
      </c>
      <c r="X762" s="1194"/>
      <c r="Y762" s="526">
        <v>1257.5999999999999</v>
      </c>
      <c r="Z762" s="527">
        <f t="shared" si="631"/>
        <v>0</v>
      </c>
      <c r="AA762" s="526">
        <v>3736.2</v>
      </c>
      <c r="AB762" s="527">
        <f t="shared" si="620"/>
        <v>0</v>
      </c>
      <c r="AC762" s="915">
        <f t="shared" si="632"/>
        <v>0</v>
      </c>
      <c r="AD762" s="1195"/>
      <c r="AE762" s="526">
        <v>1257.5999999999999</v>
      </c>
      <c r="AF762" s="527">
        <f t="shared" si="633"/>
        <v>0</v>
      </c>
      <c r="AG762" s="526">
        <v>3736.2</v>
      </c>
      <c r="AH762" s="527">
        <f t="shared" si="621"/>
        <v>0</v>
      </c>
      <c r="AI762" s="915">
        <f t="shared" si="634"/>
        <v>0</v>
      </c>
      <c r="AJ762" s="1195"/>
      <c r="AK762" s="526">
        <v>1257.5999999999999</v>
      </c>
      <c r="AL762" s="527">
        <f t="shared" si="635"/>
        <v>0</v>
      </c>
      <c r="AM762" s="526">
        <v>3736.2</v>
      </c>
      <c r="AN762" s="527">
        <f t="shared" si="622"/>
        <v>0</v>
      </c>
      <c r="AO762" s="915">
        <f t="shared" si="636"/>
        <v>0</v>
      </c>
      <c r="AP762" s="990"/>
      <c r="AQ762" s="653">
        <f t="shared" si="623"/>
        <v>1</v>
      </c>
      <c r="AR762" s="1004">
        <v>1257.5999999999999</v>
      </c>
      <c r="AS762" s="527">
        <f t="shared" si="637"/>
        <v>1257.5999999999999</v>
      </c>
      <c r="AT762" s="526">
        <v>3736.2</v>
      </c>
      <c r="AU762" s="989">
        <f t="shared" si="624"/>
        <v>3736.2</v>
      </c>
      <c r="AV762" s="1090">
        <f t="shared" si="638"/>
        <v>4993.7999999999993</v>
      </c>
      <c r="AW762" s="633"/>
    </row>
    <row r="763" spans="1:49" s="632" customFormat="1" x14ac:dyDescent="0.25">
      <c r="A763" s="749" t="s">
        <v>1357</v>
      </c>
      <c r="B763" s="656" t="s">
        <v>1358</v>
      </c>
      <c r="C763" s="654" t="s">
        <v>170</v>
      </c>
      <c r="D763" s="655">
        <v>12</v>
      </c>
      <c r="E763" s="1004">
        <v>1257.5999999999999</v>
      </c>
      <c r="F763" s="527">
        <f t="shared" si="625"/>
        <v>15091.199999999999</v>
      </c>
      <c r="G763" s="526">
        <v>3872.86</v>
      </c>
      <c r="H763" s="989">
        <f t="shared" si="617"/>
        <v>46474.32</v>
      </c>
      <c r="I763" s="1090">
        <f t="shared" si="626"/>
        <v>61565.52</v>
      </c>
      <c r="J763" s="1132"/>
      <c r="K763" s="655"/>
      <c r="L763" s="1004">
        <v>1257.5999999999999</v>
      </c>
      <c r="M763" s="527">
        <f t="shared" si="627"/>
        <v>0</v>
      </c>
      <c r="N763" s="526">
        <v>3872.86</v>
      </c>
      <c r="O763" s="989">
        <f t="shared" si="618"/>
        <v>0</v>
      </c>
      <c r="P763" s="1090">
        <f t="shared" si="628"/>
        <v>0</v>
      </c>
      <c r="Q763" s="1005"/>
      <c r="R763" s="655"/>
      <c r="S763" s="1096">
        <v>1257.5999999999999</v>
      </c>
      <c r="T763" s="1090">
        <f t="shared" si="629"/>
        <v>0</v>
      </c>
      <c r="U763" s="1096">
        <v>3872.86</v>
      </c>
      <c r="V763" s="1090">
        <f t="shared" si="619"/>
        <v>0</v>
      </c>
      <c r="W763" s="1090">
        <f t="shared" si="630"/>
        <v>0</v>
      </c>
      <c r="X763" s="1194"/>
      <c r="Y763" s="526">
        <v>1257.5999999999999</v>
      </c>
      <c r="Z763" s="527">
        <f t="shared" si="631"/>
        <v>0</v>
      </c>
      <c r="AA763" s="526">
        <v>3872.86</v>
      </c>
      <c r="AB763" s="527">
        <f t="shared" si="620"/>
        <v>0</v>
      </c>
      <c r="AC763" s="915">
        <f t="shared" si="632"/>
        <v>0</v>
      </c>
      <c r="AD763" s="1195"/>
      <c r="AE763" s="526">
        <v>1257.5999999999999</v>
      </c>
      <c r="AF763" s="527">
        <f t="shared" si="633"/>
        <v>0</v>
      </c>
      <c r="AG763" s="526">
        <v>3872.86</v>
      </c>
      <c r="AH763" s="527">
        <f t="shared" si="621"/>
        <v>0</v>
      </c>
      <c r="AI763" s="915">
        <f t="shared" si="634"/>
        <v>0</v>
      </c>
      <c r="AJ763" s="1195"/>
      <c r="AK763" s="526">
        <v>1257.5999999999999</v>
      </c>
      <c r="AL763" s="527">
        <f t="shared" si="635"/>
        <v>0</v>
      </c>
      <c r="AM763" s="526">
        <v>3872.86</v>
      </c>
      <c r="AN763" s="527">
        <f t="shared" si="622"/>
        <v>0</v>
      </c>
      <c r="AO763" s="915">
        <f t="shared" si="636"/>
        <v>0</v>
      </c>
      <c r="AP763" s="990"/>
      <c r="AQ763" s="653">
        <f t="shared" si="623"/>
        <v>12</v>
      </c>
      <c r="AR763" s="1004">
        <v>1257.5999999999999</v>
      </c>
      <c r="AS763" s="527">
        <f t="shared" si="637"/>
        <v>15091.199999999999</v>
      </c>
      <c r="AT763" s="526">
        <v>3872.86</v>
      </c>
      <c r="AU763" s="989">
        <f t="shared" si="624"/>
        <v>46474.32</v>
      </c>
      <c r="AV763" s="1090">
        <f t="shared" si="638"/>
        <v>61565.52</v>
      </c>
      <c r="AW763" s="633"/>
    </row>
    <row r="764" spans="1:49" s="632" customFormat="1" x14ac:dyDescent="0.25">
      <c r="A764" s="749" t="s">
        <v>1359</v>
      </c>
      <c r="B764" s="656" t="s">
        <v>1360</v>
      </c>
      <c r="C764" s="654" t="s">
        <v>170</v>
      </c>
      <c r="D764" s="655">
        <v>2</v>
      </c>
      <c r="E764" s="1004">
        <v>1257.5999999999999</v>
      </c>
      <c r="F764" s="527">
        <f t="shared" si="625"/>
        <v>2515.1999999999998</v>
      </c>
      <c r="G764" s="526">
        <v>8991.84</v>
      </c>
      <c r="H764" s="989">
        <f t="shared" si="617"/>
        <v>17983.68</v>
      </c>
      <c r="I764" s="1090">
        <f t="shared" si="626"/>
        <v>20498.88</v>
      </c>
      <c r="J764" s="1132"/>
      <c r="K764" s="655"/>
      <c r="L764" s="1004">
        <v>1257.5999999999999</v>
      </c>
      <c r="M764" s="527">
        <f t="shared" si="627"/>
        <v>0</v>
      </c>
      <c r="N764" s="526">
        <v>8991.84</v>
      </c>
      <c r="O764" s="989">
        <f t="shared" si="618"/>
        <v>0</v>
      </c>
      <c r="P764" s="1090">
        <f t="shared" si="628"/>
        <v>0</v>
      </c>
      <c r="Q764" s="1005"/>
      <c r="R764" s="655"/>
      <c r="S764" s="1096">
        <v>1257.5999999999999</v>
      </c>
      <c r="T764" s="1090">
        <f t="shared" si="629"/>
        <v>0</v>
      </c>
      <c r="U764" s="1096">
        <v>8991.84</v>
      </c>
      <c r="V764" s="1090">
        <f t="shared" si="619"/>
        <v>0</v>
      </c>
      <c r="W764" s="1090">
        <f t="shared" si="630"/>
        <v>0</v>
      </c>
      <c r="X764" s="1194"/>
      <c r="Y764" s="526">
        <v>1257.5999999999999</v>
      </c>
      <c r="Z764" s="527">
        <f t="shared" si="631"/>
        <v>0</v>
      </c>
      <c r="AA764" s="526">
        <v>8991.84</v>
      </c>
      <c r="AB764" s="527">
        <f t="shared" si="620"/>
        <v>0</v>
      </c>
      <c r="AC764" s="915">
        <f t="shared" si="632"/>
        <v>0</v>
      </c>
      <c r="AD764" s="1195"/>
      <c r="AE764" s="526">
        <v>1257.5999999999999</v>
      </c>
      <c r="AF764" s="527">
        <f t="shared" si="633"/>
        <v>0</v>
      </c>
      <c r="AG764" s="526">
        <v>8991.84</v>
      </c>
      <c r="AH764" s="527">
        <f t="shared" si="621"/>
        <v>0</v>
      </c>
      <c r="AI764" s="915">
        <f t="shared" si="634"/>
        <v>0</v>
      </c>
      <c r="AJ764" s="1195"/>
      <c r="AK764" s="526">
        <v>1257.5999999999999</v>
      </c>
      <c r="AL764" s="527">
        <f t="shared" si="635"/>
        <v>0</v>
      </c>
      <c r="AM764" s="526">
        <v>8991.84</v>
      </c>
      <c r="AN764" s="527">
        <f t="shared" si="622"/>
        <v>0</v>
      </c>
      <c r="AO764" s="915">
        <f t="shared" si="636"/>
        <v>0</v>
      </c>
      <c r="AP764" s="990"/>
      <c r="AQ764" s="653">
        <f t="shared" si="623"/>
        <v>2</v>
      </c>
      <c r="AR764" s="1004">
        <v>1257.5999999999999</v>
      </c>
      <c r="AS764" s="527">
        <f t="shared" si="637"/>
        <v>2515.1999999999998</v>
      </c>
      <c r="AT764" s="526">
        <v>8991.84</v>
      </c>
      <c r="AU764" s="989">
        <f t="shared" si="624"/>
        <v>17983.68</v>
      </c>
      <c r="AV764" s="1090">
        <f t="shared" si="638"/>
        <v>20498.88</v>
      </c>
      <c r="AW764" s="633"/>
    </row>
    <row r="765" spans="1:49" s="632" customFormat="1" x14ac:dyDescent="0.25">
      <c r="A765" s="749" t="s">
        <v>1361</v>
      </c>
      <c r="B765" s="656" t="s">
        <v>1362</v>
      </c>
      <c r="C765" s="654" t="s">
        <v>170</v>
      </c>
      <c r="D765" s="655">
        <v>2</v>
      </c>
      <c r="E765" s="1004">
        <v>1257.5999999999999</v>
      </c>
      <c r="F765" s="527">
        <f t="shared" si="625"/>
        <v>2515.1999999999998</v>
      </c>
      <c r="G765" s="526">
        <v>36603.839999999997</v>
      </c>
      <c r="H765" s="989">
        <f t="shared" si="617"/>
        <v>73207.679999999993</v>
      </c>
      <c r="I765" s="1090">
        <f t="shared" si="626"/>
        <v>75722.87999999999</v>
      </c>
      <c r="J765" s="1132"/>
      <c r="K765" s="655"/>
      <c r="L765" s="1004">
        <v>1257.5999999999999</v>
      </c>
      <c r="M765" s="527">
        <f t="shared" si="627"/>
        <v>0</v>
      </c>
      <c r="N765" s="526">
        <v>36603.839999999997</v>
      </c>
      <c r="O765" s="989">
        <f t="shared" si="618"/>
        <v>0</v>
      </c>
      <c r="P765" s="1090">
        <f t="shared" si="628"/>
        <v>0</v>
      </c>
      <c r="Q765" s="1005"/>
      <c r="R765" s="655"/>
      <c r="S765" s="1096">
        <v>1257.5999999999999</v>
      </c>
      <c r="T765" s="1090">
        <f t="shared" si="629"/>
        <v>0</v>
      </c>
      <c r="U765" s="1096">
        <v>36603.839999999997</v>
      </c>
      <c r="V765" s="1090">
        <f t="shared" si="619"/>
        <v>0</v>
      </c>
      <c r="W765" s="1090">
        <f t="shared" si="630"/>
        <v>0</v>
      </c>
      <c r="X765" s="1194"/>
      <c r="Y765" s="526">
        <v>1257.5999999999999</v>
      </c>
      <c r="Z765" s="527">
        <f t="shared" si="631"/>
        <v>0</v>
      </c>
      <c r="AA765" s="526">
        <v>36603.839999999997</v>
      </c>
      <c r="AB765" s="527">
        <f t="shared" si="620"/>
        <v>0</v>
      </c>
      <c r="AC765" s="915">
        <f t="shared" si="632"/>
        <v>0</v>
      </c>
      <c r="AD765" s="1195"/>
      <c r="AE765" s="526">
        <v>1257.5999999999999</v>
      </c>
      <c r="AF765" s="527">
        <f t="shared" si="633"/>
        <v>0</v>
      </c>
      <c r="AG765" s="526">
        <v>36603.839999999997</v>
      </c>
      <c r="AH765" s="527">
        <f t="shared" si="621"/>
        <v>0</v>
      </c>
      <c r="AI765" s="915">
        <f t="shared" si="634"/>
        <v>0</v>
      </c>
      <c r="AJ765" s="1195"/>
      <c r="AK765" s="526">
        <v>1257.5999999999999</v>
      </c>
      <c r="AL765" s="527">
        <f t="shared" si="635"/>
        <v>0</v>
      </c>
      <c r="AM765" s="526">
        <v>36603.839999999997</v>
      </c>
      <c r="AN765" s="527">
        <f t="shared" si="622"/>
        <v>0</v>
      </c>
      <c r="AO765" s="915">
        <f t="shared" si="636"/>
        <v>0</v>
      </c>
      <c r="AP765" s="990"/>
      <c r="AQ765" s="653">
        <f t="shared" si="623"/>
        <v>2</v>
      </c>
      <c r="AR765" s="1004">
        <v>1257.5999999999999</v>
      </c>
      <c r="AS765" s="527">
        <f t="shared" si="637"/>
        <v>2515.1999999999998</v>
      </c>
      <c r="AT765" s="526">
        <v>36603.839999999997</v>
      </c>
      <c r="AU765" s="989">
        <f t="shared" si="624"/>
        <v>73207.679999999993</v>
      </c>
      <c r="AV765" s="1090">
        <f t="shared" si="638"/>
        <v>75722.87999999999</v>
      </c>
      <c r="AW765" s="633"/>
    </row>
    <row r="766" spans="1:49" s="632" customFormat="1" x14ac:dyDescent="0.25">
      <c r="A766" s="749" t="s">
        <v>1363</v>
      </c>
      <c r="B766" s="656" t="s">
        <v>1364</v>
      </c>
      <c r="C766" s="654" t="s">
        <v>170</v>
      </c>
      <c r="D766" s="655">
        <v>1</v>
      </c>
      <c r="E766" s="1004">
        <v>1257.5999999999999</v>
      </c>
      <c r="F766" s="527">
        <f t="shared" si="625"/>
        <v>1257.5999999999999</v>
      </c>
      <c r="G766" s="526">
        <v>28289.35</v>
      </c>
      <c r="H766" s="989">
        <f t="shared" si="617"/>
        <v>28289.35</v>
      </c>
      <c r="I766" s="1090">
        <f t="shared" si="626"/>
        <v>29546.949999999997</v>
      </c>
      <c r="J766" s="1132"/>
      <c r="K766" s="655"/>
      <c r="L766" s="1004">
        <v>1257.5999999999999</v>
      </c>
      <c r="M766" s="527">
        <f t="shared" si="627"/>
        <v>0</v>
      </c>
      <c r="N766" s="526">
        <v>28289.35</v>
      </c>
      <c r="O766" s="989">
        <f t="shared" si="618"/>
        <v>0</v>
      </c>
      <c r="P766" s="1090">
        <f t="shared" si="628"/>
        <v>0</v>
      </c>
      <c r="Q766" s="1005"/>
      <c r="R766" s="655"/>
      <c r="S766" s="1096">
        <v>1257.5999999999999</v>
      </c>
      <c r="T766" s="1090">
        <f t="shared" si="629"/>
        <v>0</v>
      </c>
      <c r="U766" s="1096">
        <v>28289.35</v>
      </c>
      <c r="V766" s="1090">
        <f t="shared" si="619"/>
        <v>0</v>
      </c>
      <c r="W766" s="1090">
        <f t="shared" si="630"/>
        <v>0</v>
      </c>
      <c r="X766" s="1194"/>
      <c r="Y766" s="526">
        <v>1257.5999999999999</v>
      </c>
      <c r="Z766" s="527">
        <f t="shared" si="631"/>
        <v>0</v>
      </c>
      <c r="AA766" s="526">
        <v>28289.35</v>
      </c>
      <c r="AB766" s="527">
        <f t="shared" si="620"/>
        <v>0</v>
      </c>
      <c r="AC766" s="915">
        <f t="shared" si="632"/>
        <v>0</v>
      </c>
      <c r="AD766" s="1195"/>
      <c r="AE766" s="526">
        <v>1257.5999999999999</v>
      </c>
      <c r="AF766" s="527">
        <f t="shared" si="633"/>
        <v>0</v>
      </c>
      <c r="AG766" s="526">
        <v>28289.35</v>
      </c>
      <c r="AH766" s="527">
        <f t="shared" si="621"/>
        <v>0</v>
      </c>
      <c r="AI766" s="915">
        <f t="shared" si="634"/>
        <v>0</v>
      </c>
      <c r="AJ766" s="1195"/>
      <c r="AK766" s="526">
        <v>1257.5999999999999</v>
      </c>
      <c r="AL766" s="527">
        <f t="shared" si="635"/>
        <v>0</v>
      </c>
      <c r="AM766" s="526">
        <v>28289.35</v>
      </c>
      <c r="AN766" s="527">
        <f t="shared" si="622"/>
        <v>0</v>
      </c>
      <c r="AO766" s="915">
        <f t="shared" si="636"/>
        <v>0</v>
      </c>
      <c r="AP766" s="990"/>
      <c r="AQ766" s="653">
        <f t="shared" si="623"/>
        <v>1</v>
      </c>
      <c r="AR766" s="1004">
        <v>1257.5999999999999</v>
      </c>
      <c r="AS766" s="527">
        <f t="shared" si="637"/>
        <v>1257.5999999999999</v>
      </c>
      <c r="AT766" s="526">
        <v>28289.35</v>
      </c>
      <c r="AU766" s="989">
        <f t="shared" si="624"/>
        <v>28289.35</v>
      </c>
      <c r="AV766" s="1090">
        <f t="shared" si="638"/>
        <v>29546.949999999997</v>
      </c>
      <c r="AW766" s="633"/>
    </row>
    <row r="767" spans="1:49" s="632" customFormat="1" x14ac:dyDescent="0.25">
      <c r="A767" s="749" t="s">
        <v>1365</v>
      </c>
      <c r="B767" s="656" t="s">
        <v>1366</v>
      </c>
      <c r="C767" s="635" t="s">
        <v>296</v>
      </c>
      <c r="D767" s="621">
        <v>20</v>
      </c>
      <c r="E767" s="1004">
        <v>314.39999999999998</v>
      </c>
      <c r="F767" s="527">
        <f t="shared" si="625"/>
        <v>6288</v>
      </c>
      <c r="G767" s="526">
        <v>1610.14</v>
      </c>
      <c r="H767" s="989">
        <f t="shared" si="617"/>
        <v>32202.800000000003</v>
      </c>
      <c r="I767" s="1090">
        <f t="shared" si="626"/>
        <v>38490.800000000003</v>
      </c>
      <c r="J767" s="1132"/>
      <c r="K767" s="621">
        <v>5</v>
      </c>
      <c r="L767" s="1004">
        <v>314.39999999999998</v>
      </c>
      <c r="M767" s="527">
        <f t="shared" si="627"/>
        <v>1572</v>
      </c>
      <c r="N767" s="526">
        <v>1610.14</v>
      </c>
      <c r="O767" s="989">
        <f t="shared" si="618"/>
        <v>8050.7000000000007</v>
      </c>
      <c r="P767" s="1090">
        <f t="shared" si="628"/>
        <v>9622.7000000000007</v>
      </c>
      <c r="Q767" s="1005"/>
      <c r="R767" s="621"/>
      <c r="S767" s="1096">
        <v>314.39999999999998</v>
      </c>
      <c r="T767" s="1090">
        <f t="shared" si="629"/>
        <v>0</v>
      </c>
      <c r="U767" s="1096">
        <v>1610.14</v>
      </c>
      <c r="V767" s="1090">
        <f t="shared" si="619"/>
        <v>0</v>
      </c>
      <c r="W767" s="1090">
        <f t="shared" si="630"/>
        <v>0</v>
      </c>
      <c r="X767" s="1215"/>
      <c r="Y767" s="526">
        <v>314.39999999999998</v>
      </c>
      <c r="Z767" s="527">
        <f t="shared" si="631"/>
        <v>0</v>
      </c>
      <c r="AA767" s="526">
        <v>1610.14</v>
      </c>
      <c r="AB767" s="527">
        <f t="shared" si="620"/>
        <v>0</v>
      </c>
      <c r="AC767" s="915">
        <f t="shared" si="632"/>
        <v>0</v>
      </c>
      <c r="AD767" s="1216"/>
      <c r="AE767" s="526">
        <v>314.39999999999998</v>
      </c>
      <c r="AF767" s="527">
        <f t="shared" si="633"/>
        <v>0</v>
      </c>
      <c r="AG767" s="526">
        <v>1610.14</v>
      </c>
      <c r="AH767" s="527">
        <f t="shared" si="621"/>
        <v>0</v>
      </c>
      <c r="AI767" s="915">
        <f t="shared" si="634"/>
        <v>0</v>
      </c>
      <c r="AJ767" s="1216"/>
      <c r="AK767" s="526">
        <v>314.39999999999998</v>
      </c>
      <c r="AL767" s="527">
        <f t="shared" si="635"/>
        <v>0</v>
      </c>
      <c r="AM767" s="526">
        <v>1610.14</v>
      </c>
      <c r="AN767" s="527">
        <f t="shared" si="622"/>
        <v>0</v>
      </c>
      <c r="AO767" s="915">
        <f t="shared" si="636"/>
        <v>0</v>
      </c>
      <c r="AP767" s="990"/>
      <c r="AQ767" s="653">
        <f t="shared" si="623"/>
        <v>15</v>
      </c>
      <c r="AR767" s="1004">
        <v>314.39999999999998</v>
      </c>
      <c r="AS767" s="527">
        <f t="shared" si="637"/>
        <v>4716</v>
      </c>
      <c r="AT767" s="526">
        <v>1610.14</v>
      </c>
      <c r="AU767" s="989">
        <f t="shared" si="624"/>
        <v>24152.100000000002</v>
      </c>
      <c r="AV767" s="1090">
        <f t="shared" si="638"/>
        <v>28868.100000000002</v>
      </c>
      <c r="AW767" s="633"/>
    </row>
    <row r="768" spans="1:49" s="632" customFormat="1" x14ac:dyDescent="0.25">
      <c r="A768" s="749" t="s">
        <v>1367</v>
      </c>
      <c r="B768" s="656" t="s">
        <v>1368</v>
      </c>
      <c r="C768" s="635" t="s">
        <v>296</v>
      </c>
      <c r="D768" s="621">
        <v>90</v>
      </c>
      <c r="E768" s="1004">
        <v>314.39999999999998</v>
      </c>
      <c r="F768" s="527">
        <f t="shared" si="625"/>
        <v>28295.999999999996</v>
      </c>
      <c r="G768" s="526">
        <v>403.1</v>
      </c>
      <c r="H768" s="989">
        <f t="shared" si="617"/>
        <v>36279</v>
      </c>
      <c r="I768" s="1090">
        <f t="shared" si="626"/>
        <v>64575</v>
      </c>
      <c r="J768" s="1132"/>
      <c r="K768" s="621">
        <v>90</v>
      </c>
      <c r="L768" s="1004">
        <v>314.39999999999998</v>
      </c>
      <c r="M768" s="527">
        <f t="shared" si="627"/>
        <v>28295.999999999996</v>
      </c>
      <c r="N768" s="526">
        <v>403.1</v>
      </c>
      <c r="O768" s="989">
        <f t="shared" si="618"/>
        <v>36279</v>
      </c>
      <c r="P768" s="1090">
        <f t="shared" si="628"/>
        <v>64575</v>
      </c>
      <c r="Q768" s="1005"/>
      <c r="R768" s="621"/>
      <c r="S768" s="1096">
        <v>314.39999999999998</v>
      </c>
      <c r="T768" s="1090">
        <f t="shared" si="629"/>
        <v>0</v>
      </c>
      <c r="U768" s="1096">
        <v>403.1</v>
      </c>
      <c r="V768" s="1090">
        <f t="shared" si="619"/>
        <v>0</v>
      </c>
      <c r="W768" s="1090">
        <f t="shared" si="630"/>
        <v>0</v>
      </c>
      <c r="X768" s="1215"/>
      <c r="Y768" s="526">
        <v>314.39999999999998</v>
      </c>
      <c r="Z768" s="527">
        <f t="shared" si="631"/>
        <v>0</v>
      </c>
      <c r="AA768" s="526">
        <v>403.1</v>
      </c>
      <c r="AB768" s="527">
        <f t="shared" si="620"/>
        <v>0</v>
      </c>
      <c r="AC768" s="915">
        <f t="shared" si="632"/>
        <v>0</v>
      </c>
      <c r="AD768" s="1216"/>
      <c r="AE768" s="526">
        <v>314.39999999999998</v>
      </c>
      <c r="AF768" s="527">
        <f t="shared" si="633"/>
        <v>0</v>
      </c>
      <c r="AG768" s="526">
        <v>403.1</v>
      </c>
      <c r="AH768" s="527">
        <f t="shared" si="621"/>
        <v>0</v>
      </c>
      <c r="AI768" s="915">
        <f t="shared" si="634"/>
        <v>0</v>
      </c>
      <c r="AJ768" s="1216"/>
      <c r="AK768" s="526">
        <v>314.39999999999998</v>
      </c>
      <c r="AL768" s="527">
        <f t="shared" si="635"/>
        <v>0</v>
      </c>
      <c r="AM768" s="526">
        <v>403.1</v>
      </c>
      <c r="AN768" s="527">
        <f t="shared" si="622"/>
        <v>0</v>
      </c>
      <c r="AO768" s="915">
        <f t="shared" si="636"/>
        <v>0</v>
      </c>
      <c r="AP768" s="990"/>
      <c r="AQ768" s="653">
        <f t="shared" si="623"/>
        <v>0</v>
      </c>
      <c r="AR768" s="1004">
        <v>314.39999999999998</v>
      </c>
      <c r="AS768" s="527">
        <f t="shared" si="637"/>
        <v>0</v>
      </c>
      <c r="AT768" s="526">
        <v>403.1</v>
      </c>
      <c r="AU768" s="989">
        <f t="shared" si="624"/>
        <v>0</v>
      </c>
      <c r="AV768" s="1090">
        <f t="shared" si="638"/>
        <v>0</v>
      </c>
      <c r="AW768" s="633"/>
    </row>
    <row r="769" spans="1:49" s="632" customFormat="1" x14ac:dyDescent="0.25">
      <c r="A769" s="749" t="s">
        <v>1369</v>
      </c>
      <c r="B769" s="656" t="s">
        <v>1370</v>
      </c>
      <c r="C769" s="635" t="s">
        <v>296</v>
      </c>
      <c r="D769" s="621">
        <v>1000</v>
      </c>
      <c r="E769" s="1004">
        <v>162.44</v>
      </c>
      <c r="F769" s="527">
        <f t="shared" si="625"/>
        <v>162440</v>
      </c>
      <c r="G769" s="526">
        <v>112.48</v>
      </c>
      <c r="H769" s="989">
        <f t="shared" si="617"/>
        <v>112480</v>
      </c>
      <c r="I769" s="1090">
        <f t="shared" si="626"/>
        <v>274920</v>
      </c>
      <c r="J769" s="1132"/>
      <c r="K769" s="621">
        <v>1000</v>
      </c>
      <c r="L769" s="1004">
        <v>162.44</v>
      </c>
      <c r="M769" s="527">
        <f t="shared" si="627"/>
        <v>162440</v>
      </c>
      <c r="N769" s="526">
        <v>112.48</v>
      </c>
      <c r="O769" s="989">
        <f t="shared" si="618"/>
        <v>112480</v>
      </c>
      <c r="P769" s="1090">
        <f t="shared" si="628"/>
        <v>274920</v>
      </c>
      <c r="Q769" s="1005"/>
      <c r="R769" s="621"/>
      <c r="S769" s="1096">
        <v>162.44</v>
      </c>
      <c r="T769" s="1090">
        <f t="shared" si="629"/>
        <v>0</v>
      </c>
      <c r="U769" s="1096">
        <v>112.48</v>
      </c>
      <c r="V769" s="1090">
        <f t="shared" si="619"/>
        <v>0</v>
      </c>
      <c r="W769" s="1090">
        <f t="shared" si="630"/>
        <v>0</v>
      </c>
      <c r="X769" s="1215"/>
      <c r="Y769" s="526">
        <v>162.44</v>
      </c>
      <c r="Z769" s="527">
        <f t="shared" si="631"/>
        <v>0</v>
      </c>
      <c r="AA769" s="526">
        <v>112.48</v>
      </c>
      <c r="AB769" s="527">
        <f t="shared" si="620"/>
        <v>0</v>
      </c>
      <c r="AC769" s="915">
        <f t="shared" si="632"/>
        <v>0</v>
      </c>
      <c r="AD769" s="1216"/>
      <c r="AE769" s="526">
        <v>162.44</v>
      </c>
      <c r="AF769" s="527">
        <f t="shared" si="633"/>
        <v>0</v>
      </c>
      <c r="AG769" s="526">
        <v>112.48</v>
      </c>
      <c r="AH769" s="527">
        <f t="shared" si="621"/>
        <v>0</v>
      </c>
      <c r="AI769" s="915">
        <f t="shared" si="634"/>
        <v>0</v>
      </c>
      <c r="AJ769" s="1216"/>
      <c r="AK769" s="526">
        <v>162.44</v>
      </c>
      <c r="AL769" s="527">
        <f t="shared" si="635"/>
        <v>0</v>
      </c>
      <c r="AM769" s="526">
        <v>112.48</v>
      </c>
      <c r="AN769" s="527">
        <f t="shared" si="622"/>
        <v>0</v>
      </c>
      <c r="AO769" s="915">
        <f t="shared" si="636"/>
        <v>0</v>
      </c>
      <c r="AP769" s="990"/>
      <c r="AQ769" s="653">
        <f t="shared" si="623"/>
        <v>0</v>
      </c>
      <c r="AR769" s="1004">
        <v>162.44</v>
      </c>
      <c r="AS769" s="527">
        <f t="shared" si="637"/>
        <v>0</v>
      </c>
      <c r="AT769" s="526">
        <v>112.48</v>
      </c>
      <c r="AU769" s="989">
        <f t="shared" si="624"/>
        <v>0</v>
      </c>
      <c r="AV769" s="1090">
        <f t="shared" si="638"/>
        <v>0</v>
      </c>
      <c r="AW769" s="633"/>
    </row>
    <row r="770" spans="1:49" s="632" customFormat="1" x14ac:dyDescent="0.25">
      <c r="A770" s="749" t="s">
        <v>1371</v>
      </c>
      <c r="B770" s="657" t="s">
        <v>1372</v>
      </c>
      <c r="C770" s="635" t="s">
        <v>296</v>
      </c>
      <c r="D770" s="621">
        <v>250</v>
      </c>
      <c r="E770" s="1004">
        <v>182</v>
      </c>
      <c r="F770" s="527">
        <f t="shared" si="625"/>
        <v>45500</v>
      </c>
      <c r="G770" s="526">
        <v>115.65</v>
      </c>
      <c r="H770" s="989">
        <f t="shared" si="617"/>
        <v>28912.5</v>
      </c>
      <c r="I770" s="1090">
        <f t="shared" si="626"/>
        <v>74412.5</v>
      </c>
      <c r="J770" s="1132"/>
      <c r="K770" s="621">
        <v>250</v>
      </c>
      <c r="L770" s="1004">
        <v>182</v>
      </c>
      <c r="M770" s="527">
        <f t="shared" si="627"/>
        <v>45500</v>
      </c>
      <c r="N770" s="526">
        <v>115.65</v>
      </c>
      <c r="O770" s="989">
        <f t="shared" si="618"/>
        <v>28912.5</v>
      </c>
      <c r="P770" s="1090">
        <f t="shared" si="628"/>
        <v>74412.5</v>
      </c>
      <c r="Q770" s="1005"/>
      <c r="R770" s="621"/>
      <c r="S770" s="1096">
        <v>182</v>
      </c>
      <c r="T770" s="1090">
        <f t="shared" si="629"/>
        <v>0</v>
      </c>
      <c r="U770" s="1096">
        <v>115.65</v>
      </c>
      <c r="V770" s="1090">
        <f t="shared" si="619"/>
        <v>0</v>
      </c>
      <c r="W770" s="1090">
        <f t="shared" si="630"/>
        <v>0</v>
      </c>
      <c r="X770" s="1215"/>
      <c r="Y770" s="526">
        <v>182</v>
      </c>
      <c r="Z770" s="527">
        <f t="shared" si="631"/>
        <v>0</v>
      </c>
      <c r="AA770" s="526">
        <v>115.65</v>
      </c>
      <c r="AB770" s="527">
        <f t="shared" si="620"/>
        <v>0</v>
      </c>
      <c r="AC770" s="915">
        <f t="shared" si="632"/>
        <v>0</v>
      </c>
      <c r="AD770" s="1216"/>
      <c r="AE770" s="526">
        <v>182</v>
      </c>
      <c r="AF770" s="527">
        <f t="shared" si="633"/>
        <v>0</v>
      </c>
      <c r="AG770" s="526">
        <v>115.65</v>
      </c>
      <c r="AH770" s="527">
        <f t="shared" si="621"/>
        <v>0</v>
      </c>
      <c r="AI770" s="915">
        <f t="shared" si="634"/>
        <v>0</v>
      </c>
      <c r="AJ770" s="1216"/>
      <c r="AK770" s="526">
        <v>182</v>
      </c>
      <c r="AL770" s="527">
        <f t="shared" si="635"/>
        <v>0</v>
      </c>
      <c r="AM770" s="526">
        <v>115.65</v>
      </c>
      <c r="AN770" s="527">
        <f t="shared" si="622"/>
        <v>0</v>
      </c>
      <c r="AO770" s="915">
        <f t="shared" si="636"/>
        <v>0</v>
      </c>
      <c r="AP770" s="990"/>
      <c r="AQ770" s="653">
        <f t="shared" si="623"/>
        <v>0</v>
      </c>
      <c r="AR770" s="1004">
        <v>182</v>
      </c>
      <c r="AS770" s="527">
        <f t="shared" si="637"/>
        <v>0</v>
      </c>
      <c r="AT770" s="526">
        <v>115.65</v>
      </c>
      <c r="AU770" s="989">
        <f t="shared" si="624"/>
        <v>0</v>
      </c>
      <c r="AV770" s="1090">
        <f t="shared" si="638"/>
        <v>0</v>
      </c>
      <c r="AW770" s="633"/>
    </row>
    <row r="771" spans="1:49" s="632" customFormat="1" x14ac:dyDescent="0.25">
      <c r="A771" s="749" t="s">
        <v>1373</v>
      </c>
      <c r="B771" s="657" t="s">
        <v>1374</v>
      </c>
      <c r="C771" s="635" t="s">
        <v>296</v>
      </c>
      <c r="D771" s="621">
        <v>350</v>
      </c>
      <c r="E771" s="1004">
        <v>182</v>
      </c>
      <c r="F771" s="527">
        <f t="shared" si="625"/>
        <v>63700</v>
      </c>
      <c r="G771" s="526">
        <v>426.41</v>
      </c>
      <c r="H771" s="989">
        <f t="shared" si="617"/>
        <v>149243.5</v>
      </c>
      <c r="I771" s="1090">
        <f t="shared" si="626"/>
        <v>212943.5</v>
      </c>
      <c r="J771" s="1132"/>
      <c r="K771" s="621">
        <v>350</v>
      </c>
      <c r="L771" s="1004">
        <v>182</v>
      </c>
      <c r="M771" s="527">
        <f t="shared" si="627"/>
        <v>63700</v>
      </c>
      <c r="N771" s="526">
        <v>426.41</v>
      </c>
      <c r="O771" s="989">
        <f t="shared" si="618"/>
        <v>149243.5</v>
      </c>
      <c r="P771" s="1090">
        <f t="shared" si="628"/>
        <v>212943.5</v>
      </c>
      <c r="Q771" s="1005"/>
      <c r="R771" s="621"/>
      <c r="S771" s="1096">
        <v>182</v>
      </c>
      <c r="T771" s="1090">
        <f t="shared" si="629"/>
        <v>0</v>
      </c>
      <c r="U771" s="1096">
        <v>426.41</v>
      </c>
      <c r="V771" s="1090">
        <f t="shared" si="619"/>
        <v>0</v>
      </c>
      <c r="W771" s="1090">
        <f t="shared" si="630"/>
        <v>0</v>
      </c>
      <c r="X771" s="1215"/>
      <c r="Y771" s="526">
        <v>182</v>
      </c>
      <c r="Z771" s="527">
        <f t="shared" si="631"/>
        <v>0</v>
      </c>
      <c r="AA771" s="526">
        <v>426.41</v>
      </c>
      <c r="AB771" s="527">
        <f t="shared" si="620"/>
        <v>0</v>
      </c>
      <c r="AC771" s="915">
        <f t="shared" si="632"/>
        <v>0</v>
      </c>
      <c r="AD771" s="1216"/>
      <c r="AE771" s="526">
        <v>182</v>
      </c>
      <c r="AF771" s="527">
        <f t="shared" si="633"/>
        <v>0</v>
      </c>
      <c r="AG771" s="526">
        <v>426.41</v>
      </c>
      <c r="AH771" s="527">
        <f t="shared" si="621"/>
        <v>0</v>
      </c>
      <c r="AI771" s="915">
        <f t="shared" si="634"/>
        <v>0</v>
      </c>
      <c r="AJ771" s="1216"/>
      <c r="AK771" s="526">
        <v>182</v>
      </c>
      <c r="AL771" s="527">
        <f t="shared" si="635"/>
        <v>0</v>
      </c>
      <c r="AM771" s="526">
        <v>426.41</v>
      </c>
      <c r="AN771" s="527">
        <f t="shared" si="622"/>
        <v>0</v>
      </c>
      <c r="AO771" s="915">
        <f t="shared" si="636"/>
        <v>0</v>
      </c>
      <c r="AP771" s="990"/>
      <c r="AQ771" s="653">
        <f t="shared" si="623"/>
        <v>0</v>
      </c>
      <c r="AR771" s="1004">
        <v>182</v>
      </c>
      <c r="AS771" s="527">
        <f t="shared" si="637"/>
        <v>0</v>
      </c>
      <c r="AT771" s="526">
        <v>426.41</v>
      </c>
      <c r="AU771" s="989">
        <f t="shared" si="624"/>
        <v>0</v>
      </c>
      <c r="AV771" s="1090">
        <f t="shared" si="638"/>
        <v>0</v>
      </c>
      <c r="AW771" s="633"/>
    </row>
    <row r="772" spans="1:49" s="632" customFormat="1" x14ac:dyDescent="0.25">
      <c r="A772" s="749" t="s">
        <v>1375</v>
      </c>
      <c r="B772" s="657" t="s">
        <v>1376</v>
      </c>
      <c r="C772" s="635" t="s">
        <v>296</v>
      </c>
      <c r="D772" s="621">
        <v>1028.4000000000001</v>
      </c>
      <c r="E772" s="1004">
        <v>354</v>
      </c>
      <c r="F772" s="527">
        <f t="shared" si="625"/>
        <v>364053.60000000003</v>
      </c>
      <c r="G772" s="526">
        <v>577.65</v>
      </c>
      <c r="H772" s="989">
        <f t="shared" si="617"/>
        <v>594055.26</v>
      </c>
      <c r="I772" s="1090">
        <f t="shared" si="626"/>
        <v>958108.8600000001</v>
      </c>
      <c r="J772" s="1132"/>
      <c r="K772" s="621">
        <v>1000</v>
      </c>
      <c r="L772" s="1004">
        <v>354</v>
      </c>
      <c r="M772" s="527">
        <f t="shared" si="627"/>
        <v>354000</v>
      </c>
      <c r="N772" s="526">
        <v>577.65</v>
      </c>
      <c r="O772" s="989">
        <f t="shared" si="618"/>
        <v>577650</v>
      </c>
      <c r="P772" s="1090">
        <f t="shared" si="628"/>
        <v>931650</v>
      </c>
      <c r="Q772" s="1005"/>
      <c r="R772" s="621"/>
      <c r="S772" s="1096">
        <v>354</v>
      </c>
      <c r="T772" s="1090">
        <f t="shared" si="629"/>
        <v>0</v>
      </c>
      <c r="U772" s="1096">
        <v>577.65</v>
      </c>
      <c r="V772" s="1090">
        <f t="shared" si="619"/>
        <v>0</v>
      </c>
      <c r="W772" s="1090">
        <f t="shared" si="630"/>
        <v>0</v>
      </c>
      <c r="X772" s="1215"/>
      <c r="Y772" s="526">
        <v>354</v>
      </c>
      <c r="Z772" s="527">
        <f t="shared" si="631"/>
        <v>0</v>
      </c>
      <c r="AA772" s="526">
        <v>577.65</v>
      </c>
      <c r="AB772" s="527">
        <f t="shared" si="620"/>
        <v>0</v>
      </c>
      <c r="AC772" s="915">
        <f t="shared" si="632"/>
        <v>0</v>
      </c>
      <c r="AD772" s="1216"/>
      <c r="AE772" s="526">
        <v>354</v>
      </c>
      <c r="AF772" s="527">
        <f t="shared" si="633"/>
        <v>0</v>
      </c>
      <c r="AG772" s="526">
        <v>577.65</v>
      </c>
      <c r="AH772" s="527">
        <f t="shared" si="621"/>
        <v>0</v>
      </c>
      <c r="AI772" s="915">
        <f t="shared" si="634"/>
        <v>0</v>
      </c>
      <c r="AJ772" s="1216"/>
      <c r="AK772" s="526">
        <v>354</v>
      </c>
      <c r="AL772" s="527">
        <f t="shared" si="635"/>
        <v>0</v>
      </c>
      <c r="AM772" s="526">
        <v>577.65</v>
      </c>
      <c r="AN772" s="527">
        <f t="shared" si="622"/>
        <v>0</v>
      </c>
      <c r="AO772" s="915">
        <f t="shared" si="636"/>
        <v>0</v>
      </c>
      <c r="AP772" s="990"/>
      <c r="AQ772" s="653">
        <f t="shared" si="623"/>
        <v>28.400000000000091</v>
      </c>
      <c r="AR772" s="1004">
        <v>354</v>
      </c>
      <c r="AS772" s="527">
        <f t="shared" si="637"/>
        <v>10053.600000000031</v>
      </c>
      <c r="AT772" s="526">
        <v>577.65</v>
      </c>
      <c r="AU772" s="989">
        <f t="shared" si="624"/>
        <v>16405.260000000053</v>
      </c>
      <c r="AV772" s="1090">
        <f t="shared" si="638"/>
        <v>26458.860000000084</v>
      </c>
      <c r="AW772" s="633"/>
    </row>
    <row r="773" spans="1:49" s="632" customFormat="1" x14ac:dyDescent="0.25">
      <c r="A773" s="749" t="s">
        <v>1377</v>
      </c>
      <c r="B773" s="657" t="s">
        <v>1378</v>
      </c>
      <c r="C773" s="635" t="s">
        <v>296</v>
      </c>
      <c r="D773" s="621">
        <v>158</v>
      </c>
      <c r="E773" s="1004">
        <v>354</v>
      </c>
      <c r="F773" s="527">
        <f t="shared" si="625"/>
        <v>55932</v>
      </c>
      <c r="G773" s="526">
        <v>1067.04</v>
      </c>
      <c r="H773" s="989">
        <f t="shared" si="617"/>
        <v>168592.32</v>
      </c>
      <c r="I773" s="1090">
        <f t="shared" si="626"/>
        <v>224524.32</v>
      </c>
      <c r="J773" s="1132"/>
      <c r="K773" s="621"/>
      <c r="L773" s="1004">
        <v>354</v>
      </c>
      <c r="M773" s="527">
        <f t="shared" si="627"/>
        <v>0</v>
      </c>
      <c r="N773" s="526">
        <v>1067.04</v>
      </c>
      <c r="O773" s="989">
        <f t="shared" si="618"/>
        <v>0</v>
      </c>
      <c r="P773" s="1090">
        <f t="shared" si="628"/>
        <v>0</v>
      </c>
      <c r="Q773" s="1005"/>
      <c r="R773" s="621"/>
      <c r="S773" s="1096">
        <v>354</v>
      </c>
      <c r="T773" s="1090">
        <f t="shared" si="629"/>
        <v>0</v>
      </c>
      <c r="U773" s="1096">
        <v>1067.04</v>
      </c>
      <c r="V773" s="1090">
        <f t="shared" si="619"/>
        <v>0</v>
      </c>
      <c r="W773" s="1090">
        <f t="shared" si="630"/>
        <v>0</v>
      </c>
      <c r="X773" s="1215"/>
      <c r="Y773" s="526">
        <v>354</v>
      </c>
      <c r="Z773" s="527">
        <f t="shared" si="631"/>
        <v>0</v>
      </c>
      <c r="AA773" s="526">
        <v>1067.04</v>
      </c>
      <c r="AB773" s="527">
        <f t="shared" si="620"/>
        <v>0</v>
      </c>
      <c r="AC773" s="915">
        <f t="shared" si="632"/>
        <v>0</v>
      </c>
      <c r="AD773" s="1216"/>
      <c r="AE773" s="526">
        <v>354</v>
      </c>
      <c r="AF773" s="527">
        <f t="shared" si="633"/>
        <v>0</v>
      </c>
      <c r="AG773" s="526">
        <v>1067.04</v>
      </c>
      <c r="AH773" s="527">
        <f t="shared" si="621"/>
        <v>0</v>
      </c>
      <c r="AI773" s="915">
        <f t="shared" si="634"/>
        <v>0</v>
      </c>
      <c r="AJ773" s="1216"/>
      <c r="AK773" s="526">
        <v>354</v>
      </c>
      <c r="AL773" s="527">
        <f t="shared" si="635"/>
        <v>0</v>
      </c>
      <c r="AM773" s="526">
        <v>1067.04</v>
      </c>
      <c r="AN773" s="527">
        <f t="shared" si="622"/>
        <v>0</v>
      </c>
      <c r="AO773" s="915">
        <f t="shared" si="636"/>
        <v>0</v>
      </c>
      <c r="AP773" s="990"/>
      <c r="AQ773" s="653">
        <f t="shared" si="623"/>
        <v>158</v>
      </c>
      <c r="AR773" s="1004">
        <v>354</v>
      </c>
      <c r="AS773" s="527">
        <f t="shared" si="637"/>
        <v>55932</v>
      </c>
      <c r="AT773" s="526">
        <v>1067.04</v>
      </c>
      <c r="AU773" s="989">
        <f t="shared" si="624"/>
        <v>168592.32</v>
      </c>
      <c r="AV773" s="1090">
        <f t="shared" si="638"/>
        <v>224524.32</v>
      </c>
      <c r="AW773" s="633"/>
    </row>
    <row r="774" spans="1:49" s="632" customFormat="1" x14ac:dyDescent="0.25">
      <c r="A774" s="749" t="s">
        <v>1379</v>
      </c>
      <c r="B774" s="657" t="s">
        <v>1380</v>
      </c>
      <c r="C774" s="635" t="s">
        <v>296</v>
      </c>
      <c r="D774" s="621">
        <v>273.60000000000002</v>
      </c>
      <c r="E774" s="1004">
        <v>354</v>
      </c>
      <c r="F774" s="527">
        <f t="shared" si="625"/>
        <v>96854.400000000009</v>
      </c>
      <c r="G774" s="526">
        <v>2099.5100000000002</v>
      </c>
      <c r="H774" s="989">
        <f t="shared" si="617"/>
        <v>574425.9360000001</v>
      </c>
      <c r="I774" s="1090">
        <f t="shared" si="626"/>
        <v>671280.33600000013</v>
      </c>
      <c r="J774" s="1137"/>
      <c r="K774" s="621">
        <v>240</v>
      </c>
      <c r="L774" s="1004">
        <v>354</v>
      </c>
      <c r="M774" s="527">
        <f t="shared" si="627"/>
        <v>84960</v>
      </c>
      <c r="N774" s="526">
        <v>2099.5100000000002</v>
      </c>
      <c r="O774" s="989">
        <f t="shared" si="618"/>
        <v>503882.4</v>
      </c>
      <c r="P774" s="1090">
        <f t="shared" si="628"/>
        <v>588842.4</v>
      </c>
      <c r="Q774" s="444"/>
      <c r="R774" s="621"/>
      <c r="S774" s="1096">
        <v>354</v>
      </c>
      <c r="T774" s="1090">
        <f t="shared" si="629"/>
        <v>0</v>
      </c>
      <c r="U774" s="1096">
        <v>2099.5100000000002</v>
      </c>
      <c r="V774" s="1090">
        <f t="shared" si="619"/>
        <v>0</v>
      </c>
      <c r="W774" s="1090">
        <f t="shared" si="630"/>
        <v>0</v>
      </c>
      <c r="X774" s="1242"/>
      <c r="Y774" s="526">
        <v>354</v>
      </c>
      <c r="Z774" s="527">
        <f t="shared" si="631"/>
        <v>0</v>
      </c>
      <c r="AA774" s="526">
        <v>2099.5100000000002</v>
      </c>
      <c r="AB774" s="527">
        <f t="shared" si="620"/>
        <v>0</v>
      </c>
      <c r="AC774" s="915">
        <f t="shared" si="632"/>
        <v>0</v>
      </c>
      <c r="AD774" s="1243"/>
      <c r="AE774" s="526">
        <v>354</v>
      </c>
      <c r="AF774" s="527">
        <f t="shared" si="633"/>
        <v>0</v>
      </c>
      <c r="AG774" s="526">
        <v>2099.5100000000002</v>
      </c>
      <c r="AH774" s="527">
        <f t="shared" si="621"/>
        <v>0</v>
      </c>
      <c r="AI774" s="915">
        <f t="shared" si="634"/>
        <v>0</v>
      </c>
      <c r="AJ774" s="1243"/>
      <c r="AK774" s="526">
        <v>354</v>
      </c>
      <c r="AL774" s="527">
        <f t="shared" si="635"/>
        <v>0</v>
      </c>
      <c r="AM774" s="526">
        <v>2099.5100000000002</v>
      </c>
      <c r="AN774" s="527">
        <f t="shared" si="622"/>
        <v>0</v>
      </c>
      <c r="AO774" s="915">
        <f t="shared" si="636"/>
        <v>0</v>
      </c>
      <c r="AP774" s="944"/>
      <c r="AQ774" s="653">
        <f t="shared" si="623"/>
        <v>33.600000000000023</v>
      </c>
      <c r="AR774" s="1004">
        <v>354</v>
      </c>
      <c r="AS774" s="527">
        <f t="shared" si="637"/>
        <v>11894.400000000009</v>
      </c>
      <c r="AT774" s="526">
        <v>2099.5100000000002</v>
      </c>
      <c r="AU774" s="989">
        <f t="shared" si="624"/>
        <v>70543.536000000051</v>
      </c>
      <c r="AV774" s="1090">
        <f t="shared" si="638"/>
        <v>82437.93600000006</v>
      </c>
      <c r="AW774" s="633"/>
    </row>
    <row r="775" spans="1:49" s="632" customFormat="1" x14ac:dyDescent="0.25">
      <c r="A775" s="749" t="s">
        <v>1381</v>
      </c>
      <c r="B775" s="657" t="s">
        <v>1382</v>
      </c>
      <c r="C775" s="635" t="s">
        <v>296</v>
      </c>
      <c r="D775" s="621">
        <v>47.5</v>
      </c>
      <c r="E775" s="1004">
        <v>314.40000000000003</v>
      </c>
      <c r="F775" s="527">
        <f t="shared" si="625"/>
        <v>14934.000000000002</v>
      </c>
      <c r="G775" s="526">
        <v>2519.4</v>
      </c>
      <c r="H775" s="989">
        <f t="shared" si="617"/>
        <v>119671.5</v>
      </c>
      <c r="I775" s="1090">
        <f t="shared" si="626"/>
        <v>134605.5</v>
      </c>
      <c r="J775" s="1137"/>
      <c r="K775" s="621"/>
      <c r="L775" s="1004">
        <v>314.40000000000003</v>
      </c>
      <c r="M775" s="527">
        <f t="shared" si="627"/>
        <v>0</v>
      </c>
      <c r="N775" s="526">
        <v>2519.4</v>
      </c>
      <c r="O775" s="989">
        <f t="shared" si="618"/>
        <v>0</v>
      </c>
      <c r="P775" s="1090">
        <f t="shared" si="628"/>
        <v>0</v>
      </c>
      <c r="Q775" s="444"/>
      <c r="R775" s="621"/>
      <c r="S775" s="1096">
        <v>314.40000000000003</v>
      </c>
      <c r="T775" s="1090">
        <f t="shared" si="629"/>
        <v>0</v>
      </c>
      <c r="U775" s="1096">
        <v>2519.4</v>
      </c>
      <c r="V775" s="1090">
        <f t="shared" si="619"/>
        <v>0</v>
      </c>
      <c r="W775" s="1090">
        <f t="shared" si="630"/>
        <v>0</v>
      </c>
      <c r="X775" s="1242"/>
      <c r="Y775" s="526">
        <v>314.40000000000003</v>
      </c>
      <c r="Z775" s="527">
        <f t="shared" si="631"/>
        <v>0</v>
      </c>
      <c r="AA775" s="526">
        <v>2519.4</v>
      </c>
      <c r="AB775" s="527">
        <f t="shared" si="620"/>
        <v>0</v>
      </c>
      <c r="AC775" s="915">
        <f t="shared" si="632"/>
        <v>0</v>
      </c>
      <c r="AD775" s="1243"/>
      <c r="AE775" s="526">
        <v>314.40000000000003</v>
      </c>
      <c r="AF775" s="527">
        <f t="shared" si="633"/>
        <v>0</v>
      </c>
      <c r="AG775" s="526">
        <v>2519.4</v>
      </c>
      <c r="AH775" s="527">
        <f t="shared" si="621"/>
        <v>0</v>
      </c>
      <c r="AI775" s="915">
        <f t="shared" si="634"/>
        <v>0</v>
      </c>
      <c r="AJ775" s="1243"/>
      <c r="AK775" s="526">
        <v>314.40000000000003</v>
      </c>
      <c r="AL775" s="527">
        <f t="shared" si="635"/>
        <v>0</v>
      </c>
      <c r="AM775" s="526">
        <v>2519.4</v>
      </c>
      <c r="AN775" s="527">
        <f t="shared" si="622"/>
        <v>0</v>
      </c>
      <c r="AO775" s="915">
        <f t="shared" si="636"/>
        <v>0</v>
      </c>
      <c r="AP775" s="944"/>
      <c r="AQ775" s="653">
        <f t="shared" si="623"/>
        <v>47.5</v>
      </c>
      <c r="AR775" s="1004">
        <v>314.40000000000003</v>
      </c>
      <c r="AS775" s="527">
        <f t="shared" si="637"/>
        <v>14934.000000000002</v>
      </c>
      <c r="AT775" s="526">
        <v>2519.4</v>
      </c>
      <c r="AU775" s="989">
        <f t="shared" si="624"/>
        <v>119671.5</v>
      </c>
      <c r="AV775" s="1090">
        <f t="shared" si="638"/>
        <v>134605.5</v>
      </c>
      <c r="AW775" s="633"/>
    </row>
    <row r="776" spans="1:49" s="632" customFormat="1" x14ac:dyDescent="0.25">
      <c r="A776" s="749" t="s">
        <v>1383</v>
      </c>
      <c r="B776" s="657" t="s">
        <v>293</v>
      </c>
      <c r="C776" s="635" t="s">
        <v>170</v>
      </c>
      <c r="D776" s="621">
        <v>1732</v>
      </c>
      <c r="E776" s="1004">
        <v>0</v>
      </c>
      <c r="F776" s="527">
        <f t="shared" si="625"/>
        <v>0</v>
      </c>
      <c r="G776" s="526">
        <v>6.4870000000000001</v>
      </c>
      <c r="H776" s="989">
        <f t="shared" si="617"/>
        <v>11235.484</v>
      </c>
      <c r="I776" s="1090">
        <f t="shared" si="626"/>
        <v>11235.484</v>
      </c>
      <c r="J776" s="1132"/>
      <c r="K776" s="621"/>
      <c r="L776" s="1004">
        <v>0</v>
      </c>
      <c r="M776" s="527">
        <f t="shared" si="627"/>
        <v>0</v>
      </c>
      <c r="N776" s="526">
        <v>6.4870000000000001</v>
      </c>
      <c r="O776" s="989">
        <f t="shared" si="618"/>
        <v>0</v>
      </c>
      <c r="P776" s="1090">
        <f t="shared" si="628"/>
        <v>0</v>
      </c>
      <c r="Q776" s="1005"/>
      <c r="R776" s="621"/>
      <c r="S776" s="1096">
        <v>0</v>
      </c>
      <c r="T776" s="1090">
        <f t="shared" si="629"/>
        <v>0</v>
      </c>
      <c r="U776" s="1096">
        <v>6.4870000000000001</v>
      </c>
      <c r="V776" s="1090">
        <f t="shared" si="619"/>
        <v>0</v>
      </c>
      <c r="W776" s="1090">
        <f t="shared" si="630"/>
        <v>0</v>
      </c>
      <c r="X776" s="1215"/>
      <c r="Y776" s="526">
        <v>0</v>
      </c>
      <c r="Z776" s="527">
        <f t="shared" si="631"/>
        <v>0</v>
      </c>
      <c r="AA776" s="526">
        <v>6.4870000000000001</v>
      </c>
      <c r="AB776" s="527">
        <f t="shared" si="620"/>
        <v>0</v>
      </c>
      <c r="AC776" s="915">
        <f t="shared" si="632"/>
        <v>0</v>
      </c>
      <c r="AD776" s="1216"/>
      <c r="AE776" s="526">
        <v>0</v>
      </c>
      <c r="AF776" s="527">
        <f t="shared" si="633"/>
        <v>0</v>
      </c>
      <c r="AG776" s="526">
        <v>6.4870000000000001</v>
      </c>
      <c r="AH776" s="527">
        <f t="shared" si="621"/>
        <v>0</v>
      </c>
      <c r="AI776" s="915">
        <f t="shared" si="634"/>
        <v>0</v>
      </c>
      <c r="AJ776" s="1216"/>
      <c r="AK776" s="526">
        <v>0</v>
      </c>
      <c r="AL776" s="527">
        <f t="shared" si="635"/>
        <v>0</v>
      </c>
      <c r="AM776" s="526">
        <v>6.4870000000000001</v>
      </c>
      <c r="AN776" s="527">
        <f t="shared" si="622"/>
        <v>0</v>
      </c>
      <c r="AO776" s="915">
        <f t="shared" si="636"/>
        <v>0</v>
      </c>
      <c r="AP776" s="990"/>
      <c r="AQ776" s="653">
        <f t="shared" si="623"/>
        <v>1732</v>
      </c>
      <c r="AR776" s="1004">
        <v>0</v>
      </c>
      <c r="AS776" s="527">
        <f t="shared" si="637"/>
        <v>0</v>
      </c>
      <c r="AT776" s="526">
        <v>6.4870000000000001</v>
      </c>
      <c r="AU776" s="989">
        <f t="shared" si="624"/>
        <v>11235.484</v>
      </c>
      <c r="AV776" s="1090">
        <f t="shared" si="638"/>
        <v>11235.484</v>
      </c>
      <c r="AW776" s="633"/>
    </row>
    <row r="777" spans="1:49" s="632" customFormat="1" x14ac:dyDescent="0.25">
      <c r="A777" s="749" t="s">
        <v>1384</v>
      </c>
      <c r="B777" s="657" t="s">
        <v>1385</v>
      </c>
      <c r="C777" s="635" t="s">
        <v>28</v>
      </c>
      <c r="D777" s="621">
        <v>5</v>
      </c>
      <c r="E777" s="1004">
        <v>2620</v>
      </c>
      <c r="F777" s="527">
        <f t="shared" si="625"/>
        <v>13100</v>
      </c>
      <c r="G777" s="526">
        <v>5200</v>
      </c>
      <c r="H777" s="989">
        <f t="shared" si="617"/>
        <v>26000</v>
      </c>
      <c r="I777" s="1090">
        <f t="shared" si="626"/>
        <v>39100</v>
      </c>
      <c r="J777" s="1132"/>
      <c r="K777" s="621"/>
      <c r="L777" s="1004">
        <v>2620</v>
      </c>
      <c r="M777" s="527">
        <f t="shared" si="627"/>
        <v>0</v>
      </c>
      <c r="N777" s="526">
        <v>5200</v>
      </c>
      <c r="O777" s="989">
        <f t="shared" si="618"/>
        <v>0</v>
      </c>
      <c r="P777" s="1090">
        <f t="shared" si="628"/>
        <v>0</v>
      </c>
      <c r="Q777" s="1005"/>
      <c r="R777" s="621"/>
      <c r="S777" s="1096">
        <v>2620</v>
      </c>
      <c r="T777" s="1090">
        <f t="shared" si="629"/>
        <v>0</v>
      </c>
      <c r="U777" s="1096">
        <v>5200</v>
      </c>
      <c r="V777" s="1090">
        <f t="shared" si="619"/>
        <v>0</v>
      </c>
      <c r="W777" s="1090">
        <f t="shared" si="630"/>
        <v>0</v>
      </c>
      <c r="X777" s="1215"/>
      <c r="Y777" s="526">
        <v>2620</v>
      </c>
      <c r="Z777" s="527">
        <f t="shared" si="631"/>
        <v>0</v>
      </c>
      <c r="AA777" s="526">
        <v>5200</v>
      </c>
      <c r="AB777" s="527">
        <f t="shared" si="620"/>
        <v>0</v>
      </c>
      <c r="AC777" s="915">
        <f t="shared" si="632"/>
        <v>0</v>
      </c>
      <c r="AD777" s="1216"/>
      <c r="AE777" s="526">
        <v>2620</v>
      </c>
      <c r="AF777" s="527">
        <f t="shared" si="633"/>
        <v>0</v>
      </c>
      <c r="AG777" s="526">
        <v>5200</v>
      </c>
      <c r="AH777" s="527">
        <f t="shared" si="621"/>
        <v>0</v>
      </c>
      <c r="AI777" s="915">
        <f t="shared" si="634"/>
        <v>0</v>
      </c>
      <c r="AJ777" s="1216"/>
      <c r="AK777" s="526">
        <v>2620</v>
      </c>
      <c r="AL777" s="527">
        <f t="shared" si="635"/>
        <v>0</v>
      </c>
      <c r="AM777" s="526">
        <v>5200</v>
      </c>
      <c r="AN777" s="527">
        <f t="shared" si="622"/>
        <v>0</v>
      </c>
      <c r="AO777" s="915">
        <f t="shared" si="636"/>
        <v>0</v>
      </c>
      <c r="AP777" s="990"/>
      <c r="AQ777" s="653">
        <f t="shared" si="623"/>
        <v>5</v>
      </c>
      <c r="AR777" s="1004">
        <v>2620</v>
      </c>
      <c r="AS777" s="527">
        <f t="shared" si="637"/>
        <v>13100</v>
      </c>
      <c r="AT777" s="526">
        <v>5200</v>
      </c>
      <c r="AU777" s="989">
        <f t="shared" si="624"/>
        <v>26000</v>
      </c>
      <c r="AV777" s="1090">
        <f t="shared" si="638"/>
        <v>39100</v>
      </c>
      <c r="AW777" s="633"/>
    </row>
    <row r="778" spans="1:49" s="632" customFormat="1" x14ac:dyDescent="0.25">
      <c r="A778" s="749" t="s">
        <v>1386</v>
      </c>
      <c r="B778" s="657" t="s">
        <v>1387</v>
      </c>
      <c r="C778" s="635" t="s">
        <v>28</v>
      </c>
      <c r="D778" s="621">
        <v>1</v>
      </c>
      <c r="E778" s="1004">
        <v>2620</v>
      </c>
      <c r="F778" s="527">
        <f t="shared" si="625"/>
        <v>2620</v>
      </c>
      <c r="G778" s="526">
        <v>8320</v>
      </c>
      <c r="H778" s="989">
        <f t="shared" si="617"/>
        <v>8320</v>
      </c>
      <c r="I778" s="1090">
        <f t="shared" si="626"/>
        <v>10940</v>
      </c>
      <c r="J778" s="1132"/>
      <c r="K778" s="621"/>
      <c r="L778" s="1004">
        <v>2620</v>
      </c>
      <c r="M778" s="527">
        <f t="shared" si="627"/>
        <v>0</v>
      </c>
      <c r="N778" s="526">
        <v>8320</v>
      </c>
      <c r="O778" s="989">
        <f t="shared" si="618"/>
        <v>0</v>
      </c>
      <c r="P778" s="1090">
        <f t="shared" si="628"/>
        <v>0</v>
      </c>
      <c r="Q778" s="1005"/>
      <c r="R778" s="621"/>
      <c r="S778" s="1096">
        <v>2620</v>
      </c>
      <c r="T778" s="1090">
        <f t="shared" si="629"/>
        <v>0</v>
      </c>
      <c r="U778" s="1096">
        <v>8320</v>
      </c>
      <c r="V778" s="1090">
        <f t="shared" si="619"/>
        <v>0</v>
      </c>
      <c r="W778" s="1090">
        <f t="shared" si="630"/>
        <v>0</v>
      </c>
      <c r="X778" s="1215"/>
      <c r="Y778" s="526">
        <v>2620</v>
      </c>
      <c r="Z778" s="527">
        <f t="shared" si="631"/>
        <v>0</v>
      </c>
      <c r="AA778" s="526">
        <v>8320</v>
      </c>
      <c r="AB778" s="527">
        <f t="shared" si="620"/>
        <v>0</v>
      </c>
      <c r="AC778" s="915">
        <f t="shared" si="632"/>
        <v>0</v>
      </c>
      <c r="AD778" s="1216"/>
      <c r="AE778" s="526">
        <v>2620</v>
      </c>
      <c r="AF778" s="527">
        <f t="shared" si="633"/>
        <v>0</v>
      </c>
      <c r="AG778" s="526">
        <v>8320</v>
      </c>
      <c r="AH778" s="527">
        <f t="shared" si="621"/>
        <v>0</v>
      </c>
      <c r="AI778" s="915">
        <f t="shared" si="634"/>
        <v>0</v>
      </c>
      <c r="AJ778" s="1216"/>
      <c r="AK778" s="526">
        <v>2620</v>
      </c>
      <c r="AL778" s="527">
        <f t="shared" si="635"/>
        <v>0</v>
      </c>
      <c r="AM778" s="526">
        <v>8320</v>
      </c>
      <c r="AN778" s="527">
        <f t="shared" si="622"/>
        <v>0</v>
      </c>
      <c r="AO778" s="915">
        <f t="shared" si="636"/>
        <v>0</v>
      </c>
      <c r="AP778" s="990"/>
      <c r="AQ778" s="653">
        <f t="shared" si="623"/>
        <v>1</v>
      </c>
      <c r="AR778" s="1004">
        <v>2620</v>
      </c>
      <c r="AS778" s="527">
        <f t="shared" si="637"/>
        <v>2620</v>
      </c>
      <c r="AT778" s="526">
        <v>8320</v>
      </c>
      <c r="AU778" s="989">
        <f t="shared" si="624"/>
        <v>8320</v>
      </c>
      <c r="AV778" s="1090">
        <f t="shared" si="638"/>
        <v>10940</v>
      </c>
      <c r="AW778" s="633"/>
    </row>
    <row r="779" spans="1:49" s="632" customFormat="1" x14ac:dyDescent="0.25">
      <c r="A779" s="749" t="s">
        <v>1388</v>
      </c>
      <c r="B779" s="657" t="s">
        <v>1389</v>
      </c>
      <c r="C779" s="635" t="s">
        <v>296</v>
      </c>
      <c r="D779" s="621">
        <v>17</v>
      </c>
      <c r="E779" s="1004">
        <v>314.40000000000003</v>
      </c>
      <c r="F779" s="527">
        <f t="shared" si="625"/>
        <v>5344.8</v>
      </c>
      <c r="G779" s="526">
        <v>1420.1200000000001</v>
      </c>
      <c r="H779" s="989">
        <f t="shared" si="617"/>
        <v>24142.04</v>
      </c>
      <c r="I779" s="1090">
        <f t="shared" si="626"/>
        <v>29486.84</v>
      </c>
      <c r="J779" s="1132"/>
      <c r="K779" s="621"/>
      <c r="L779" s="1004">
        <v>314.40000000000003</v>
      </c>
      <c r="M779" s="527">
        <f t="shared" si="627"/>
        <v>0</v>
      </c>
      <c r="N779" s="526">
        <v>1420.1200000000001</v>
      </c>
      <c r="O779" s="989">
        <f t="shared" si="618"/>
        <v>0</v>
      </c>
      <c r="P779" s="1090">
        <f t="shared" si="628"/>
        <v>0</v>
      </c>
      <c r="Q779" s="1005"/>
      <c r="R779" s="621"/>
      <c r="S779" s="1096">
        <v>314.40000000000003</v>
      </c>
      <c r="T779" s="1090">
        <f t="shared" si="629"/>
        <v>0</v>
      </c>
      <c r="U779" s="1096">
        <v>1420.1200000000001</v>
      </c>
      <c r="V779" s="1090">
        <f t="shared" si="619"/>
        <v>0</v>
      </c>
      <c r="W779" s="1090">
        <f t="shared" si="630"/>
        <v>0</v>
      </c>
      <c r="X779" s="1215"/>
      <c r="Y779" s="526">
        <v>314.40000000000003</v>
      </c>
      <c r="Z779" s="527">
        <f t="shared" si="631"/>
        <v>0</v>
      </c>
      <c r="AA779" s="526">
        <v>1420.1200000000001</v>
      </c>
      <c r="AB779" s="527">
        <f t="shared" si="620"/>
        <v>0</v>
      </c>
      <c r="AC779" s="915">
        <f t="shared" si="632"/>
        <v>0</v>
      </c>
      <c r="AD779" s="1216"/>
      <c r="AE779" s="526">
        <v>314.40000000000003</v>
      </c>
      <c r="AF779" s="527">
        <f t="shared" si="633"/>
        <v>0</v>
      </c>
      <c r="AG779" s="526">
        <v>1420.1200000000001</v>
      </c>
      <c r="AH779" s="527">
        <f t="shared" si="621"/>
        <v>0</v>
      </c>
      <c r="AI779" s="915">
        <f t="shared" si="634"/>
        <v>0</v>
      </c>
      <c r="AJ779" s="1216"/>
      <c r="AK779" s="526">
        <v>314.40000000000003</v>
      </c>
      <c r="AL779" s="527">
        <f t="shared" si="635"/>
        <v>0</v>
      </c>
      <c r="AM779" s="526">
        <v>1420.1200000000001</v>
      </c>
      <c r="AN779" s="527">
        <f t="shared" si="622"/>
        <v>0</v>
      </c>
      <c r="AO779" s="915">
        <f t="shared" si="636"/>
        <v>0</v>
      </c>
      <c r="AP779" s="990"/>
      <c r="AQ779" s="653">
        <f t="shared" si="623"/>
        <v>17</v>
      </c>
      <c r="AR779" s="1004">
        <v>314.40000000000003</v>
      </c>
      <c r="AS779" s="527">
        <f t="shared" si="637"/>
        <v>5344.8</v>
      </c>
      <c r="AT779" s="526">
        <v>1420.1200000000001</v>
      </c>
      <c r="AU779" s="989">
        <f t="shared" si="624"/>
        <v>24142.04</v>
      </c>
      <c r="AV779" s="1090">
        <f t="shared" si="638"/>
        <v>29486.84</v>
      </c>
      <c r="AW779" s="633"/>
    </row>
    <row r="780" spans="1:49" s="632" customFormat="1" x14ac:dyDescent="0.25">
      <c r="A780" s="749" t="s">
        <v>1390</v>
      </c>
      <c r="B780" s="657" t="s">
        <v>1391</v>
      </c>
      <c r="C780" s="635" t="s">
        <v>296</v>
      </c>
      <c r="D780" s="621">
        <v>950</v>
      </c>
      <c r="E780" s="1004">
        <v>186.02</v>
      </c>
      <c r="F780" s="527">
        <f t="shared" si="625"/>
        <v>176719</v>
      </c>
      <c r="G780" s="526">
        <v>365.43000000000006</v>
      </c>
      <c r="H780" s="989">
        <f t="shared" si="617"/>
        <v>347158.50000000006</v>
      </c>
      <c r="I780" s="1090">
        <f t="shared" si="626"/>
        <v>523877.50000000006</v>
      </c>
      <c r="J780" s="1132"/>
      <c r="K780" s="621"/>
      <c r="L780" s="1004">
        <v>186.02</v>
      </c>
      <c r="M780" s="527">
        <f t="shared" si="627"/>
        <v>0</v>
      </c>
      <c r="N780" s="526">
        <v>365.43000000000006</v>
      </c>
      <c r="O780" s="989">
        <f t="shared" si="618"/>
        <v>0</v>
      </c>
      <c r="P780" s="1090">
        <f t="shared" si="628"/>
        <v>0</v>
      </c>
      <c r="Q780" s="1005"/>
      <c r="R780" s="621"/>
      <c r="S780" s="1096">
        <v>186.02</v>
      </c>
      <c r="T780" s="1090">
        <f t="shared" si="629"/>
        <v>0</v>
      </c>
      <c r="U780" s="1096">
        <v>365.43000000000006</v>
      </c>
      <c r="V780" s="1090">
        <f t="shared" si="619"/>
        <v>0</v>
      </c>
      <c r="W780" s="1090">
        <f t="shared" si="630"/>
        <v>0</v>
      </c>
      <c r="X780" s="1215"/>
      <c r="Y780" s="526">
        <v>186.02</v>
      </c>
      <c r="Z780" s="527">
        <f t="shared" si="631"/>
        <v>0</v>
      </c>
      <c r="AA780" s="526">
        <v>365.43000000000006</v>
      </c>
      <c r="AB780" s="527">
        <f t="shared" si="620"/>
        <v>0</v>
      </c>
      <c r="AC780" s="915">
        <f t="shared" si="632"/>
        <v>0</v>
      </c>
      <c r="AD780" s="1216"/>
      <c r="AE780" s="526">
        <v>186.02</v>
      </c>
      <c r="AF780" s="527">
        <f t="shared" si="633"/>
        <v>0</v>
      </c>
      <c r="AG780" s="526">
        <v>365.43000000000006</v>
      </c>
      <c r="AH780" s="527">
        <f t="shared" si="621"/>
        <v>0</v>
      </c>
      <c r="AI780" s="915">
        <f t="shared" si="634"/>
        <v>0</v>
      </c>
      <c r="AJ780" s="1216"/>
      <c r="AK780" s="526">
        <v>186.02</v>
      </c>
      <c r="AL780" s="527">
        <f t="shared" si="635"/>
        <v>0</v>
      </c>
      <c r="AM780" s="526">
        <v>365.43000000000006</v>
      </c>
      <c r="AN780" s="527">
        <f t="shared" si="622"/>
        <v>0</v>
      </c>
      <c r="AO780" s="915">
        <f t="shared" si="636"/>
        <v>0</v>
      </c>
      <c r="AP780" s="990"/>
      <c r="AQ780" s="653">
        <f t="shared" si="623"/>
        <v>950</v>
      </c>
      <c r="AR780" s="1004">
        <v>186.02</v>
      </c>
      <c r="AS780" s="527">
        <f t="shared" si="637"/>
        <v>176719</v>
      </c>
      <c r="AT780" s="526">
        <v>365.43000000000006</v>
      </c>
      <c r="AU780" s="989">
        <f t="shared" si="624"/>
        <v>347158.50000000006</v>
      </c>
      <c r="AV780" s="1090">
        <f t="shared" si="638"/>
        <v>523877.50000000006</v>
      </c>
      <c r="AW780" s="633"/>
    </row>
    <row r="781" spans="1:49" s="632" customFormat="1" x14ac:dyDescent="0.25">
      <c r="A781" s="749" t="s">
        <v>1392</v>
      </c>
      <c r="B781" s="657" t="s">
        <v>1393</v>
      </c>
      <c r="C781" s="635" t="s">
        <v>296</v>
      </c>
      <c r="D781" s="621">
        <v>180</v>
      </c>
      <c r="E781" s="1004">
        <v>162.43476000000001</v>
      </c>
      <c r="F781" s="527">
        <f t="shared" si="625"/>
        <v>29238.256800000003</v>
      </c>
      <c r="G781" s="526">
        <v>322.40519999999998</v>
      </c>
      <c r="H781" s="989">
        <f t="shared" si="617"/>
        <v>58032.935999999994</v>
      </c>
      <c r="I781" s="1090">
        <f t="shared" si="626"/>
        <v>87271.19279999999</v>
      </c>
      <c r="J781" s="1132"/>
      <c r="K781" s="621"/>
      <c r="L781" s="1004">
        <v>162.43476000000001</v>
      </c>
      <c r="M781" s="527">
        <f t="shared" si="627"/>
        <v>0</v>
      </c>
      <c r="N781" s="526">
        <v>322.40519999999998</v>
      </c>
      <c r="O781" s="989">
        <f t="shared" si="618"/>
        <v>0</v>
      </c>
      <c r="P781" s="1090">
        <f t="shared" si="628"/>
        <v>0</v>
      </c>
      <c r="Q781" s="1005"/>
      <c r="R781" s="621"/>
      <c r="S781" s="1096">
        <v>162.43476000000001</v>
      </c>
      <c r="T781" s="1090">
        <f t="shared" si="629"/>
        <v>0</v>
      </c>
      <c r="U781" s="1096">
        <v>322.40519999999998</v>
      </c>
      <c r="V781" s="1090">
        <f t="shared" si="619"/>
        <v>0</v>
      </c>
      <c r="W781" s="1090">
        <f t="shared" si="630"/>
        <v>0</v>
      </c>
      <c r="X781" s="1215"/>
      <c r="Y781" s="526">
        <v>162.43476000000001</v>
      </c>
      <c r="Z781" s="527">
        <f t="shared" si="631"/>
        <v>0</v>
      </c>
      <c r="AA781" s="526">
        <v>322.40519999999998</v>
      </c>
      <c r="AB781" s="527">
        <f t="shared" si="620"/>
        <v>0</v>
      </c>
      <c r="AC781" s="915">
        <f t="shared" si="632"/>
        <v>0</v>
      </c>
      <c r="AD781" s="1216"/>
      <c r="AE781" s="526">
        <v>162.43476000000001</v>
      </c>
      <c r="AF781" s="527">
        <f t="shared" si="633"/>
        <v>0</v>
      </c>
      <c r="AG781" s="526">
        <v>322.40519999999998</v>
      </c>
      <c r="AH781" s="527">
        <f t="shared" si="621"/>
        <v>0</v>
      </c>
      <c r="AI781" s="915">
        <f t="shared" si="634"/>
        <v>0</v>
      </c>
      <c r="AJ781" s="1216"/>
      <c r="AK781" s="526">
        <v>162.43476000000001</v>
      </c>
      <c r="AL781" s="527">
        <f t="shared" si="635"/>
        <v>0</v>
      </c>
      <c r="AM781" s="526">
        <v>322.40519999999998</v>
      </c>
      <c r="AN781" s="527">
        <f t="shared" si="622"/>
        <v>0</v>
      </c>
      <c r="AO781" s="915">
        <f t="shared" si="636"/>
        <v>0</v>
      </c>
      <c r="AP781" s="990"/>
      <c r="AQ781" s="653">
        <f t="shared" si="623"/>
        <v>180</v>
      </c>
      <c r="AR781" s="1004">
        <v>162.43476000000001</v>
      </c>
      <c r="AS781" s="527">
        <f t="shared" si="637"/>
        <v>29238.256800000003</v>
      </c>
      <c r="AT781" s="526">
        <v>322.40519999999998</v>
      </c>
      <c r="AU781" s="989">
        <f t="shared" si="624"/>
        <v>58032.935999999994</v>
      </c>
      <c r="AV781" s="1090">
        <f t="shared" si="638"/>
        <v>87271.19279999999</v>
      </c>
      <c r="AW781" s="633"/>
    </row>
    <row r="782" spans="1:49" s="632" customFormat="1" x14ac:dyDescent="0.25">
      <c r="A782" s="749" t="s">
        <v>1394</v>
      </c>
      <c r="B782" s="657" t="s">
        <v>1395</v>
      </c>
      <c r="C782" s="635" t="s">
        <v>296</v>
      </c>
      <c r="D782" s="621">
        <v>9</v>
      </c>
      <c r="E782" s="1004">
        <v>314.40000000000003</v>
      </c>
      <c r="F782" s="527">
        <f t="shared" si="625"/>
        <v>2829.6000000000004</v>
      </c>
      <c r="G782" s="526">
        <v>1342.1200000000001</v>
      </c>
      <c r="H782" s="989">
        <f t="shared" si="617"/>
        <v>12079.080000000002</v>
      </c>
      <c r="I782" s="1090">
        <f t="shared" si="626"/>
        <v>14908.680000000002</v>
      </c>
      <c r="J782" s="1132"/>
      <c r="K782" s="621"/>
      <c r="L782" s="1004">
        <v>314.40000000000003</v>
      </c>
      <c r="M782" s="527">
        <f t="shared" si="627"/>
        <v>0</v>
      </c>
      <c r="N782" s="526">
        <v>1342.1200000000001</v>
      </c>
      <c r="O782" s="989">
        <f t="shared" si="618"/>
        <v>0</v>
      </c>
      <c r="P782" s="1090">
        <f t="shared" si="628"/>
        <v>0</v>
      </c>
      <c r="Q782" s="1005"/>
      <c r="R782" s="621"/>
      <c r="S782" s="1096">
        <v>314.40000000000003</v>
      </c>
      <c r="T782" s="1090">
        <f t="shared" si="629"/>
        <v>0</v>
      </c>
      <c r="U782" s="1096">
        <v>1342.1200000000001</v>
      </c>
      <c r="V782" s="1090">
        <f t="shared" si="619"/>
        <v>0</v>
      </c>
      <c r="W782" s="1090">
        <f t="shared" si="630"/>
        <v>0</v>
      </c>
      <c r="X782" s="1215"/>
      <c r="Y782" s="526">
        <v>314.40000000000003</v>
      </c>
      <c r="Z782" s="527">
        <f t="shared" si="631"/>
        <v>0</v>
      </c>
      <c r="AA782" s="526">
        <v>1342.1200000000001</v>
      </c>
      <c r="AB782" s="527">
        <f t="shared" si="620"/>
        <v>0</v>
      </c>
      <c r="AC782" s="915">
        <f t="shared" si="632"/>
        <v>0</v>
      </c>
      <c r="AD782" s="1216"/>
      <c r="AE782" s="526">
        <v>314.40000000000003</v>
      </c>
      <c r="AF782" s="527">
        <f t="shared" si="633"/>
        <v>0</v>
      </c>
      <c r="AG782" s="526">
        <v>1342.1200000000001</v>
      </c>
      <c r="AH782" s="527">
        <f t="shared" si="621"/>
        <v>0</v>
      </c>
      <c r="AI782" s="915">
        <f t="shared" si="634"/>
        <v>0</v>
      </c>
      <c r="AJ782" s="1216"/>
      <c r="AK782" s="526">
        <v>314.40000000000003</v>
      </c>
      <c r="AL782" s="527">
        <f t="shared" si="635"/>
        <v>0</v>
      </c>
      <c r="AM782" s="526">
        <v>1342.1200000000001</v>
      </c>
      <c r="AN782" s="527">
        <f t="shared" si="622"/>
        <v>0</v>
      </c>
      <c r="AO782" s="915">
        <f t="shared" si="636"/>
        <v>0</v>
      </c>
      <c r="AP782" s="990"/>
      <c r="AQ782" s="653">
        <f t="shared" si="623"/>
        <v>9</v>
      </c>
      <c r="AR782" s="1004">
        <v>314.40000000000003</v>
      </c>
      <c r="AS782" s="527">
        <f t="shared" si="637"/>
        <v>2829.6000000000004</v>
      </c>
      <c r="AT782" s="526">
        <v>1342.1200000000001</v>
      </c>
      <c r="AU782" s="989">
        <f t="shared" si="624"/>
        <v>12079.080000000002</v>
      </c>
      <c r="AV782" s="1090">
        <f t="shared" si="638"/>
        <v>14908.680000000002</v>
      </c>
      <c r="AW782" s="633"/>
    </row>
    <row r="783" spans="1:49" s="632" customFormat="1" x14ac:dyDescent="0.25">
      <c r="A783" s="749" t="s">
        <v>1396</v>
      </c>
      <c r="B783" s="657" t="s">
        <v>1397</v>
      </c>
      <c r="C783" s="635" t="s">
        <v>296</v>
      </c>
      <c r="D783" s="621">
        <v>9</v>
      </c>
      <c r="E783" s="1004">
        <v>314.40000000000003</v>
      </c>
      <c r="F783" s="527">
        <f t="shared" si="625"/>
        <v>2829.6000000000004</v>
      </c>
      <c r="G783" s="526">
        <v>694.2</v>
      </c>
      <c r="H783" s="989">
        <f t="shared" si="617"/>
        <v>6247.8</v>
      </c>
      <c r="I783" s="1090">
        <f t="shared" si="626"/>
        <v>9077.4000000000015</v>
      </c>
      <c r="J783" s="1132"/>
      <c r="K783" s="621"/>
      <c r="L783" s="1004">
        <v>314.40000000000003</v>
      </c>
      <c r="M783" s="527">
        <f t="shared" si="627"/>
        <v>0</v>
      </c>
      <c r="N783" s="526">
        <v>694.2</v>
      </c>
      <c r="O783" s="989">
        <f t="shared" si="618"/>
        <v>0</v>
      </c>
      <c r="P783" s="1090">
        <f t="shared" si="628"/>
        <v>0</v>
      </c>
      <c r="Q783" s="1005"/>
      <c r="R783" s="621"/>
      <c r="S783" s="1096">
        <v>314.40000000000003</v>
      </c>
      <c r="T783" s="1090">
        <f t="shared" si="629"/>
        <v>0</v>
      </c>
      <c r="U783" s="1096">
        <v>694.2</v>
      </c>
      <c r="V783" s="1090">
        <f t="shared" si="619"/>
        <v>0</v>
      </c>
      <c r="W783" s="1090">
        <f t="shared" si="630"/>
        <v>0</v>
      </c>
      <c r="X783" s="1215"/>
      <c r="Y783" s="526">
        <v>314.40000000000003</v>
      </c>
      <c r="Z783" s="527">
        <f t="shared" si="631"/>
        <v>0</v>
      </c>
      <c r="AA783" s="526">
        <v>694.2</v>
      </c>
      <c r="AB783" s="527">
        <f t="shared" si="620"/>
        <v>0</v>
      </c>
      <c r="AC783" s="915">
        <f t="shared" si="632"/>
        <v>0</v>
      </c>
      <c r="AD783" s="1216"/>
      <c r="AE783" s="526">
        <v>314.40000000000003</v>
      </c>
      <c r="AF783" s="527">
        <f t="shared" si="633"/>
        <v>0</v>
      </c>
      <c r="AG783" s="526">
        <v>694.2</v>
      </c>
      <c r="AH783" s="527">
        <f t="shared" si="621"/>
        <v>0</v>
      </c>
      <c r="AI783" s="915">
        <f t="shared" si="634"/>
        <v>0</v>
      </c>
      <c r="AJ783" s="1216"/>
      <c r="AK783" s="526">
        <v>314.40000000000003</v>
      </c>
      <c r="AL783" s="527">
        <f t="shared" si="635"/>
        <v>0</v>
      </c>
      <c r="AM783" s="526">
        <v>694.2</v>
      </c>
      <c r="AN783" s="527">
        <f t="shared" si="622"/>
        <v>0</v>
      </c>
      <c r="AO783" s="915">
        <f t="shared" si="636"/>
        <v>0</v>
      </c>
      <c r="AP783" s="990"/>
      <c r="AQ783" s="653">
        <f t="shared" si="623"/>
        <v>9</v>
      </c>
      <c r="AR783" s="1004">
        <v>314.40000000000003</v>
      </c>
      <c r="AS783" s="527">
        <f t="shared" si="637"/>
        <v>2829.6000000000004</v>
      </c>
      <c r="AT783" s="526">
        <v>694.2</v>
      </c>
      <c r="AU783" s="989">
        <f t="shared" si="624"/>
        <v>6247.8</v>
      </c>
      <c r="AV783" s="1090">
        <f t="shared" si="638"/>
        <v>9077.4000000000015</v>
      </c>
      <c r="AW783" s="633"/>
    </row>
    <row r="784" spans="1:49" s="632" customFormat="1" ht="28.5" x14ac:dyDescent="0.25">
      <c r="A784" s="749" t="s">
        <v>1398</v>
      </c>
      <c r="B784" s="657" t="s">
        <v>1399</v>
      </c>
      <c r="C784" s="635" t="s">
        <v>449</v>
      </c>
      <c r="D784" s="621">
        <v>41</v>
      </c>
      <c r="E784" s="1004">
        <v>393</v>
      </c>
      <c r="F784" s="527">
        <f t="shared" si="625"/>
        <v>16113</v>
      </c>
      <c r="G784" s="526">
        <v>416</v>
      </c>
      <c r="H784" s="989">
        <f t="shared" si="617"/>
        <v>17056</v>
      </c>
      <c r="I784" s="1090">
        <f t="shared" si="626"/>
        <v>33169</v>
      </c>
      <c r="J784" s="1131"/>
      <c r="K784" s="621"/>
      <c r="L784" s="1004">
        <v>393</v>
      </c>
      <c r="M784" s="527">
        <f t="shared" si="627"/>
        <v>0</v>
      </c>
      <c r="N784" s="526">
        <v>416</v>
      </c>
      <c r="O784" s="989">
        <f t="shared" si="618"/>
        <v>0</v>
      </c>
      <c r="P784" s="1090">
        <f t="shared" si="628"/>
        <v>0</v>
      </c>
      <c r="Q784" s="455"/>
      <c r="R784" s="621"/>
      <c r="S784" s="1096">
        <v>393</v>
      </c>
      <c r="T784" s="1090">
        <f t="shared" si="629"/>
        <v>0</v>
      </c>
      <c r="U784" s="1096">
        <v>416</v>
      </c>
      <c r="V784" s="1090">
        <f t="shared" si="619"/>
        <v>0</v>
      </c>
      <c r="W784" s="1090">
        <f t="shared" si="630"/>
        <v>0</v>
      </c>
      <c r="X784" s="1247"/>
      <c r="Y784" s="526">
        <v>393</v>
      </c>
      <c r="Z784" s="527">
        <f t="shared" si="631"/>
        <v>0</v>
      </c>
      <c r="AA784" s="526">
        <v>416</v>
      </c>
      <c r="AB784" s="527">
        <f t="shared" si="620"/>
        <v>0</v>
      </c>
      <c r="AC784" s="915">
        <f t="shared" si="632"/>
        <v>0</v>
      </c>
      <c r="AD784" s="1248"/>
      <c r="AE784" s="526">
        <v>393</v>
      </c>
      <c r="AF784" s="527">
        <f t="shared" si="633"/>
        <v>0</v>
      </c>
      <c r="AG784" s="526">
        <v>416</v>
      </c>
      <c r="AH784" s="527">
        <f t="shared" si="621"/>
        <v>0</v>
      </c>
      <c r="AI784" s="915">
        <f t="shared" si="634"/>
        <v>0</v>
      </c>
      <c r="AJ784" s="1248"/>
      <c r="AK784" s="526">
        <v>393</v>
      </c>
      <c r="AL784" s="527">
        <f t="shared" si="635"/>
        <v>0</v>
      </c>
      <c r="AM784" s="526">
        <v>416</v>
      </c>
      <c r="AN784" s="527">
        <f t="shared" si="622"/>
        <v>0</v>
      </c>
      <c r="AO784" s="915">
        <f t="shared" si="636"/>
        <v>0</v>
      </c>
      <c r="AP784" s="959"/>
      <c r="AQ784" s="653">
        <f t="shared" si="623"/>
        <v>41</v>
      </c>
      <c r="AR784" s="1004">
        <v>393</v>
      </c>
      <c r="AS784" s="527">
        <f t="shared" si="637"/>
        <v>16113</v>
      </c>
      <c r="AT784" s="526">
        <v>416</v>
      </c>
      <c r="AU784" s="989">
        <f t="shared" si="624"/>
        <v>17056</v>
      </c>
      <c r="AV784" s="1090">
        <f t="shared" si="638"/>
        <v>33169</v>
      </c>
      <c r="AW784" s="633"/>
    </row>
    <row r="785" spans="1:49" s="632" customFormat="1" ht="28.5" x14ac:dyDescent="0.25">
      <c r="A785" s="749" t="s">
        <v>1400</v>
      </c>
      <c r="B785" s="657" t="s">
        <v>1401</v>
      </c>
      <c r="C785" s="635" t="s">
        <v>449</v>
      </c>
      <c r="D785" s="621">
        <v>39.200000000000003</v>
      </c>
      <c r="E785" s="1004">
        <v>393</v>
      </c>
      <c r="F785" s="527">
        <f t="shared" si="625"/>
        <v>15405.6</v>
      </c>
      <c r="G785" s="526">
        <v>518.07600000000002</v>
      </c>
      <c r="H785" s="989">
        <f t="shared" si="617"/>
        <v>20308.579200000004</v>
      </c>
      <c r="I785" s="1090">
        <f t="shared" si="626"/>
        <v>35714.179200000006</v>
      </c>
      <c r="J785" s="1138"/>
      <c r="K785" s="621"/>
      <c r="L785" s="1004">
        <v>393</v>
      </c>
      <c r="M785" s="527">
        <f t="shared" si="627"/>
        <v>0</v>
      </c>
      <c r="N785" s="526">
        <v>518.07600000000002</v>
      </c>
      <c r="O785" s="989">
        <f t="shared" si="618"/>
        <v>0</v>
      </c>
      <c r="P785" s="1090">
        <f t="shared" si="628"/>
        <v>0</v>
      </c>
      <c r="Q785" s="456"/>
      <c r="R785" s="621"/>
      <c r="S785" s="1096">
        <v>393</v>
      </c>
      <c r="T785" s="1090">
        <f t="shared" si="629"/>
        <v>0</v>
      </c>
      <c r="U785" s="1096">
        <v>518.07600000000002</v>
      </c>
      <c r="V785" s="1090">
        <f t="shared" si="619"/>
        <v>0</v>
      </c>
      <c r="W785" s="1090">
        <f t="shared" si="630"/>
        <v>0</v>
      </c>
      <c r="X785" s="1249"/>
      <c r="Y785" s="526">
        <v>393</v>
      </c>
      <c r="Z785" s="527">
        <f t="shared" si="631"/>
        <v>0</v>
      </c>
      <c r="AA785" s="526">
        <v>518.07600000000002</v>
      </c>
      <c r="AB785" s="527">
        <f t="shared" si="620"/>
        <v>0</v>
      </c>
      <c r="AC785" s="915">
        <f t="shared" si="632"/>
        <v>0</v>
      </c>
      <c r="AD785" s="1250"/>
      <c r="AE785" s="526">
        <v>393</v>
      </c>
      <c r="AF785" s="527">
        <f t="shared" si="633"/>
        <v>0</v>
      </c>
      <c r="AG785" s="526">
        <v>518.07600000000002</v>
      </c>
      <c r="AH785" s="527">
        <f t="shared" si="621"/>
        <v>0</v>
      </c>
      <c r="AI785" s="915">
        <f t="shared" si="634"/>
        <v>0</v>
      </c>
      <c r="AJ785" s="1250"/>
      <c r="AK785" s="526">
        <v>393</v>
      </c>
      <c r="AL785" s="527">
        <f t="shared" si="635"/>
        <v>0</v>
      </c>
      <c r="AM785" s="526">
        <v>518.07600000000002</v>
      </c>
      <c r="AN785" s="527">
        <f t="shared" si="622"/>
        <v>0</v>
      </c>
      <c r="AO785" s="915">
        <f t="shared" si="636"/>
        <v>0</v>
      </c>
      <c r="AP785" s="960"/>
      <c r="AQ785" s="653">
        <f t="shared" si="623"/>
        <v>39.200000000000003</v>
      </c>
      <c r="AR785" s="1004">
        <v>393</v>
      </c>
      <c r="AS785" s="527">
        <f t="shared" si="637"/>
        <v>15405.6</v>
      </c>
      <c r="AT785" s="526">
        <v>518.07600000000002</v>
      </c>
      <c r="AU785" s="989">
        <f t="shared" si="624"/>
        <v>20308.579200000004</v>
      </c>
      <c r="AV785" s="1090">
        <f t="shared" si="638"/>
        <v>35714.179200000006</v>
      </c>
      <c r="AW785" s="633"/>
    </row>
    <row r="786" spans="1:49" s="632" customFormat="1" ht="28.5" x14ac:dyDescent="0.25">
      <c r="A786" s="749" t="s">
        <v>1402</v>
      </c>
      <c r="B786" s="657" t="s">
        <v>1403</v>
      </c>
      <c r="C786" s="635" t="s">
        <v>449</v>
      </c>
      <c r="D786" s="621">
        <v>3.3</v>
      </c>
      <c r="E786" s="1004">
        <v>393</v>
      </c>
      <c r="F786" s="527">
        <f t="shared" si="625"/>
        <v>1296.8999999999999</v>
      </c>
      <c r="G786" s="526">
        <v>465.40000000000003</v>
      </c>
      <c r="H786" s="989">
        <f t="shared" si="617"/>
        <v>1535.82</v>
      </c>
      <c r="I786" s="1090">
        <f t="shared" si="626"/>
        <v>2832.72</v>
      </c>
      <c r="J786" s="1132"/>
      <c r="K786" s="621"/>
      <c r="L786" s="1004">
        <v>393</v>
      </c>
      <c r="M786" s="527">
        <f t="shared" si="627"/>
        <v>0</v>
      </c>
      <c r="N786" s="526">
        <v>465.40000000000003</v>
      </c>
      <c r="O786" s="989">
        <f t="shared" si="618"/>
        <v>0</v>
      </c>
      <c r="P786" s="1090">
        <f t="shared" si="628"/>
        <v>0</v>
      </c>
      <c r="Q786" s="1005"/>
      <c r="R786" s="621"/>
      <c r="S786" s="1096">
        <v>393</v>
      </c>
      <c r="T786" s="1090">
        <f t="shared" si="629"/>
        <v>0</v>
      </c>
      <c r="U786" s="1096">
        <v>465.40000000000003</v>
      </c>
      <c r="V786" s="1090">
        <f t="shared" si="619"/>
        <v>0</v>
      </c>
      <c r="W786" s="1090">
        <f t="shared" si="630"/>
        <v>0</v>
      </c>
      <c r="X786" s="1215"/>
      <c r="Y786" s="526">
        <v>393</v>
      </c>
      <c r="Z786" s="527">
        <f t="shared" si="631"/>
        <v>0</v>
      </c>
      <c r="AA786" s="526">
        <v>465.40000000000003</v>
      </c>
      <c r="AB786" s="527">
        <f t="shared" si="620"/>
        <v>0</v>
      </c>
      <c r="AC786" s="915">
        <f t="shared" si="632"/>
        <v>0</v>
      </c>
      <c r="AD786" s="1216"/>
      <c r="AE786" s="526">
        <v>393</v>
      </c>
      <c r="AF786" s="527">
        <f t="shared" si="633"/>
        <v>0</v>
      </c>
      <c r="AG786" s="526">
        <v>465.40000000000003</v>
      </c>
      <c r="AH786" s="527">
        <f t="shared" si="621"/>
        <v>0</v>
      </c>
      <c r="AI786" s="915">
        <f t="shared" si="634"/>
        <v>0</v>
      </c>
      <c r="AJ786" s="1216"/>
      <c r="AK786" s="526">
        <v>393</v>
      </c>
      <c r="AL786" s="527">
        <f t="shared" si="635"/>
        <v>0</v>
      </c>
      <c r="AM786" s="526">
        <v>465.40000000000003</v>
      </c>
      <c r="AN786" s="527">
        <f t="shared" si="622"/>
        <v>0</v>
      </c>
      <c r="AO786" s="915">
        <f t="shared" si="636"/>
        <v>0</v>
      </c>
      <c r="AP786" s="990"/>
      <c r="AQ786" s="653">
        <f t="shared" si="623"/>
        <v>3.3</v>
      </c>
      <c r="AR786" s="1004">
        <v>393</v>
      </c>
      <c r="AS786" s="527">
        <f t="shared" si="637"/>
        <v>1296.8999999999999</v>
      </c>
      <c r="AT786" s="526">
        <v>465.40000000000003</v>
      </c>
      <c r="AU786" s="989">
        <f t="shared" si="624"/>
        <v>1535.82</v>
      </c>
      <c r="AV786" s="1090">
        <f t="shared" si="638"/>
        <v>2832.72</v>
      </c>
      <c r="AW786" s="633"/>
    </row>
    <row r="787" spans="1:49" s="632" customFormat="1" x14ac:dyDescent="0.25">
      <c r="A787" s="749" t="s">
        <v>1404</v>
      </c>
      <c r="B787" s="657" t="s">
        <v>1405</v>
      </c>
      <c r="C787" s="635" t="s">
        <v>28</v>
      </c>
      <c r="D787" s="621">
        <v>50</v>
      </c>
      <c r="E787" s="1004">
        <v>6.5500000000000007</v>
      </c>
      <c r="F787" s="527">
        <f t="shared" si="625"/>
        <v>327.50000000000006</v>
      </c>
      <c r="G787" s="526">
        <v>19.344000000000001</v>
      </c>
      <c r="H787" s="989">
        <f t="shared" si="617"/>
        <v>967.2</v>
      </c>
      <c r="I787" s="1090">
        <f t="shared" si="626"/>
        <v>1294.7</v>
      </c>
      <c r="J787" s="1132"/>
      <c r="K787" s="621"/>
      <c r="L787" s="1004">
        <v>6.5500000000000007</v>
      </c>
      <c r="M787" s="527">
        <f t="shared" si="627"/>
        <v>0</v>
      </c>
      <c r="N787" s="526">
        <v>19.344000000000001</v>
      </c>
      <c r="O787" s="989">
        <f t="shared" si="618"/>
        <v>0</v>
      </c>
      <c r="P787" s="1090">
        <f t="shared" si="628"/>
        <v>0</v>
      </c>
      <c r="Q787" s="1005"/>
      <c r="R787" s="621"/>
      <c r="S787" s="1096">
        <v>6.5500000000000007</v>
      </c>
      <c r="T787" s="1090">
        <f t="shared" si="629"/>
        <v>0</v>
      </c>
      <c r="U787" s="1096">
        <v>19.344000000000001</v>
      </c>
      <c r="V787" s="1090">
        <f t="shared" si="619"/>
        <v>0</v>
      </c>
      <c r="W787" s="1090">
        <f t="shared" si="630"/>
        <v>0</v>
      </c>
      <c r="X787" s="1215"/>
      <c r="Y787" s="526">
        <v>6.5500000000000007</v>
      </c>
      <c r="Z787" s="527">
        <f t="shared" si="631"/>
        <v>0</v>
      </c>
      <c r="AA787" s="526">
        <v>19.344000000000001</v>
      </c>
      <c r="AB787" s="527">
        <f t="shared" si="620"/>
        <v>0</v>
      </c>
      <c r="AC787" s="915">
        <f t="shared" si="632"/>
        <v>0</v>
      </c>
      <c r="AD787" s="1216"/>
      <c r="AE787" s="526">
        <v>6.5500000000000007</v>
      </c>
      <c r="AF787" s="527">
        <f t="shared" si="633"/>
        <v>0</v>
      </c>
      <c r="AG787" s="526">
        <v>19.344000000000001</v>
      </c>
      <c r="AH787" s="527">
        <f t="shared" si="621"/>
        <v>0</v>
      </c>
      <c r="AI787" s="915">
        <f t="shared" si="634"/>
        <v>0</v>
      </c>
      <c r="AJ787" s="1216"/>
      <c r="AK787" s="526">
        <v>6.5500000000000007</v>
      </c>
      <c r="AL787" s="527">
        <f t="shared" si="635"/>
        <v>0</v>
      </c>
      <c r="AM787" s="526">
        <v>19.344000000000001</v>
      </c>
      <c r="AN787" s="527">
        <f t="shared" si="622"/>
        <v>0</v>
      </c>
      <c r="AO787" s="915">
        <f t="shared" si="636"/>
        <v>0</v>
      </c>
      <c r="AP787" s="990"/>
      <c r="AQ787" s="653">
        <f t="shared" si="623"/>
        <v>50</v>
      </c>
      <c r="AR787" s="1004">
        <v>6.5500000000000007</v>
      </c>
      <c r="AS787" s="527">
        <f t="shared" si="637"/>
        <v>327.50000000000006</v>
      </c>
      <c r="AT787" s="526">
        <v>19.344000000000001</v>
      </c>
      <c r="AU787" s="989">
        <f t="shared" si="624"/>
        <v>967.2</v>
      </c>
      <c r="AV787" s="1090">
        <f t="shared" si="638"/>
        <v>1294.7</v>
      </c>
      <c r="AW787" s="633"/>
    </row>
    <row r="788" spans="1:49" s="632" customFormat="1" x14ac:dyDescent="0.25">
      <c r="A788" s="749" t="s">
        <v>1406</v>
      </c>
      <c r="B788" s="657" t="s">
        <v>1407</v>
      </c>
      <c r="C788" s="635" t="s">
        <v>28</v>
      </c>
      <c r="D788" s="621">
        <v>57</v>
      </c>
      <c r="E788" s="1004">
        <v>484.70000000000005</v>
      </c>
      <c r="F788" s="527">
        <f t="shared" si="625"/>
        <v>27627.9</v>
      </c>
      <c r="G788" s="526">
        <v>868.82900000000006</v>
      </c>
      <c r="H788" s="989">
        <f t="shared" si="617"/>
        <v>49523.253000000004</v>
      </c>
      <c r="I788" s="1090">
        <f t="shared" si="626"/>
        <v>77151.153000000006</v>
      </c>
      <c r="J788" s="1137"/>
      <c r="K788" s="621"/>
      <c r="L788" s="1004">
        <v>484.70000000000005</v>
      </c>
      <c r="M788" s="527">
        <f t="shared" si="627"/>
        <v>0</v>
      </c>
      <c r="N788" s="526">
        <v>868.82900000000006</v>
      </c>
      <c r="O788" s="989">
        <f t="shared" si="618"/>
        <v>0</v>
      </c>
      <c r="P788" s="1090">
        <f t="shared" si="628"/>
        <v>0</v>
      </c>
      <c r="Q788" s="444"/>
      <c r="R788" s="621"/>
      <c r="S788" s="1096">
        <v>484.70000000000005</v>
      </c>
      <c r="T788" s="1090">
        <f t="shared" si="629"/>
        <v>0</v>
      </c>
      <c r="U788" s="1096">
        <v>868.82900000000006</v>
      </c>
      <c r="V788" s="1090">
        <f t="shared" si="619"/>
        <v>0</v>
      </c>
      <c r="W788" s="1090">
        <f t="shared" si="630"/>
        <v>0</v>
      </c>
      <c r="X788" s="1242"/>
      <c r="Y788" s="526">
        <v>484.70000000000005</v>
      </c>
      <c r="Z788" s="527">
        <f t="shared" si="631"/>
        <v>0</v>
      </c>
      <c r="AA788" s="526">
        <v>868.82900000000006</v>
      </c>
      <c r="AB788" s="527">
        <f t="shared" si="620"/>
        <v>0</v>
      </c>
      <c r="AC788" s="915">
        <f t="shared" si="632"/>
        <v>0</v>
      </c>
      <c r="AD788" s="1243"/>
      <c r="AE788" s="526">
        <v>484.70000000000005</v>
      </c>
      <c r="AF788" s="527">
        <f t="shared" si="633"/>
        <v>0</v>
      </c>
      <c r="AG788" s="526">
        <v>868.82900000000006</v>
      </c>
      <c r="AH788" s="527">
        <f t="shared" si="621"/>
        <v>0</v>
      </c>
      <c r="AI788" s="915">
        <f t="shared" si="634"/>
        <v>0</v>
      </c>
      <c r="AJ788" s="1243"/>
      <c r="AK788" s="526">
        <v>484.70000000000005</v>
      </c>
      <c r="AL788" s="527">
        <f t="shared" si="635"/>
        <v>0</v>
      </c>
      <c r="AM788" s="526">
        <v>868.82900000000006</v>
      </c>
      <c r="AN788" s="527">
        <f t="shared" si="622"/>
        <v>0</v>
      </c>
      <c r="AO788" s="915">
        <f t="shared" si="636"/>
        <v>0</v>
      </c>
      <c r="AP788" s="944"/>
      <c r="AQ788" s="653">
        <f t="shared" si="623"/>
        <v>57</v>
      </c>
      <c r="AR788" s="1004">
        <v>484.70000000000005</v>
      </c>
      <c r="AS788" s="527">
        <f t="shared" si="637"/>
        <v>27627.9</v>
      </c>
      <c r="AT788" s="526">
        <v>868.82900000000006</v>
      </c>
      <c r="AU788" s="989">
        <f t="shared" si="624"/>
        <v>49523.253000000004</v>
      </c>
      <c r="AV788" s="1090">
        <f t="shared" si="638"/>
        <v>77151.153000000006</v>
      </c>
      <c r="AW788" s="633"/>
    </row>
    <row r="789" spans="1:49" s="632" customFormat="1" x14ac:dyDescent="0.25">
      <c r="A789" s="749" t="s">
        <v>1408</v>
      </c>
      <c r="B789" s="657" t="s">
        <v>1409</v>
      </c>
      <c r="C789" s="635" t="s">
        <v>28</v>
      </c>
      <c r="D789" s="621">
        <v>4</v>
      </c>
      <c r="E789" s="1004">
        <v>484.70000000000005</v>
      </c>
      <c r="F789" s="527">
        <f t="shared" si="625"/>
        <v>1938.8000000000002</v>
      </c>
      <c r="G789" s="526">
        <v>832</v>
      </c>
      <c r="H789" s="989">
        <f t="shared" si="617"/>
        <v>3328</v>
      </c>
      <c r="I789" s="1090">
        <f t="shared" si="626"/>
        <v>5266.8</v>
      </c>
      <c r="J789" s="1132"/>
      <c r="K789" s="621"/>
      <c r="L789" s="1004">
        <v>484.70000000000005</v>
      </c>
      <c r="M789" s="527">
        <f t="shared" si="627"/>
        <v>0</v>
      </c>
      <c r="N789" s="526">
        <v>832</v>
      </c>
      <c r="O789" s="989">
        <f t="shared" si="618"/>
        <v>0</v>
      </c>
      <c r="P789" s="1090">
        <f t="shared" si="628"/>
        <v>0</v>
      </c>
      <c r="Q789" s="1005"/>
      <c r="R789" s="621"/>
      <c r="S789" s="1096">
        <v>484.70000000000005</v>
      </c>
      <c r="T789" s="1090">
        <f t="shared" si="629"/>
        <v>0</v>
      </c>
      <c r="U789" s="1096">
        <v>832</v>
      </c>
      <c r="V789" s="1090">
        <f t="shared" si="619"/>
        <v>0</v>
      </c>
      <c r="W789" s="1090">
        <f t="shared" si="630"/>
        <v>0</v>
      </c>
      <c r="X789" s="1215"/>
      <c r="Y789" s="526">
        <v>484.70000000000005</v>
      </c>
      <c r="Z789" s="527">
        <f t="shared" si="631"/>
        <v>0</v>
      </c>
      <c r="AA789" s="526">
        <v>832</v>
      </c>
      <c r="AB789" s="527">
        <f t="shared" si="620"/>
        <v>0</v>
      </c>
      <c r="AC789" s="915">
        <f t="shared" si="632"/>
        <v>0</v>
      </c>
      <c r="AD789" s="1216"/>
      <c r="AE789" s="526">
        <v>484.70000000000005</v>
      </c>
      <c r="AF789" s="527">
        <f t="shared" si="633"/>
        <v>0</v>
      </c>
      <c r="AG789" s="526">
        <v>832</v>
      </c>
      <c r="AH789" s="527">
        <f t="shared" si="621"/>
        <v>0</v>
      </c>
      <c r="AI789" s="915">
        <f t="shared" si="634"/>
        <v>0</v>
      </c>
      <c r="AJ789" s="1216"/>
      <c r="AK789" s="526">
        <v>484.70000000000005</v>
      </c>
      <c r="AL789" s="527">
        <f t="shared" si="635"/>
        <v>0</v>
      </c>
      <c r="AM789" s="526">
        <v>832</v>
      </c>
      <c r="AN789" s="527">
        <f t="shared" si="622"/>
        <v>0</v>
      </c>
      <c r="AO789" s="915">
        <f t="shared" si="636"/>
        <v>0</v>
      </c>
      <c r="AP789" s="990"/>
      <c r="AQ789" s="653">
        <f t="shared" si="623"/>
        <v>4</v>
      </c>
      <c r="AR789" s="1004">
        <v>484.70000000000005</v>
      </c>
      <c r="AS789" s="527">
        <f t="shared" si="637"/>
        <v>1938.8000000000002</v>
      </c>
      <c r="AT789" s="526">
        <v>832</v>
      </c>
      <c r="AU789" s="989">
        <f t="shared" si="624"/>
        <v>3328</v>
      </c>
      <c r="AV789" s="1090">
        <f t="shared" si="638"/>
        <v>5266.8</v>
      </c>
      <c r="AW789" s="633"/>
    </row>
    <row r="790" spans="1:49" s="632" customFormat="1" x14ac:dyDescent="0.25">
      <c r="A790" s="749" t="s">
        <v>1410</v>
      </c>
      <c r="B790" s="657" t="s">
        <v>1411</v>
      </c>
      <c r="C790" s="635" t="s">
        <v>28</v>
      </c>
      <c r="D790" s="621">
        <v>69</v>
      </c>
      <c r="E790" s="1004">
        <v>65.5</v>
      </c>
      <c r="F790" s="527">
        <f t="shared" si="625"/>
        <v>4519.5</v>
      </c>
      <c r="G790" s="526">
        <v>127.4</v>
      </c>
      <c r="H790" s="989">
        <f t="shared" si="617"/>
        <v>8790.6</v>
      </c>
      <c r="I790" s="1090">
        <f t="shared" si="626"/>
        <v>13310.1</v>
      </c>
      <c r="J790" s="1137"/>
      <c r="K790" s="621"/>
      <c r="L790" s="1004">
        <v>65.5</v>
      </c>
      <c r="M790" s="527">
        <f t="shared" si="627"/>
        <v>0</v>
      </c>
      <c r="N790" s="526">
        <v>127.4</v>
      </c>
      <c r="O790" s="989">
        <f t="shared" si="618"/>
        <v>0</v>
      </c>
      <c r="P790" s="1090">
        <f t="shared" si="628"/>
        <v>0</v>
      </c>
      <c r="Q790" s="444"/>
      <c r="R790" s="621"/>
      <c r="S790" s="1096">
        <v>65.5</v>
      </c>
      <c r="T790" s="1090">
        <f t="shared" si="629"/>
        <v>0</v>
      </c>
      <c r="U790" s="1096">
        <v>127.4</v>
      </c>
      <c r="V790" s="1090">
        <f t="shared" si="619"/>
        <v>0</v>
      </c>
      <c r="W790" s="1090">
        <f t="shared" si="630"/>
        <v>0</v>
      </c>
      <c r="X790" s="1242"/>
      <c r="Y790" s="526">
        <v>65.5</v>
      </c>
      <c r="Z790" s="527">
        <f t="shared" si="631"/>
        <v>0</v>
      </c>
      <c r="AA790" s="526">
        <v>127.4</v>
      </c>
      <c r="AB790" s="527">
        <f t="shared" si="620"/>
        <v>0</v>
      </c>
      <c r="AC790" s="915">
        <f t="shared" si="632"/>
        <v>0</v>
      </c>
      <c r="AD790" s="1243"/>
      <c r="AE790" s="526">
        <v>65.5</v>
      </c>
      <c r="AF790" s="527">
        <f t="shared" si="633"/>
        <v>0</v>
      </c>
      <c r="AG790" s="526">
        <v>127.4</v>
      </c>
      <c r="AH790" s="527">
        <f t="shared" si="621"/>
        <v>0</v>
      </c>
      <c r="AI790" s="915">
        <f t="shared" si="634"/>
        <v>0</v>
      </c>
      <c r="AJ790" s="1243"/>
      <c r="AK790" s="526">
        <v>65.5</v>
      </c>
      <c r="AL790" s="527">
        <f t="shared" si="635"/>
        <v>0</v>
      </c>
      <c r="AM790" s="526">
        <v>127.4</v>
      </c>
      <c r="AN790" s="527">
        <f t="shared" si="622"/>
        <v>0</v>
      </c>
      <c r="AO790" s="915">
        <f t="shared" si="636"/>
        <v>0</v>
      </c>
      <c r="AP790" s="944"/>
      <c r="AQ790" s="653">
        <f t="shared" si="623"/>
        <v>69</v>
      </c>
      <c r="AR790" s="1004">
        <v>65.5</v>
      </c>
      <c r="AS790" s="527">
        <f t="shared" si="637"/>
        <v>4519.5</v>
      </c>
      <c r="AT790" s="526">
        <v>127.4</v>
      </c>
      <c r="AU790" s="989">
        <f t="shared" si="624"/>
        <v>8790.6</v>
      </c>
      <c r="AV790" s="1090">
        <f t="shared" si="638"/>
        <v>13310.1</v>
      </c>
      <c r="AW790" s="633"/>
    </row>
    <row r="791" spans="1:49" s="632" customFormat="1" x14ac:dyDescent="0.25">
      <c r="A791" s="749" t="s">
        <v>1412</v>
      </c>
      <c r="B791" s="657" t="s">
        <v>1413</v>
      </c>
      <c r="C791" s="635" t="s">
        <v>28</v>
      </c>
      <c r="D791" s="621">
        <v>27</v>
      </c>
      <c r="E791" s="1004">
        <v>720.5</v>
      </c>
      <c r="F791" s="527">
        <f t="shared" si="625"/>
        <v>19453.5</v>
      </c>
      <c r="G791" s="526">
        <v>1014</v>
      </c>
      <c r="H791" s="989">
        <f t="shared" si="617"/>
        <v>27378</v>
      </c>
      <c r="I791" s="1090">
        <f t="shared" si="626"/>
        <v>46831.5</v>
      </c>
      <c r="J791" s="1132"/>
      <c r="K791" s="621"/>
      <c r="L791" s="1004">
        <v>720.5</v>
      </c>
      <c r="M791" s="527">
        <f t="shared" si="627"/>
        <v>0</v>
      </c>
      <c r="N791" s="526">
        <v>1014</v>
      </c>
      <c r="O791" s="989">
        <f t="shared" si="618"/>
        <v>0</v>
      </c>
      <c r="P791" s="1090">
        <f t="shared" si="628"/>
        <v>0</v>
      </c>
      <c r="Q791" s="1005"/>
      <c r="R791" s="621"/>
      <c r="S791" s="1096">
        <v>720.5</v>
      </c>
      <c r="T791" s="1090">
        <f t="shared" si="629"/>
        <v>0</v>
      </c>
      <c r="U791" s="1096">
        <v>1014</v>
      </c>
      <c r="V791" s="1090">
        <f t="shared" si="619"/>
        <v>0</v>
      </c>
      <c r="W791" s="1090">
        <f t="shared" si="630"/>
        <v>0</v>
      </c>
      <c r="X791" s="1215"/>
      <c r="Y791" s="526">
        <v>720.5</v>
      </c>
      <c r="Z791" s="527">
        <f t="shared" si="631"/>
        <v>0</v>
      </c>
      <c r="AA791" s="526">
        <v>1014</v>
      </c>
      <c r="AB791" s="527">
        <f t="shared" si="620"/>
        <v>0</v>
      </c>
      <c r="AC791" s="915">
        <f t="shared" si="632"/>
        <v>0</v>
      </c>
      <c r="AD791" s="1216"/>
      <c r="AE791" s="526">
        <v>720.5</v>
      </c>
      <c r="AF791" s="527">
        <f t="shared" si="633"/>
        <v>0</v>
      </c>
      <c r="AG791" s="526">
        <v>1014</v>
      </c>
      <c r="AH791" s="527">
        <f t="shared" si="621"/>
        <v>0</v>
      </c>
      <c r="AI791" s="915">
        <f t="shared" si="634"/>
        <v>0</v>
      </c>
      <c r="AJ791" s="1216"/>
      <c r="AK791" s="526">
        <v>720.5</v>
      </c>
      <c r="AL791" s="527">
        <f t="shared" si="635"/>
        <v>0</v>
      </c>
      <c r="AM791" s="526">
        <v>1014</v>
      </c>
      <c r="AN791" s="527">
        <f t="shared" si="622"/>
        <v>0</v>
      </c>
      <c r="AO791" s="915">
        <f t="shared" si="636"/>
        <v>0</v>
      </c>
      <c r="AP791" s="990"/>
      <c r="AQ791" s="653">
        <f t="shared" si="623"/>
        <v>27</v>
      </c>
      <c r="AR791" s="1004">
        <v>720.5</v>
      </c>
      <c r="AS791" s="527">
        <f t="shared" si="637"/>
        <v>19453.5</v>
      </c>
      <c r="AT791" s="526">
        <v>1014</v>
      </c>
      <c r="AU791" s="989">
        <f t="shared" si="624"/>
        <v>27378</v>
      </c>
      <c r="AV791" s="1090">
        <f t="shared" si="638"/>
        <v>46831.5</v>
      </c>
      <c r="AW791" s="633"/>
    </row>
    <row r="792" spans="1:49" s="632" customFormat="1" x14ac:dyDescent="0.25">
      <c r="A792" s="749" t="s">
        <v>1414</v>
      </c>
      <c r="B792" s="657" t="s">
        <v>1415</v>
      </c>
      <c r="C792" s="635" t="s">
        <v>28</v>
      </c>
      <c r="D792" s="621">
        <v>820</v>
      </c>
      <c r="E792" s="1004">
        <v>6.5500000000000007</v>
      </c>
      <c r="F792" s="527">
        <f t="shared" si="625"/>
        <v>5371.0000000000009</v>
      </c>
      <c r="G792" s="526">
        <v>19.344000000000001</v>
      </c>
      <c r="H792" s="989">
        <f t="shared" si="617"/>
        <v>15862.080000000002</v>
      </c>
      <c r="I792" s="1090">
        <f t="shared" si="626"/>
        <v>21233.08</v>
      </c>
      <c r="J792" s="1132"/>
      <c r="K792" s="621"/>
      <c r="L792" s="1004">
        <v>6.5500000000000007</v>
      </c>
      <c r="M792" s="527">
        <f t="shared" si="627"/>
        <v>0</v>
      </c>
      <c r="N792" s="526">
        <v>19.344000000000001</v>
      </c>
      <c r="O792" s="989">
        <f t="shared" si="618"/>
        <v>0</v>
      </c>
      <c r="P792" s="1090">
        <f t="shared" si="628"/>
        <v>0</v>
      </c>
      <c r="Q792" s="1005"/>
      <c r="R792" s="621"/>
      <c r="S792" s="1096">
        <v>6.5500000000000007</v>
      </c>
      <c r="T792" s="1090">
        <f t="shared" si="629"/>
        <v>0</v>
      </c>
      <c r="U792" s="1096">
        <v>19.344000000000001</v>
      </c>
      <c r="V792" s="1090">
        <f t="shared" si="619"/>
        <v>0</v>
      </c>
      <c r="W792" s="1090">
        <f t="shared" si="630"/>
        <v>0</v>
      </c>
      <c r="X792" s="1215"/>
      <c r="Y792" s="526">
        <v>6.5500000000000007</v>
      </c>
      <c r="Z792" s="527">
        <f t="shared" si="631"/>
        <v>0</v>
      </c>
      <c r="AA792" s="526">
        <v>19.344000000000001</v>
      </c>
      <c r="AB792" s="527">
        <f t="shared" si="620"/>
        <v>0</v>
      </c>
      <c r="AC792" s="915">
        <f t="shared" si="632"/>
        <v>0</v>
      </c>
      <c r="AD792" s="1216"/>
      <c r="AE792" s="526">
        <v>6.5500000000000007</v>
      </c>
      <c r="AF792" s="527">
        <f t="shared" si="633"/>
        <v>0</v>
      </c>
      <c r="AG792" s="526">
        <v>19.344000000000001</v>
      </c>
      <c r="AH792" s="527">
        <f t="shared" si="621"/>
        <v>0</v>
      </c>
      <c r="AI792" s="915">
        <f t="shared" si="634"/>
        <v>0</v>
      </c>
      <c r="AJ792" s="1216"/>
      <c r="AK792" s="526">
        <v>6.5500000000000007</v>
      </c>
      <c r="AL792" s="527">
        <f t="shared" si="635"/>
        <v>0</v>
      </c>
      <c r="AM792" s="526">
        <v>19.344000000000001</v>
      </c>
      <c r="AN792" s="527">
        <f t="shared" si="622"/>
        <v>0</v>
      </c>
      <c r="AO792" s="915">
        <f t="shared" si="636"/>
        <v>0</v>
      </c>
      <c r="AP792" s="990"/>
      <c r="AQ792" s="653">
        <f t="shared" si="623"/>
        <v>820</v>
      </c>
      <c r="AR792" s="1004">
        <v>6.5500000000000007</v>
      </c>
      <c r="AS792" s="527">
        <f t="shared" si="637"/>
        <v>5371.0000000000009</v>
      </c>
      <c r="AT792" s="526">
        <v>19.344000000000001</v>
      </c>
      <c r="AU792" s="989">
        <f t="shared" si="624"/>
        <v>15862.080000000002</v>
      </c>
      <c r="AV792" s="1090">
        <f t="shared" si="638"/>
        <v>21233.08</v>
      </c>
      <c r="AW792" s="633"/>
    </row>
    <row r="793" spans="1:49" s="1276" customFormat="1" x14ac:dyDescent="0.25">
      <c r="A793" s="1020" t="s">
        <v>1416</v>
      </c>
      <c r="B793" s="1021" t="s">
        <v>1417</v>
      </c>
      <c r="C793" s="1022"/>
      <c r="D793" s="888"/>
      <c r="E793" s="938"/>
      <c r="F793" s="907">
        <f>SUM(F794:F803)</f>
        <v>270435.38</v>
      </c>
      <c r="G793" s="940"/>
      <c r="H793" s="902">
        <f>SUM(H794:H803)</f>
        <v>642268.26</v>
      </c>
      <c r="I793" s="961">
        <f>SUM(I794:I803)</f>
        <v>912703.64</v>
      </c>
      <c r="J793" s="945"/>
      <c r="K793" s="888"/>
      <c r="L793" s="938"/>
      <c r="M793" s="907">
        <f>SUM(M794:M803)</f>
        <v>27510</v>
      </c>
      <c r="N793" s="940"/>
      <c r="O793" s="902">
        <f>SUM(O794:O803)</f>
        <v>279922</v>
      </c>
      <c r="P793" s="961">
        <f>SUM(P794:P803)</f>
        <v>307432</v>
      </c>
      <c r="Q793" s="868"/>
      <c r="R793" s="888"/>
      <c r="S793" s="955"/>
      <c r="T793" s="961">
        <f>SUM(T794:T803)</f>
        <v>0</v>
      </c>
      <c r="U793" s="961"/>
      <c r="V793" s="961">
        <f>SUM(V794:V803)</f>
        <v>0</v>
      </c>
      <c r="W793" s="961">
        <f>SUM(W794:W803)</f>
        <v>0</v>
      </c>
      <c r="X793" s="887"/>
      <c r="Y793" s="938"/>
      <c r="Z793" s="907">
        <f>SUM(Z794:Z803)</f>
        <v>0</v>
      </c>
      <c r="AA793" s="940"/>
      <c r="AB793" s="907">
        <f>SUM(AB794:AB803)</f>
        <v>0</v>
      </c>
      <c r="AC793" s="929">
        <f>SUM(AC794:AC803)</f>
        <v>0</v>
      </c>
      <c r="AD793" s="1278"/>
      <c r="AE793" s="938"/>
      <c r="AF793" s="907">
        <f>SUM(AF794:AF803)</f>
        <v>0</v>
      </c>
      <c r="AG793" s="940"/>
      <c r="AH793" s="907">
        <f>SUM(AH794:AH803)</f>
        <v>0</v>
      </c>
      <c r="AI793" s="929">
        <f>SUM(AI794:AI803)</f>
        <v>0</v>
      </c>
      <c r="AJ793" s="1278"/>
      <c r="AK793" s="938"/>
      <c r="AL793" s="907">
        <f>SUM(AL794:AL803)</f>
        <v>0</v>
      </c>
      <c r="AM793" s="940"/>
      <c r="AN793" s="907">
        <f>SUM(AN794:AN803)</f>
        <v>0</v>
      </c>
      <c r="AO793" s="929">
        <f>SUM(AO794:AO803)</f>
        <v>0</v>
      </c>
      <c r="AP793" s="945"/>
      <c r="AQ793" s="1118">
        <f t="shared" si="623"/>
        <v>0</v>
      </c>
      <c r="AR793" s="938"/>
      <c r="AS793" s="907">
        <f>SUM(AS794:AS803)</f>
        <v>242925.38</v>
      </c>
      <c r="AT793" s="940"/>
      <c r="AU793" s="902">
        <f>SUM(AU794:AU803)</f>
        <v>362346.26</v>
      </c>
      <c r="AV793" s="961">
        <f>SUM(AV794:AV803)</f>
        <v>605271.64</v>
      </c>
      <c r="AW793" s="1275"/>
    </row>
    <row r="794" spans="1:49" s="632" customFormat="1" x14ac:dyDescent="0.25">
      <c r="A794" s="749" t="s">
        <v>1418</v>
      </c>
      <c r="B794" s="657" t="s">
        <v>1419</v>
      </c>
      <c r="C794" s="635" t="s">
        <v>170</v>
      </c>
      <c r="D794" s="621">
        <v>1</v>
      </c>
      <c r="E794" s="1004">
        <v>5502</v>
      </c>
      <c r="F794" s="527">
        <f t="shared" ref="F794:F803" si="639">D794*E794</f>
        <v>5502</v>
      </c>
      <c r="G794" s="526">
        <v>87964</v>
      </c>
      <c r="H794" s="989">
        <f t="shared" ref="H794:H803" si="640">D794*G794</f>
        <v>87964</v>
      </c>
      <c r="I794" s="1090">
        <f>H794+F794</f>
        <v>93466</v>
      </c>
      <c r="J794" s="1132"/>
      <c r="K794" s="621">
        <v>1</v>
      </c>
      <c r="L794" s="1004">
        <v>5502</v>
      </c>
      <c r="M794" s="527">
        <f t="shared" ref="M794:M803" si="641">K794*L794</f>
        <v>5502</v>
      </c>
      <c r="N794" s="526">
        <v>87964</v>
      </c>
      <c r="O794" s="989">
        <f t="shared" ref="O794:O803" si="642">K794*N794</f>
        <v>87964</v>
      </c>
      <c r="P794" s="1090">
        <f>O794+M794</f>
        <v>93466</v>
      </c>
      <c r="Q794" s="1005"/>
      <c r="R794" s="621"/>
      <c r="S794" s="1096">
        <v>5502</v>
      </c>
      <c r="T794" s="1090">
        <f t="shared" ref="T794:T803" si="643">R794*S794</f>
        <v>0</v>
      </c>
      <c r="U794" s="1096">
        <v>87964</v>
      </c>
      <c r="V794" s="1090">
        <f t="shared" ref="V794:V803" si="644">R794*U794</f>
        <v>0</v>
      </c>
      <c r="W794" s="1090">
        <f>V794+T794</f>
        <v>0</v>
      </c>
      <c r="X794" s="1215"/>
      <c r="Y794" s="526">
        <v>5502</v>
      </c>
      <c r="Z794" s="527">
        <f t="shared" ref="Z794:Z803" si="645">X794*Y794</f>
        <v>0</v>
      </c>
      <c r="AA794" s="526">
        <v>87964</v>
      </c>
      <c r="AB794" s="527">
        <f t="shared" ref="AB794:AB803" si="646">X794*AA794</f>
        <v>0</v>
      </c>
      <c r="AC794" s="915">
        <f>AB794+Z794</f>
        <v>0</v>
      </c>
      <c r="AD794" s="1216"/>
      <c r="AE794" s="526">
        <v>5502</v>
      </c>
      <c r="AF794" s="527">
        <f t="shared" ref="AF794:AF803" si="647">AD794*AE794</f>
        <v>0</v>
      </c>
      <c r="AG794" s="526">
        <v>87964</v>
      </c>
      <c r="AH794" s="527">
        <f t="shared" ref="AH794:AH803" si="648">AD794*AG794</f>
        <v>0</v>
      </c>
      <c r="AI794" s="915">
        <f>AH794+AF794</f>
        <v>0</v>
      </c>
      <c r="AJ794" s="1216"/>
      <c r="AK794" s="526">
        <v>5502</v>
      </c>
      <c r="AL794" s="527">
        <f t="shared" ref="AL794:AL803" si="649">AJ794*AK794</f>
        <v>0</v>
      </c>
      <c r="AM794" s="526">
        <v>87964</v>
      </c>
      <c r="AN794" s="527">
        <f t="shared" ref="AN794:AN803" si="650">AJ794*AM794</f>
        <v>0</v>
      </c>
      <c r="AO794" s="915">
        <f>AN794+AL794</f>
        <v>0</v>
      </c>
      <c r="AP794" s="990"/>
      <c r="AQ794" s="653">
        <f t="shared" si="623"/>
        <v>0</v>
      </c>
      <c r="AR794" s="1004">
        <v>5502</v>
      </c>
      <c r="AS794" s="527">
        <f t="shared" ref="AS794:AS803" si="651">AQ794*AR794</f>
        <v>0</v>
      </c>
      <c r="AT794" s="526">
        <v>87964</v>
      </c>
      <c r="AU794" s="989">
        <f t="shared" ref="AU794:AU803" si="652">AQ794*AT794</f>
        <v>0</v>
      </c>
      <c r="AV794" s="1090">
        <f>AU794+AS794</f>
        <v>0</v>
      </c>
      <c r="AW794" s="633"/>
    </row>
    <row r="795" spans="1:49" s="632" customFormat="1" ht="28.5" x14ac:dyDescent="0.25">
      <c r="A795" s="749" t="s">
        <v>1420</v>
      </c>
      <c r="B795" s="657" t="s">
        <v>1421</v>
      </c>
      <c r="C795" s="635" t="s">
        <v>296</v>
      </c>
      <c r="D795" s="621">
        <v>70</v>
      </c>
      <c r="E795" s="1004">
        <v>314.39999999999998</v>
      </c>
      <c r="F795" s="527">
        <f t="shared" si="639"/>
        <v>22008</v>
      </c>
      <c r="G795" s="526">
        <v>2519.4</v>
      </c>
      <c r="H795" s="989">
        <f t="shared" si="640"/>
        <v>176358</v>
      </c>
      <c r="I795" s="1090">
        <f t="shared" ref="I795:I803" si="653">H795+F795</f>
        <v>198366</v>
      </c>
      <c r="J795" s="1132"/>
      <c r="K795" s="621">
        <v>70</v>
      </c>
      <c r="L795" s="1004">
        <v>314.39999999999998</v>
      </c>
      <c r="M795" s="527">
        <f t="shared" si="641"/>
        <v>22008</v>
      </c>
      <c r="N795" s="526">
        <v>2519.4</v>
      </c>
      <c r="O795" s="989">
        <f t="shared" si="642"/>
        <v>176358</v>
      </c>
      <c r="P795" s="1090">
        <f t="shared" ref="P795:P803" si="654">O795+M795</f>
        <v>198366</v>
      </c>
      <c r="Q795" s="1005"/>
      <c r="R795" s="621"/>
      <c r="S795" s="1096">
        <v>314.39999999999998</v>
      </c>
      <c r="T795" s="1090">
        <f t="shared" si="643"/>
        <v>0</v>
      </c>
      <c r="U795" s="1096">
        <v>2519.4</v>
      </c>
      <c r="V795" s="1090">
        <f t="shared" si="644"/>
        <v>0</v>
      </c>
      <c r="W795" s="1090">
        <f t="shared" ref="W795:W803" si="655">V795+T795</f>
        <v>0</v>
      </c>
      <c r="X795" s="1215"/>
      <c r="Y795" s="526">
        <v>314.39999999999998</v>
      </c>
      <c r="Z795" s="527">
        <f t="shared" si="645"/>
        <v>0</v>
      </c>
      <c r="AA795" s="526">
        <v>2519.4</v>
      </c>
      <c r="AB795" s="527">
        <f t="shared" si="646"/>
        <v>0</v>
      </c>
      <c r="AC795" s="915">
        <f t="shared" ref="AC795:AC803" si="656">AB795+Z795</f>
        <v>0</v>
      </c>
      <c r="AD795" s="1216"/>
      <c r="AE795" s="526">
        <v>314.39999999999998</v>
      </c>
      <c r="AF795" s="527">
        <f t="shared" si="647"/>
        <v>0</v>
      </c>
      <c r="AG795" s="526">
        <v>2519.4</v>
      </c>
      <c r="AH795" s="527">
        <f t="shared" si="648"/>
        <v>0</v>
      </c>
      <c r="AI795" s="915">
        <f t="shared" ref="AI795:AI803" si="657">AH795+AF795</f>
        <v>0</v>
      </c>
      <c r="AJ795" s="1216"/>
      <c r="AK795" s="526">
        <v>314.39999999999998</v>
      </c>
      <c r="AL795" s="527">
        <f t="shared" si="649"/>
        <v>0</v>
      </c>
      <c r="AM795" s="526">
        <v>2519.4</v>
      </c>
      <c r="AN795" s="527">
        <f t="shared" si="650"/>
        <v>0</v>
      </c>
      <c r="AO795" s="915">
        <f t="shared" ref="AO795:AO803" si="658">AN795+AL795</f>
        <v>0</v>
      </c>
      <c r="AP795" s="990"/>
      <c r="AQ795" s="653">
        <f t="shared" si="623"/>
        <v>0</v>
      </c>
      <c r="AR795" s="1004">
        <v>314.39999999999998</v>
      </c>
      <c r="AS795" s="527">
        <f t="shared" si="651"/>
        <v>0</v>
      </c>
      <c r="AT795" s="526">
        <v>2519.4</v>
      </c>
      <c r="AU795" s="989">
        <f t="shared" si="652"/>
        <v>0</v>
      </c>
      <c r="AV795" s="1090">
        <f t="shared" ref="AV795:AV803" si="659">AU795+AS795</f>
        <v>0</v>
      </c>
      <c r="AW795" s="633"/>
    </row>
    <row r="796" spans="1:49" s="632" customFormat="1" ht="28.5" x14ac:dyDescent="0.25">
      <c r="A796" s="749" t="s">
        <v>1422</v>
      </c>
      <c r="B796" s="657" t="s">
        <v>1423</v>
      </c>
      <c r="C796" s="635" t="s">
        <v>296</v>
      </c>
      <c r="D796" s="621">
        <v>124.5</v>
      </c>
      <c r="E796" s="1004">
        <v>162.44</v>
      </c>
      <c r="F796" s="527">
        <f t="shared" si="639"/>
        <v>20223.78</v>
      </c>
      <c r="G796" s="526">
        <v>496.6</v>
      </c>
      <c r="H796" s="989">
        <f t="shared" si="640"/>
        <v>61826.700000000004</v>
      </c>
      <c r="I796" s="1090">
        <f t="shared" si="653"/>
        <v>82050.48000000001</v>
      </c>
      <c r="J796" s="1132"/>
      <c r="K796" s="621"/>
      <c r="L796" s="1004">
        <v>162.44</v>
      </c>
      <c r="M796" s="527">
        <f t="shared" si="641"/>
        <v>0</v>
      </c>
      <c r="N796" s="526">
        <v>496.6</v>
      </c>
      <c r="O796" s="989">
        <f t="shared" si="642"/>
        <v>0</v>
      </c>
      <c r="P796" s="1090">
        <f t="shared" si="654"/>
        <v>0</v>
      </c>
      <c r="Q796" s="1005"/>
      <c r="R796" s="621"/>
      <c r="S796" s="1096">
        <v>162.44</v>
      </c>
      <c r="T796" s="1090">
        <f t="shared" si="643"/>
        <v>0</v>
      </c>
      <c r="U796" s="1096">
        <v>496.6</v>
      </c>
      <c r="V796" s="1090">
        <f t="shared" si="644"/>
        <v>0</v>
      </c>
      <c r="W796" s="1090">
        <f t="shared" si="655"/>
        <v>0</v>
      </c>
      <c r="X796" s="1215"/>
      <c r="Y796" s="526">
        <v>162.44</v>
      </c>
      <c r="Z796" s="527">
        <f t="shared" si="645"/>
        <v>0</v>
      </c>
      <c r="AA796" s="526">
        <v>496.6</v>
      </c>
      <c r="AB796" s="527">
        <f t="shared" si="646"/>
        <v>0</v>
      </c>
      <c r="AC796" s="915">
        <f t="shared" si="656"/>
        <v>0</v>
      </c>
      <c r="AD796" s="1216"/>
      <c r="AE796" s="526">
        <v>162.44</v>
      </c>
      <c r="AF796" s="527">
        <f t="shared" si="647"/>
        <v>0</v>
      </c>
      <c r="AG796" s="526">
        <v>496.6</v>
      </c>
      <c r="AH796" s="527">
        <f t="shared" si="648"/>
        <v>0</v>
      </c>
      <c r="AI796" s="915">
        <f t="shared" si="657"/>
        <v>0</v>
      </c>
      <c r="AJ796" s="1216"/>
      <c r="AK796" s="526">
        <v>162.44</v>
      </c>
      <c r="AL796" s="527">
        <f t="shared" si="649"/>
        <v>0</v>
      </c>
      <c r="AM796" s="526">
        <v>496.6</v>
      </c>
      <c r="AN796" s="527">
        <f t="shared" si="650"/>
        <v>0</v>
      </c>
      <c r="AO796" s="915">
        <f t="shared" si="658"/>
        <v>0</v>
      </c>
      <c r="AP796" s="990"/>
      <c r="AQ796" s="653">
        <f t="shared" si="623"/>
        <v>124.5</v>
      </c>
      <c r="AR796" s="1004">
        <v>162.44</v>
      </c>
      <c r="AS796" s="527">
        <f t="shared" si="651"/>
        <v>20223.78</v>
      </c>
      <c r="AT796" s="526">
        <v>496.6</v>
      </c>
      <c r="AU796" s="989">
        <f t="shared" si="652"/>
        <v>61826.700000000004</v>
      </c>
      <c r="AV796" s="1090">
        <f t="shared" si="659"/>
        <v>82050.48000000001</v>
      </c>
      <c r="AW796" s="633"/>
    </row>
    <row r="797" spans="1:49" s="632" customFormat="1" ht="28.5" x14ac:dyDescent="0.25">
      <c r="A797" s="749" t="s">
        <v>1424</v>
      </c>
      <c r="B797" s="657" t="s">
        <v>1425</v>
      </c>
      <c r="C797" s="635" t="s">
        <v>296</v>
      </c>
      <c r="D797" s="621">
        <v>310</v>
      </c>
      <c r="E797" s="1004">
        <v>162.44</v>
      </c>
      <c r="F797" s="527">
        <f t="shared" si="639"/>
        <v>50356.4</v>
      </c>
      <c r="G797" s="526">
        <v>434.2</v>
      </c>
      <c r="H797" s="989">
        <f t="shared" si="640"/>
        <v>134602</v>
      </c>
      <c r="I797" s="1090">
        <f t="shared" si="653"/>
        <v>184958.4</v>
      </c>
      <c r="J797" s="1132"/>
      <c r="K797" s="621"/>
      <c r="L797" s="1004">
        <v>162.44</v>
      </c>
      <c r="M797" s="527">
        <f t="shared" si="641"/>
        <v>0</v>
      </c>
      <c r="N797" s="526">
        <v>434.2</v>
      </c>
      <c r="O797" s="989">
        <f t="shared" si="642"/>
        <v>0</v>
      </c>
      <c r="P797" s="1090">
        <f t="shared" si="654"/>
        <v>0</v>
      </c>
      <c r="Q797" s="1005"/>
      <c r="R797" s="621"/>
      <c r="S797" s="1096">
        <v>162.44</v>
      </c>
      <c r="T797" s="1090">
        <f t="shared" si="643"/>
        <v>0</v>
      </c>
      <c r="U797" s="1096">
        <v>434.2</v>
      </c>
      <c r="V797" s="1090">
        <f t="shared" si="644"/>
        <v>0</v>
      </c>
      <c r="W797" s="1090">
        <f t="shared" si="655"/>
        <v>0</v>
      </c>
      <c r="X797" s="1215"/>
      <c r="Y797" s="526">
        <v>162.44</v>
      </c>
      <c r="Z797" s="527">
        <f t="shared" si="645"/>
        <v>0</v>
      </c>
      <c r="AA797" s="526">
        <v>434.2</v>
      </c>
      <c r="AB797" s="527">
        <f t="shared" si="646"/>
        <v>0</v>
      </c>
      <c r="AC797" s="915">
        <f t="shared" si="656"/>
        <v>0</v>
      </c>
      <c r="AD797" s="1216"/>
      <c r="AE797" s="526">
        <v>162.44</v>
      </c>
      <c r="AF797" s="527">
        <f t="shared" si="647"/>
        <v>0</v>
      </c>
      <c r="AG797" s="526">
        <v>434.2</v>
      </c>
      <c r="AH797" s="527">
        <f t="shared" si="648"/>
        <v>0</v>
      </c>
      <c r="AI797" s="915">
        <f t="shared" si="657"/>
        <v>0</v>
      </c>
      <c r="AJ797" s="1216"/>
      <c r="AK797" s="526">
        <v>162.44</v>
      </c>
      <c r="AL797" s="527">
        <f t="shared" si="649"/>
        <v>0</v>
      </c>
      <c r="AM797" s="526">
        <v>434.2</v>
      </c>
      <c r="AN797" s="527">
        <f t="shared" si="650"/>
        <v>0</v>
      </c>
      <c r="AO797" s="915">
        <f t="shared" si="658"/>
        <v>0</v>
      </c>
      <c r="AP797" s="990"/>
      <c r="AQ797" s="653">
        <f t="shared" si="623"/>
        <v>310</v>
      </c>
      <c r="AR797" s="1004">
        <v>162.44</v>
      </c>
      <c r="AS797" s="527">
        <f t="shared" si="651"/>
        <v>50356.4</v>
      </c>
      <c r="AT797" s="526">
        <v>434.2</v>
      </c>
      <c r="AU797" s="989">
        <f t="shared" si="652"/>
        <v>134602</v>
      </c>
      <c r="AV797" s="1090">
        <f t="shared" si="659"/>
        <v>184958.4</v>
      </c>
      <c r="AW797" s="633"/>
    </row>
    <row r="798" spans="1:49" s="632" customFormat="1" x14ac:dyDescent="0.25">
      <c r="A798" s="749" t="s">
        <v>1426</v>
      </c>
      <c r="B798" s="657" t="s">
        <v>1427</v>
      </c>
      <c r="C798" s="635" t="s">
        <v>243</v>
      </c>
      <c r="D798" s="621">
        <v>20</v>
      </c>
      <c r="E798" s="1004">
        <v>162.44</v>
      </c>
      <c r="F798" s="527">
        <f t="shared" si="639"/>
        <v>3248.8</v>
      </c>
      <c r="G798" s="526">
        <v>322.40000000000003</v>
      </c>
      <c r="H798" s="989">
        <f t="shared" si="640"/>
        <v>6448.0000000000009</v>
      </c>
      <c r="I798" s="1090">
        <f t="shared" si="653"/>
        <v>9696.8000000000011</v>
      </c>
      <c r="J798" s="1132"/>
      <c r="K798" s="621"/>
      <c r="L798" s="1004">
        <v>162.44</v>
      </c>
      <c r="M798" s="527">
        <f t="shared" si="641"/>
        <v>0</v>
      </c>
      <c r="N798" s="526">
        <v>322.40000000000003</v>
      </c>
      <c r="O798" s="989">
        <f t="shared" si="642"/>
        <v>0</v>
      </c>
      <c r="P798" s="1090">
        <f t="shared" si="654"/>
        <v>0</v>
      </c>
      <c r="Q798" s="1005"/>
      <c r="R798" s="621"/>
      <c r="S798" s="1096">
        <v>162.44</v>
      </c>
      <c r="T798" s="1090">
        <f t="shared" si="643"/>
        <v>0</v>
      </c>
      <c r="U798" s="1096">
        <v>322.40000000000003</v>
      </c>
      <c r="V798" s="1090">
        <f t="shared" si="644"/>
        <v>0</v>
      </c>
      <c r="W798" s="1090">
        <f t="shared" si="655"/>
        <v>0</v>
      </c>
      <c r="X798" s="1215"/>
      <c r="Y798" s="526">
        <v>162.44</v>
      </c>
      <c r="Z798" s="527">
        <f t="shared" si="645"/>
        <v>0</v>
      </c>
      <c r="AA798" s="526">
        <v>322.40000000000003</v>
      </c>
      <c r="AB798" s="527">
        <f t="shared" si="646"/>
        <v>0</v>
      </c>
      <c r="AC798" s="915">
        <f t="shared" si="656"/>
        <v>0</v>
      </c>
      <c r="AD798" s="1216"/>
      <c r="AE798" s="526">
        <v>162.44</v>
      </c>
      <c r="AF798" s="527">
        <f t="shared" si="647"/>
        <v>0</v>
      </c>
      <c r="AG798" s="526">
        <v>322.40000000000003</v>
      </c>
      <c r="AH798" s="527">
        <f t="shared" si="648"/>
        <v>0</v>
      </c>
      <c r="AI798" s="915">
        <f t="shared" si="657"/>
        <v>0</v>
      </c>
      <c r="AJ798" s="1216"/>
      <c r="AK798" s="526">
        <v>162.44</v>
      </c>
      <c r="AL798" s="527">
        <f t="shared" si="649"/>
        <v>0</v>
      </c>
      <c r="AM798" s="526">
        <v>322.40000000000003</v>
      </c>
      <c r="AN798" s="527">
        <f t="shared" si="650"/>
        <v>0</v>
      </c>
      <c r="AO798" s="915">
        <f t="shared" si="658"/>
        <v>0</v>
      </c>
      <c r="AP798" s="990"/>
      <c r="AQ798" s="653">
        <f t="shared" si="623"/>
        <v>20</v>
      </c>
      <c r="AR798" s="1004">
        <v>162.44</v>
      </c>
      <c r="AS798" s="527">
        <f t="shared" si="651"/>
        <v>3248.8</v>
      </c>
      <c r="AT798" s="526">
        <v>322.40000000000003</v>
      </c>
      <c r="AU798" s="989">
        <f t="shared" si="652"/>
        <v>6448.0000000000009</v>
      </c>
      <c r="AV798" s="1090">
        <f t="shared" si="659"/>
        <v>9696.8000000000011</v>
      </c>
      <c r="AW798" s="633"/>
    </row>
    <row r="799" spans="1:49" s="632" customFormat="1" x14ac:dyDescent="0.25">
      <c r="A799" s="749" t="s">
        <v>1428</v>
      </c>
      <c r="B799" s="657" t="s">
        <v>648</v>
      </c>
      <c r="C799" s="635" t="s">
        <v>243</v>
      </c>
      <c r="D799" s="621">
        <v>310</v>
      </c>
      <c r="E799" s="1004">
        <v>162.44</v>
      </c>
      <c r="F799" s="527">
        <f t="shared" si="639"/>
        <v>50356.4</v>
      </c>
      <c r="G799" s="526">
        <v>120.276</v>
      </c>
      <c r="H799" s="989">
        <f t="shared" si="640"/>
        <v>37285.56</v>
      </c>
      <c r="I799" s="1090">
        <f t="shared" si="653"/>
        <v>87641.959999999992</v>
      </c>
      <c r="J799" s="1132"/>
      <c r="K799" s="621"/>
      <c r="L799" s="1004">
        <v>162.44</v>
      </c>
      <c r="M799" s="527">
        <f t="shared" si="641"/>
        <v>0</v>
      </c>
      <c r="N799" s="526">
        <v>120.276</v>
      </c>
      <c r="O799" s="989">
        <f t="shared" si="642"/>
        <v>0</v>
      </c>
      <c r="P799" s="1090">
        <f t="shared" si="654"/>
        <v>0</v>
      </c>
      <c r="Q799" s="1005"/>
      <c r="R799" s="621"/>
      <c r="S799" s="1096">
        <v>162.44</v>
      </c>
      <c r="T799" s="1090">
        <f t="shared" si="643"/>
        <v>0</v>
      </c>
      <c r="U799" s="1096">
        <v>120.276</v>
      </c>
      <c r="V799" s="1090">
        <f t="shared" si="644"/>
        <v>0</v>
      </c>
      <c r="W799" s="1090">
        <f t="shared" si="655"/>
        <v>0</v>
      </c>
      <c r="X799" s="1215"/>
      <c r="Y799" s="526">
        <v>162.44</v>
      </c>
      <c r="Z799" s="527">
        <f t="shared" si="645"/>
        <v>0</v>
      </c>
      <c r="AA799" s="526">
        <v>120.276</v>
      </c>
      <c r="AB799" s="527">
        <f t="shared" si="646"/>
        <v>0</v>
      </c>
      <c r="AC799" s="915">
        <f t="shared" si="656"/>
        <v>0</v>
      </c>
      <c r="AD799" s="1216"/>
      <c r="AE799" s="526">
        <v>162.44</v>
      </c>
      <c r="AF799" s="527">
        <f t="shared" si="647"/>
        <v>0</v>
      </c>
      <c r="AG799" s="526">
        <v>120.276</v>
      </c>
      <c r="AH799" s="527">
        <f t="shared" si="648"/>
        <v>0</v>
      </c>
      <c r="AI799" s="915">
        <f t="shared" si="657"/>
        <v>0</v>
      </c>
      <c r="AJ799" s="1216"/>
      <c r="AK799" s="526">
        <v>162.44</v>
      </c>
      <c r="AL799" s="527">
        <f t="shared" si="649"/>
        <v>0</v>
      </c>
      <c r="AM799" s="526">
        <v>120.276</v>
      </c>
      <c r="AN799" s="527">
        <f t="shared" si="650"/>
        <v>0</v>
      </c>
      <c r="AO799" s="915">
        <f t="shared" si="658"/>
        <v>0</v>
      </c>
      <c r="AP799" s="990"/>
      <c r="AQ799" s="653">
        <f t="shared" si="623"/>
        <v>310</v>
      </c>
      <c r="AR799" s="1004">
        <v>162.44</v>
      </c>
      <c r="AS799" s="527">
        <f t="shared" si="651"/>
        <v>50356.4</v>
      </c>
      <c r="AT799" s="526">
        <v>120.276</v>
      </c>
      <c r="AU799" s="989">
        <f t="shared" si="652"/>
        <v>37285.56</v>
      </c>
      <c r="AV799" s="1090">
        <f t="shared" si="659"/>
        <v>87641.959999999992</v>
      </c>
      <c r="AW799" s="633"/>
    </row>
    <row r="800" spans="1:49" s="632" customFormat="1" x14ac:dyDescent="0.25">
      <c r="A800" s="749" t="s">
        <v>1429</v>
      </c>
      <c r="B800" s="657" t="s">
        <v>1430</v>
      </c>
      <c r="C800" s="635" t="s">
        <v>243</v>
      </c>
      <c r="D800" s="621">
        <v>600</v>
      </c>
      <c r="E800" s="1004">
        <v>52.4</v>
      </c>
      <c r="F800" s="527">
        <f t="shared" si="639"/>
        <v>31440</v>
      </c>
      <c r="G800" s="526">
        <v>130</v>
      </c>
      <c r="H800" s="989">
        <f t="shared" si="640"/>
        <v>78000</v>
      </c>
      <c r="I800" s="1090">
        <f t="shared" si="653"/>
        <v>109440</v>
      </c>
      <c r="J800" s="1132"/>
      <c r="K800" s="621"/>
      <c r="L800" s="1004">
        <v>52.4</v>
      </c>
      <c r="M800" s="527">
        <f t="shared" si="641"/>
        <v>0</v>
      </c>
      <c r="N800" s="526">
        <v>130</v>
      </c>
      <c r="O800" s="989">
        <f t="shared" si="642"/>
        <v>0</v>
      </c>
      <c r="P800" s="1090">
        <f t="shared" si="654"/>
        <v>0</v>
      </c>
      <c r="Q800" s="1005"/>
      <c r="R800" s="621"/>
      <c r="S800" s="1096">
        <v>52.4</v>
      </c>
      <c r="T800" s="1090">
        <f t="shared" si="643"/>
        <v>0</v>
      </c>
      <c r="U800" s="1096">
        <v>130</v>
      </c>
      <c r="V800" s="1090">
        <f t="shared" si="644"/>
        <v>0</v>
      </c>
      <c r="W800" s="1090">
        <f t="shared" si="655"/>
        <v>0</v>
      </c>
      <c r="X800" s="1215"/>
      <c r="Y800" s="526">
        <v>52.4</v>
      </c>
      <c r="Z800" s="527">
        <f t="shared" si="645"/>
        <v>0</v>
      </c>
      <c r="AA800" s="526">
        <v>130</v>
      </c>
      <c r="AB800" s="527">
        <f t="shared" si="646"/>
        <v>0</v>
      </c>
      <c r="AC800" s="915">
        <f t="shared" si="656"/>
        <v>0</v>
      </c>
      <c r="AD800" s="1216"/>
      <c r="AE800" s="526">
        <v>52.4</v>
      </c>
      <c r="AF800" s="527">
        <f t="shared" si="647"/>
        <v>0</v>
      </c>
      <c r="AG800" s="526">
        <v>130</v>
      </c>
      <c r="AH800" s="527">
        <f t="shared" si="648"/>
        <v>0</v>
      </c>
      <c r="AI800" s="915">
        <f t="shared" si="657"/>
        <v>0</v>
      </c>
      <c r="AJ800" s="1216"/>
      <c r="AK800" s="526">
        <v>52.4</v>
      </c>
      <c r="AL800" s="527">
        <f t="shared" si="649"/>
        <v>0</v>
      </c>
      <c r="AM800" s="526">
        <v>130</v>
      </c>
      <c r="AN800" s="527">
        <f t="shared" si="650"/>
        <v>0</v>
      </c>
      <c r="AO800" s="915">
        <f t="shared" si="658"/>
        <v>0</v>
      </c>
      <c r="AP800" s="990"/>
      <c r="AQ800" s="653">
        <f t="shared" si="623"/>
        <v>600</v>
      </c>
      <c r="AR800" s="1004">
        <v>52.4</v>
      </c>
      <c r="AS800" s="527">
        <f t="shared" si="651"/>
        <v>31440</v>
      </c>
      <c r="AT800" s="526">
        <v>130</v>
      </c>
      <c r="AU800" s="989">
        <f t="shared" si="652"/>
        <v>78000</v>
      </c>
      <c r="AV800" s="1090">
        <f t="shared" si="659"/>
        <v>109440</v>
      </c>
      <c r="AW800" s="633"/>
    </row>
    <row r="801" spans="1:49" s="632" customFormat="1" x14ac:dyDescent="0.25">
      <c r="A801" s="749" t="s">
        <v>1431</v>
      </c>
      <c r="B801" s="657" t="s">
        <v>348</v>
      </c>
      <c r="C801" s="635" t="s">
        <v>170</v>
      </c>
      <c r="D801" s="621">
        <v>1200</v>
      </c>
      <c r="E801" s="1004">
        <v>32.75</v>
      </c>
      <c r="F801" s="527">
        <f t="shared" si="639"/>
        <v>39300</v>
      </c>
      <c r="G801" s="526">
        <v>36.82</v>
      </c>
      <c r="H801" s="989">
        <f t="shared" si="640"/>
        <v>44184</v>
      </c>
      <c r="I801" s="1090">
        <f t="shared" si="653"/>
        <v>83484</v>
      </c>
      <c r="J801" s="1132"/>
      <c r="K801" s="621"/>
      <c r="L801" s="1004">
        <v>32.75</v>
      </c>
      <c r="M801" s="527">
        <f t="shared" si="641"/>
        <v>0</v>
      </c>
      <c r="N801" s="526">
        <v>36.82</v>
      </c>
      <c r="O801" s="989">
        <f t="shared" si="642"/>
        <v>0</v>
      </c>
      <c r="P801" s="1090">
        <f t="shared" si="654"/>
        <v>0</v>
      </c>
      <c r="Q801" s="1005"/>
      <c r="R801" s="621"/>
      <c r="S801" s="1096">
        <v>32.75</v>
      </c>
      <c r="T801" s="1090">
        <f t="shared" si="643"/>
        <v>0</v>
      </c>
      <c r="U801" s="1096">
        <v>36.82</v>
      </c>
      <c r="V801" s="1090">
        <f t="shared" si="644"/>
        <v>0</v>
      </c>
      <c r="W801" s="1090">
        <f t="shared" si="655"/>
        <v>0</v>
      </c>
      <c r="X801" s="1215"/>
      <c r="Y801" s="526">
        <v>32.75</v>
      </c>
      <c r="Z801" s="527">
        <f t="shared" si="645"/>
        <v>0</v>
      </c>
      <c r="AA801" s="526">
        <v>36.82</v>
      </c>
      <c r="AB801" s="527">
        <f t="shared" si="646"/>
        <v>0</v>
      </c>
      <c r="AC801" s="915">
        <f t="shared" si="656"/>
        <v>0</v>
      </c>
      <c r="AD801" s="1216"/>
      <c r="AE801" s="526">
        <v>32.75</v>
      </c>
      <c r="AF801" s="527">
        <f t="shared" si="647"/>
        <v>0</v>
      </c>
      <c r="AG801" s="526">
        <v>36.82</v>
      </c>
      <c r="AH801" s="527">
        <f t="shared" si="648"/>
        <v>0</v>
      </c>
      <c r="AI801" s="915">
        <f t="shared" si="657"/>
        <v>0</v>
      </c>
      <c r="AJ801" s="1216"/>
      <c r="AK801" s="526">
        <v>32.75</v>
      </c>
      <c r="AL801" s="527">
        <f t="shared" si="649"/>
        <v>0</v>
      </c>
      <c r="AM801" s="526">
        <v>36.82</v>
      </c>
      <c r="AN801" s="527">
        <f t="shared" si="650"/>
        <v>0</v>
      </c>
      <c r="AO801" s="915">
        <f t="shared" si="658"/>
        <v>0</v>
      </c>
      <c r="AP801" s="990"/>
      <c r="AQ801" s="653">
        <f t="shared" si="623"/>
        <v>1200</v>
      </c>
      <c r="AR801" s="1004">
        <v>32.75</v>
      </c>
      <c r="AS801" s="527">
        <f t="shared" si="651"/>
        <v>39300</v>
      </c>
      <c r="AT801" s="526">
        <v>36.82</v>
      </c>
      <c r="AU801" s="989">
        <f t="shared" si="652"/>
        <v>44184</v>
      </c>
      <c r="AV801" s="1090">
        <f t="shared" si="659"/>
        <v>83484</v>
      </c>
      <c r="AW801" s="633"/>
    </row>
    <row r="802" spans="1:49" s="632" customFormat="1" x14ac:dyDescent="0.25">
      <c r="A802" s="749" t="s">
        <v>1432</v>
      </c>
      <c r="B802" s="657" t="s">
        <v>354</v>
      </c>
      <c r="C802" s="635" t="s">
        <v>196</v>
      </c>
      <c r="D802" s="621">
        <v>1</v>
      </c>
      <c r="E802" s="1004">
        <v>0</v>
      </c>
      <c r="F802" s="527">
        <f t="shared" si="639"/>
        <v>0</v>
      </c>
      <c r="G802" s="526">
        <v>15600</v>
      </c>
      <c r="H802" s="989">
        <f t="shared" si="640"/>
        <v>15600</v>
      </c>
      <c r="I802" s="1090">
        <f t="shared" si="653"/>
        <v>15600</v>
      </c>
      <c r="J802" s="1132"/>
      <c r="K802" s="621">
        <v>1</v>
      </c>
      <c r="L802" s="1004">
        <v>0</v>
      </c>
      <c r="M802" s="527">
        <f t="shared" si="641"/>
        <v>0</v>
      </c>
      <c r="N802" s="526">
        <v>15600</v>
      </c>
      <c r="O802" s="989">
        <f t="shared" si="642"/>
        <v>15600</v>
      </c>
      <c r="P802" s="1090">
        <f t="shared" si="654"/>
        <v>15600</v>
      </c>
      <c r="Q802" s="1005"/>
      <c r="R802" s="621"/>
      <c r="S802" s="1096">
        <v>0</v>
      </c>
      <c r="T802" s="1090">
        <f t="shared" si="643"/>
        <v>0</v>
      </c>
      <c r="U802" s="1096">
        <v>15600</v>
      </c>
      <c r="V802" s="1090">
        <f t="shared" si="644"/>
        <v>0</v>
      </c>
      <c r="W802" s="1090">
        <f t="shared" si="655"/>
        <v>0</v>
      </c>
      <c r="X802" s="1215"/>
      <c r="Y802" s="526">
        <v>0</v>
      </c>
      <c r="Z802" s="527">
        <f t="shared" si="645"/>
        <v>0</v>
      </c>
      <c r="AA802" s="526">
        <v>15600</v>
      </c>
      <c r="AB802" s="527">
        <f t="shared" si="646"/>
        <v>0</v>
      </c>
      <c r="AC802" s="915">
        <f t="shared" si="656"/>
        <v>0</v>
      </c>
      <c r="AD802" s="1216"/>
      <c r="AE802" s="526">
        <v>0</v>
      </c>
      <c r="AF802" s="527">
        <f t="shared" si="647"/>
        <v>0</v>
      </c>
      <c r="AG802" s="526">
        <v>15600</v>
      </c>
      <c r="AH802" s="527">
        <f t="shared" si="648"/>
        <v>0</v>
      </c>
      <c r="AI802" s="915">
        <f t="shared" si="657"/>
        <v>0</v>
      </c>
      <c r="AJ802" s="1216"/>
      <c r="AK802" s="526">
        <v>0</v>
      </c>
      <c r="AL802" s="527">
        <f t="shared" si="649"/>
        <v>0</v>
      </c>
      <c r="AM802" s="526">
        <v>15600</v>
      </c>
      <c r="AN802" s="527">
        <f t="shared" si="650"/>
        <v>0</v>
      </c>
      <c r="AO802" s="915">
        <f t="shared" si="658"/>
        <v>0</v>
      </c>
      <c r="AP802" s="990"/>
      <c r="AQ802" s="653">
        <f t="shared" si="623"/>
        <v>0</v>
      </c>
      <c r="AR802" s="1004">
        <v>0</v>
      </c>
      <c r="AS802" s="527">
        <f t="shared" si="651"/>
        <v>0</v>
      </c>
      <c r="AT802" s="526">
        <v>15600</v>
      </c>
      <c r="AU802" s="989">
        <f t="shared" si="652"/>
        <v>0</v>
      </c>
      <c r="AV802" s="1090">
        <f t="shared" si="659"/>
        <v>0</v>
      </c>
      <c r="AW802" s="633"/>
    </row>
    <row r="803" spans="1:49" s="632" customFormat="1" x14ac:dyDescent="0.25">
      <c r="A803" s="749" t="s">
        <v>1433</v>
      </c>
      <c r="B803" s="657" t="s">
        <v>381</v>
      </c>
      <c r="C803" s="635" t="s">
        <v>196</v>
      </c>
      <c r="D803" s="621">
        <v>1</v>
      </c>
      <c r="E803" s="1004">
        <v>48000</v>
      </c>
      <c r="F803" s="527">
        <f t="shared" si="639"/>
        <v>48000</v>
      </c>
      <c r="G803" s="526">
        <v>0</v>
      </c>
      <c r="H803" s="989">
        <f t="shared" si="640"/>
        <v>0</v>
      </c>
      <c r="I803" s="1090">
        <f t="shared" si="653"/>
        <v>48000</v>
      </c>
      <c r="J803" s="1132"/>
      <c r="K803" s="621"/>
      <c r="L803" s="1004">
        <v>48000</v>
      </c>
      <c r="M803" s="527">
        <f t="shared" si="641"/>
        <v>0</v>
      </c>
      <c r="N803" s="526">
        <v>0</v>
      </c>
      <c r="O803" s="989">
        <f t="shared" si="642"/>
        <v>0</v>
      </c>
      <c r="P803" s="1090">
        <f t="shared" si="654"/>
        <v>0</v>
      </c>
      <c r="Q803" s="1005"/>
      <c r="R803" s="621"/>
      <c r="S803" s="1096">
        <v>48000</v>
      </c>
      <c r="T803" s="1090">
        <f t="shared" si="643"/>
        <v>0</v>
      </c>
      <c r="U803" s="1096">
        <v>0</v>
      </c>
      <c r="V803" s="1090">
        <f t="shared" si="644"/>
        <v>0</v>
      </c>
      <c r="W803" s="1090">
        <f t="shared" si="655"/>
        <v>0</v>
      </c>
      <c r="X803" s="1215"/>
      <c r="Y803" s="526">
        <v>48000</v>
      </c>
      <c r="Z803" s="527">
        <f t="shared" si="645"/>
        <v>0</v>
      </c>
      <c r="AA803" s="526">
        <v>0</v>
      </c>
      <c r="AB803" s="527">
        <f t="shared" si="646"/>
        <v>0</v>
      </c>
      <c r="AC803" s="915">
        <f t="shared" si="656"/>
        <v>0</v>
      </c>
      <c r="AD803" s="1216"/>
      <c r="AE803" s="526">
        <v>48000</v>
      </c>
      <c r="AF803" s="527">
        <f t="shared" si="647"/>
        <v>0</v>
      </c>
      <c r="AG803" s="526">
        <v>0</v>
      </c>
      <c r="AH803" s="527">
        <f t="shared" si="648"/>
        <v>0</v>
      </c>
      <c r="AI803" s="915">
        <f t="shared" si="657"/>
        <v>0</v>
      </c>
      <c r="AJ803" s="1216"/>
      <c r="AK803" s="526">
        <v>48000</v>
      </c>
      <c r="AL803" s="527">
        <f t="shared" si="649"/>
        <v>0</v>
      </c>
      <c r="AM803" s="526">
        <v>0</v>
      </c>
      <c r="AN803" s="527">
        <f t="shared" si="650"/>
        <v>0</v>
      </c>
      <c r="AO803" s="915">
        <f t="shared" si="658"/>
        <v>0</v>
      </c>
      <c r="AP803" s="990"/>
      <c r="AQ803" s="653">
        <f t="shared" si="623"/>
        <v>1</v>
      </c>
      <c r="AR803" s="1004">
        <v>48000</v>
      </c>
      <c r="AS803" s="527">
        <f t="shared" si="651"/>
        <v>48000</v>
      </c>
      <c r="AT803" s="526">
        <v>0</v>
      </c>
      <c r="AU803" s="989">
        <f t="shared" si="652"/>
        <v>0</v>
      </c>
      <c r="AV803" s="1090">
        <f t="shared" si="659"/>
        <v>48000</v>
      </c>
      <c r="AW803" s="633"/>
    </row>
    <row r="804" spans="1:49" s="1276" customFormat="1" x14ac:dyDescent="0.25">
      <c r="A804" s="1020" t="s">
        <v>1434</v>
      </c>
      <c r="B804" s="1021" t="s">
        <v>1435</v>
      </c>
      <c r="C804" s="1022"/>
      <c r="D804" s="888"/>
      <c r="E804" s="938"/>
      <c r="F804" s="906">
        <f>F805+F806+F807+F808</f>
        <v>2633600.52</v>
      </c>
      <c r="G804" s="938"/>
      <c r="H804" s="1279">
        <f>H805+H806+H807+H808</f>
        <v>6186996.46</v>
      </c>
      <c r="I804" s="961">
        <f>I805+I806+I807+I808</f>
        <v>8820596.9800000004</v>
      </c>
      <c r="J804" s="940"/>
      <c r="K804" s="888"/>
      <c r="L804" s="938"/>
      <c r="M804" s="906">
        <f>M805+M806+M807+M808</f>
        <v>0</v>
      </c>
      <c r="N804" s="938"/>
      <c r="O804" s="1279">
        <f>O805+O806+O807+O808</f>
        <v>0</v>
      </c>
      <c r="P804" s="961">
        <f>P805+P806+P807+P808</f>
        <v>0</v>
      </c>
      <c r="Q804" s="870"/>
      <c r="R804" s="888"/>
      <c r="S804" s="955"/>
      <c r="T804" s="961">
        <f>T805+T806+T807+T808</f>
        <v>0</v>
      </c>
      <c r="U804" s="955"/>
      <c r="V804" s="961">
        <f>V805+V806+V807+V808</f>
        <v>0</v>
      </c>
      <c r="W804" s="961">
        <f>W805+W806+W807+W808</f>
        <v>0</v>
      </c>
      <c r="X804" s="871"/>
      <c r="Y804" s="938"/>
      <c r="Z804" s="906">
        <f>Z805+Z806+Z807+Z808</f>
        <v>0</v>
      </c>
      <c r="AA804" s="938"/>
      <c r="AB804" s="906">
        <f>AB805+AB806+AB807+AB808</f>
        <v>0</v>
      </c>
      <c r="AC804" s="939">
        <f>AC805+AC806+AC807+AC808</f>
        <v>0</v>
      </c>
      <c r="AD804" s="889"/>
      <c r="AE804" s="938"/>
      <c r="AF804" s="906">
        <f>AF805+AF806+AF807+AF808</f>
        <v>0</v>
      </c>
      <c r="AG804" s="938"/>
      <c r="AH804" s="906">
        <f>AH805+AH806+AH807+AH808</f>
        <v>0</v>
      </c>
      <c r="AI804" s="939">
        <f>AI805+AI806+AI807+AI808</f>
        <v>0</v>
      </c>
      <c r="AJ804" s="889"/>
      <c r="AK804" s="938"/>
      <c r="AL804" s="906">
        <f>AL805+AL806+AL807+AL808</f>
        <v>0</v>
      </c>
      <c r="AM804" s="938"/>
      <c r="AN804" s="906">
        <f>AN805+AN806+AN807+AN808</f>
        <v>0</v>
      </c>
      <c r="AO804" s="939">
        <f>AO805+AO806+AO807+AO808</f>
        <v>0</v>
      </c>
      <c r="AP804" s="940"/>
      <c r="AQ804" s="1118">
        <f t="shared" si="623"/>
        <v>0</v>
      </c>
      <c r="AR804" s="938"/>
      <c r="AS804" s="906">
        <f>AS805+AS806+AS807+AS808</f>
        <v>2633600.52</v>
      </c>
      <c r="AT804" s="938"/>
      <c r="AU804" s="1279">
        <f>AU805+AU806+AU807+AU808</f>
        <v>6186996.46</v>
      </c>
      <c r="AV804" s="961">
        <f>AV805+AV806+AV807+AV808</f>
        <v>8820596.9800000004</v>
      </c>
      <c r="AW804" s="1275"/>
    </row>
    <row r="805" spans="1:49" s="632" customFormat="1" x14ac:dyDescent="0.25">
      <c r="A805" s="749" t="s">
        <v>1436</v>
      </c>
      <c r="B805" s="1049" t="s">
        <v>390</v>
      </c>
      <c r="C805" s="1050" t="s">
        <v>386</v>
      </c>
      <c r="D805" s="1051">
        <v>14</v>
      </c>
      <c r="E805" s="1145">
        <v>29532.639999999999</v>
      </c>
      <c r="F805" s="905">
        <f>D805*E805</f>
        <v>413456.95999999996</v>
      </c>
      <c r="G805" s="932">
        <v>262311.77</v>
      </c>
      <c r="H805" s="1148">
        <f>D805*G805</f>
        <v>3672364.7800000003</v>
      </c>
      <c r="I805" s="1094">
        <f>H805+F805</f>
        <v>4085821.74</v>
      </c>
      <c r="J805" s="1132"/>
      <c r="K805" s="1051"/>
      <c r="L805" s="1145">
        <v>29532.639999999999</v>
      </c>
      <c r="M805" s="905">
        <f>K805*L805</f>
        <v>0</v>
      </c>
      <c r="N805" s="932">
        <v>262311.77</v>
      </c>
      <c r="O805" s="1148">
        <f>K805*N805</f>
        <v>0</v>
      </c>
      <c r="P805" s="1094">
        <f>O805+M805</f>
        <v>0</v>
      </c>
      <c r="Q805" s="1005"/>
      <c r="R805" s="1051"/>
      <c r="S805" s="1110">
        <v>29532.639999999999</v>
      </c>
      <c r="T805" s="1094">
        <f>R805*S805</f>
        <v>0</v>
      </c>
      <c r="U805" s="1110">
        <v>262311.77</v>
      </c>
      <c r="V805" s="1094">
        <f>R805*U805</f>
        <v>0</v>
      </c>
      <c r="W805" s="1094">
        <f>V805+T805</f>
        <v>0</v>
      </c>
      <c r="X805" s="1244"/>
      <c r="Y805" s="932">
        <v>29532.639999999999</v>
      </c>
      <c r="Z805" s="905">
        <f>X805*Y805</f>
        <v>0</v>
      </c>
      <c r="AA805" s="932">
        <v>262311.77</v>
      </c>
      <c r="AB805" s="905">
        <f>X805*AA805</f>
        <v>0</v>
      </c>
      <c r="AC805" s="935">
        <f>AB805+Z805</f>
        <v>0</v>
      </c>
      <c r="AD805" s="1245"/>
      <c r="AE805" s="932">
        <v>29532.639999999999</v>
      </c>
      <c r="AF805" s="905">
        <f>AD805*AE805</f>
        <v>0</v>
      </c>
      <c r="AG805" s="932">
        <v>262311.77</v>
      </c>
      <c r="AH805" s="905">
        <f>AD805*AG805</f>
        <v>0</v>
      </c>
      <c r="AI805" s="935">
        <f>AH805+AF805</f>
        <v>0</v>
      </c>
      <c r="AJ805" s="1245"/>
      <c r="AK805" s="932">
        <v>29532.639999999999</v>
      </c>
      <c r="AL805" s="905">
        <f>AJ805*AK805</f>
        <v>0</v>
      </c>
      <c r="AM805" s="932">
        <v>262311.77</v>
      </c>
      <c r="AN805" s="905">
        <f>AJ805*AM805</f>
        <v>0</v>
      </c>
      <c r="AO805" s="935">
        <f>AN805+AL805</f>
        <v>0</v>
      </c>
      <c r="AP805" s="990"/>
      <c r="AQ805" s="653">
        <f t="shared" si="623"/>
        <v>14</v>
      </c>
      <c r="AR805" s="1145">
        <v>29532.639999999999</v>
      </c>
      <c r="AS805" s="905">
        <f>AQ805*AR805</f>
        <v>413456.95999999996</v>
      </c>
      <c r="AT805" s="932">
        <v>262311.77</v>
      </c>
      <c r="AU805" s="1148">
        <f>AQ805*AT805</f>
        <v>3672364.7800000003</v>
      </c>
      <c r="AV805" s="1094">
        <f>AU805+AS805</f>
        <v>4085821.74</v>
      </c>
      <c r="AW805" s="633"/>
    </row>
    <row r="806" spans="1:49" s="632" customFormat="1" x14ac:dyDescent="0.25">
      <c r="A806" s="749" t="s">
        <v>1437</v>
      </c>
      <c r="B806" s="1049" t="s">
        <v>408</v>
      </c>
      <c r="C806" s="1050" t="s">
        <v>449</v>
      </c>
      <c r="D806" s="1051">
        <v>3470</v>
      </c>
      <c r="E806" s="1145">
        <v>305</v>
      </c>
      <c r="F806" s="905">
        <f>D806*E806</f>
        <v>1058350</v>
      </c>
      <c r="G806" s="932">
        <v>405</v>
      </c>
      <c r="H806" s="1148">
        <f>D806*G806</f>
        <v>1405350</v>
      </c>
      <c r="I806" s="1094">
        <f t="shared" ref="I806:I808" si="660">H806+F806</f>
        <v>2463700</v>
      </c>
      <c r="J806" s="1132"/>
      <c r="K806" s="1051"/>
      <c r="L806" s="1145">
        <v>305</v>
      </c>
      <c r="M806" s="905">
        <f>K806*L806</f>
        <v>0</v>
      </c>
      <c r="N806" s="932">
        <v>405</v>
      </c>
      <c r="O806" s="1148">
        <f>K806*N806</f>
        <v>0</v>
      </c>
      <c r="P806" s="1094">
        <f t="shared" ref="P806:P808" si="661">O806+M806</f>
        <v>0</v>
      </c>
      <c r="Q806" s="1005"/>
      <c r="R806" s="1051"/>
      <c r="S806" s="1110">
        <v>305</v>
      </c>
      <c r="T806" s="1094">
        <f>R806*S806</f>
        <v>0</v>
      </c>
      <c r="U806" s="1110">
        <v>405</v>
      </c>
      <c r="V806" s="1094">
        <f>R806*U806</f>
        <v>0</v>
      </c>
      <c r="W806" s="1094">
        <f t="shared" ref="W806:W808" si="662">V806+T806</f>
        <v>0</v>
      </c>
      <c r="X806" s="1244"/>
      <c r="Y806" s="932">
        <v>305</v>
      </c>
      <c r="Z806" s="905">
        <f>X806*Y806</f>
        <v>0</v>
      </c>
      <c r="AA806" s="932">
        <v>405</v>
      </c>
      <c r="AB806" s="905">
        <f>X806*AA806</f>
        <v>0</v>
      </c>
      <c r="AC806" s="935">
        <f t="shared" ref="AC806:AC808" si="663">AB806+Z806</f>
        <v>0</v>
      </c>
      <c r="AD806" s="1245"/>
      <c r="AE806" s="932">
        <v>305</v>
      </c>
      <c r="AF806" s="905">
        <f>AD806*AE806</f>
        <v>0</v>
      </c>
      <c r="AG806" s="932">
        <v>405</v>
      </c>
      <c r="AH806" s="905">
        <f>AD806*AG806</f>
        <v>0</v>
      </c>
      <c r="AI806" s="935">
        <f t="shared" ref="AI806:AI808" si="664">AH806+AF806</f>
        <v>0</v>
      </c>
      <c r="AJ806" s="1245"/>
      <c r="AK806" s="932">
        <v>305</v>
      </c>
      <c r="AL806" s="905">
        <f>AJ806*AK806</f>
        <v>0</v>
      </c>
      <c r="AM806" s="932">
        <v>405</v>
      </c>
      <c r="AN806" s="905">
        <f>AJ806*AM806</f>
        <v>0</v>
      </c>
      <c r="AO806" s="935">
        <f t="shared" ref="AO806:AO808" si="665">AN806+AL806</f>
        <v>0</v>
      </c>
      <c r="AP806" s="990"/>
      <c r="AQ806" s="653">
        <f t="shared" ref="AQ806:AQ869" si="666">D806-K806-R806-X806-AD806-AJ806</f>
        <v>3470</v>
      </c>
      <c r="AR806" s="1145">
        <v>305</v>
      </c>
      <c r="AS806" s="905">
        <f>AQ806*AR806</f>
        <v>1058350</v>
      </c>
      <c r="AT806" s="932">
        <v>405</v>
      </c>
      <c r="AU806" s="1148">
        <f>AQ806*AT806</f>
        <v>1405350</v>
      </c>
      <c r="AV806" s="1094">
        <f t="shared" ref="AV806:AV808" si="667">AU806+AS806</f>
        <v>2463700</v>
      </c>
      <c r="AW806" s="633"/>
    </row>
    <row r="807" spans="1:49" s="632" customFormat="1" x14ac:dyDescent="0.25">
      <c r="A807" s="749" t="s">
        <v>1438</v>
      </c>
      <c r="B807" s="1049" t="s">
        <v>429</v>
      </c>
      <c r="C807" s="1050" t="s">
        <v>28</v>
      </c>
      <c r="D807" s="1051">
        <v>6</v>
      </c>
      <c r="E807" s="1145">
        <v>55632.26</v>
      </c>
      <c r="F807" s="905">
        <f>D807*E807</f>
        <v>333793.56</v>
      </c>
      <c r="G807" s="932">
        <v>184880.28</v>
      </c>
      <c r="H807" s="1148">
        <f>D807*G807</f>
        <v>1109281.68</v>
      </c>
      <c r="I807" s="1094">
        <f t="shared" si="660"/>
        <v>1443075.24</v>
      </c>
      <c r="J807" s="1132"/>
      <c r="K807" s="1051"/>
      <c r="L807" s="1145">
        <v>55632.26</v>
      </c>
      <c r="M807" s="905">
        <f>K807*L807</f>
        <v>0</v>
      </c>
      <c r="N807" s="932">
        <v>184880.28</v>
      </c>
      <c r="O807" s="1148">
        <f>K807*N807</f>
        <v>0</v>
      </c>
      <c r="P807" s="1094">
        <f t="shared" si="661"/>
        <v>0</v>
      </c>
      <c r="Q807" s="1005"/>
      <c r="R807" s="1051"/>
      <c r="S807" s="1110">
        <v>55632.26</v>
      </c>
      <c r="T807" s="1094">
        <f>R807*S807</f>
        <v>0</v>
      </c>
      <c r="U807" s="1110">
        <v>184880.28</v>
      </c>
      <c r="V807" s="1094">
        <f>R807*U807</f>
        <v>0</v>
      </c>
      <c r="W807" s="1094">
        <f t="shared" si="662"/>
        <v>0</v>
      </c>
      <c r="X807" s="1244"/>
      <c r="Y807" s="932">
        <v>55632.26</v>
      </c>
      <c r="Z807" s="905">
        <f>X807*Y807</f>
        <v>0</v>
      </c>
      <c r="AA807" s="932">
        <v>184880.28</v>
      </c>
      <c r="AB807" s="905">
        <f>X807*AA807</f>
        <v>0</v>
      </c>
      <c r="AC807" s="935">
        <f t="shared" si="663"/>
        <v>0</v>
      </c>
      <c r="AD807" s="1245"/>
      <c r="AE807" s="932">
        <v>55632.26</v>
      </c>
      <c r="AF807" s="905">
        <f>AD807*AE807</f>
        <v>0</v>
      </c>
      <c r="AG807" s="932">
        <v>184880.28</v>
      </c>
      <c r="AH807" s="905">
        <f>AD807*AG807</f>
        <v>0</v>
      </c>
      <c r="AI807" s="935">
        <f t="shared" si="664"/>
        <v>0</v>
      </c>
      <c r="AJ807" s="1245"/>
      <c r="AK807" s="932">
        <v>55632.26</v>
      </c>
      <c r="AL807" s="905">
        <f>AJ807*AK807</f>
        <v>0</v>
      </c>
      <c r="AM807" s="932">
        <v>184880.28</v>
      </c>
      <c r="AN807" s="905">
        <f>AJ807*AM807</f>
        <v>0</v>
      </c>
      <c r="AO807" s="935">
        <f t="shared" si="665"/>
        <v>0</v>
      </c>
      <c r="AP807" s="990"/>
      <c r="AQ807" s="653">
        <f t="shared" si="666"/>
        <v>6</v>
      </c>
      <c r="AR807" s="1145">
        <v>55632.26</v>
      </c>
      <c r="AS807" s="905">
        <f>AQ807*AR807</f>
        <v>333793.56</v>
      </c>
      <c r="AT807" s="932">
        <v>184880.28</v>
      </c>
      <c r="AU807" s="1148">
        <f>AQ807*AT807</f>
        <v>1109281.68</v>
      </c>
      <c r="AV807" s="1094">
        <f t="shared" si="667"/>
        <v>1443075.24</v>
      </c>
      <c r="AW807" s="633"/>
    </row>
    <row r="808" spans="1:49" s="632" customFormat="1" x14ac:dyDescent="0.25">
      <c r="A808" s="749" t="s">
        <v>1439</v>
      </c>
      <c r="B808" s="1049" t="s">
        <v>410</v>
      </c>
      <c r="C808" s="1050" t="s">
        <v>386</v>
      </c>
      <c r="D808" s="1051">
        <v>1</v>
      </c>
      <c r="E808" s="1145">
        <v>828000</v>
      </c>
      <c r="F808" s="905">
        <f>D808*E808</f>
        <v>828000</v>
      </c>
      <c r="G808" s="932">
        <v>0</v>
      </c>
      <c r="H808" s="1148">
        <f>D808*G808</f>
        <v>0</v>
      </c>
      <c r="I808" s="1094">
        <f t="shared" si="660"/>
        <v>828000</v>
      </c>
      <c r="J808" s="1132"/>
      <c r="K808" s="1051"/>
      <c r="L808" s="1145">
        <v>828000</v>
      </c>
      <c r="M808" s="905">
        <f>K808*L808</f>
        <v>0</v>
      </c>
      <c r="N808" s="932">
        <v>0</v>
      </c>
      <c r="O808" s="1148">
        <f>K808*N808</f>
        <v>0</v>
      </c>
      <c r="P808" s="1094">
        <f t="shared" si="661"/>
        <v>0</v>
      </c>
      <c r="Q808" s="1005"/>
      <c r="R808" s="1051"/>
      <c r="S808" s="1110">
        <v>828000</v>
      </c>
      <c r="T808" s="1094">
        <f>R808*S808</f>
        <v>0</v>
      </c>
      <c r="U808" s="1110">
        <v>0</v>
      </c>
      <c r="V808" s="1094">
        <f>R808*U808</f>
        <v>0</v>
      </c>
      <c r="W808" s="1094">
        <f t="shared" si="662"/>
        <v>0</v>
      </c>
      <c r="X808" s="1244"/>
      <c r="Y808" s="932">
        <v>828000</v>
      </c>
      <c r="Z808" s="905">
        <f>X808*Y808</f>
        <v>0</v>
      </c>
      <c r="AA808" s="932">
        <v>0</v>
      </c>
      <c r="AB808" s="905">
        <f>X808*AA808</f>
        <v>0</v>
      </c>
      <c r="AC808" s="935">
        <f t="shared" si="663"/>
        <v>0</v>
      </c>
      <c r="AD808" s="1245"/>
      <c r="AE808" s="932">
        <v>828000</v>
      </c>
      <c r="AF808" s="905">
        <f>AD808*AE808</f>
        <v>0</v>
      </c>
      <c r="AG808" s="932">
        <v>0</v>
      </c>
      <c r="AH808" s="905">
        <f>AD808*AG808</f>
        <v>0</v>
      </c>
      <c r="AI808" s="935">
        <f t="shared" si="664"/>
        <v>0</v>
      </c>
      <c r="AJ808" s="1245"/>
      <c r="AK808" s="932">
        <v>828000</v>
      </c>
      <c r="AL808" s="905">
        <f>AJ808*AK808</f>
        <v>0</v>
      </c>
      <c r="AM808" s="932">
        <v>0</v>
      </c>
      <c r="AN808" s="905">
        <f>AJ808*AM808</f>
        <v>0</v>
      </c>
      <c r="AO808" s="935">
        <f t="shared" si="665"/>
        <v>0</v>
      </c>
      <c r="AP808" s="990"/>
      <c r="AQ808" s="653">
        <f t="shared" si="666"/>
        <v>1</v>
      </c>
      <c r="AR808" s="1145">
        <v>828000</v>
      </c>
      <c r="AS808" s="905">
        <f>AQ808*AR808</f>
        <v>828000</v>
      </c>
      <c r="AT808" s="932">
        <v>0</v>
      </c>
      <c r="AU808" s="1148">
        <f>AQ808*AT808</f>
        <v>0</v>
      </c>
      <c r="AV808" s="1094">
        <f t="shared" si="667"/>
        <v>828000</v>
      </c>
      <c r="AW808" s="633"/>
    </row>
    <row r="809" spans="1:49" s="1276" customFormat="1" x14ac:dyDescent="0.25">
      <c r="A809" s="1021" t="s">
        <v>1440</v>
      </c>
      <c r="B809" s="1021" t="s">
        <v>1441</v>
      </c>
      <c r="C809" s="1022"/>
      <c r="D809" s="888"/>
      <c r="E809" s="938"/>
      <c r="F809" s="906">
        <f>F810+F811+F812</f>
        <v>672437.88</v>
      </c>
      <c r="G809" s="938"/>
      <c r="H809" s="1279">
        <f>H810+H811+H812</f>
        <v>406081.89</v>
      </c>
      <c r="I809" s="961">
        <f>I810+I811+I812</f>
        <v>1078519.77</v>
      </c>
      <c r="J809" s="940"/>
      <c r="K809" s="888"/>
      <c r="L809" s="938"/>
      <c r="M809" s="906">
        <f>M810+M811+M812</f>
        <v>0</v>
      </c>
      <c r="N809" s="938"/>
      <c r="O809" s="1279">
        <f>O810+O811+O812</f>
        <v>0</v>
      </c>
      <c r="P809" s="961">
        <f>P810+P811+P812</f>
        <v>0</v>
      </c>
      <c r="Q809" s="870"/>
      <c r="R809" s="888"/>
      <c r="S809" s="955"/>
      <c r="T809" s="961">
        <f>T810+T811+T812</f>
        <v>0</v>
      </c>
      <c r="U809" s="955"/>
      <c r="V809" s="961">
        <f>V810+V811+V812</f>
        <v>0</v>
      </c>
      <c r="W809" s="961">
        <f>W810+W811+W812</f>
        <v>0</v>
      </c>
      <c r="X809" s="871"/>
      <c r="Y809" s="938"/>
      <c r="Z809" s="906">
        <f>Z810+Z811+Z812</f>
        <v>0</v>
      </c>
      <c r="AA809" s="938"/>
      <c r="AB809" s="906">
        <f>AB810+AB811+AB812</f>
        <v>0</v>
      </c>
      <c r="AC809" s="939">
        <f>AC810+AC811+AC812</f>
        <v>0</v>
      </c>
      <c r="AD809" s="889"/>
      <c r="AE809" s="938"/>
      <c r="AF809" s="906">
        <f>AF810+AF811+AF812</f>
        <v>0</v>
      </c>
      <c r="AG809" s="938"/>
      <c r="AH809" s="906">
        <f>AH810+AH811+AH812</f>
        <v>0</v>
      </c>
      <c r="AI809" s="939">
        <f>AI810+AI811+AI812</f>
        <v>0</v>
      </c>
      <c r="AJ809" s="889"/>
      <c r="AK809" s="938"/>
      <c r="AL809" s="906">
        <f>AL810+AL811+AL812</f>
        <v>0</v>
      </c>
      <c r="AM809" s="938"/>
      <c r="AN809" s="906">
        <f>AN810+AN811+AN812</f>
        <v>0</v>
      </c>
      <c r="AO809" s="939">
        <f>AO810+AO811+AO812</f>
        <v>0</v>
      </c>
      <c r="AP809" s="940"/>
      <c r="AQ809" s="1118">
        <f t="shared" si="666"/>
        <v>0</v>
      </c>
      <c r="AR809" s="938"/>
      <c r="AS809" s="906">
        <f>AS810+AS811+AS812</f>
        <v>672437.88</v>
      </c>
      <c r="AT809" s="938"/>
      <c r="AU809" s="1279">
        <f>AU810+AU811+AU812</f>
        <v>406081.89</v>
      </c>
      <c r="AV809" s="961">
        <f>AV810+AV811+AV812</f>
        <v>1078519.77</v>
      </c>
      <c r="AW809" s="1275"/>
    </row>
    <row r="810" spans="1:49" s="632" customFormat="1" x14ac:dyDescent="0.25">
      <c r="A810" s="749" t="s">
        <v>1442</v>
      </c>
      <c r="B810" s="1049" t="s">
        <v>390</v>
      </c>
      <c r="C810" s="1050" t="s">
        <v>386</v>
      </c>
      <c r="D810" s="1051">
        <v>3</v>
      </c>
      <c r="E810" s="1145">
        <v>44520.959999999999</v>
      </c>
      <c r="F810" s="905">
        <f>D810*E810</f>
        <v>133562.88</v>
      </c>
      <c r="G810" s="932">
        <v>127629.13</v>
      </c>
      <c r="H810" s="1148">
        <f>D810*G810</f>
        <v>382887.39</v>
      </c>
      <c r="I810" s="1094">
        <f>E810*D810+G810*D810</f>
        <v>516450.27</v>
      </c>
      <c r="J810" s="1132"/>
      <c r="K810" s="1051"/>
      <c r="L810" s="1145">
        <v>44520.959999999999</v>
      </c>
      <c r="M810" s="905">
        <f>K810*L810</f>
        <v>0</v>
      </c>
      <c r="N810" s="932">
        <v>127629.13</v>
      </c>
      <c r="O810" s="1148">
        <f>K810*N810</f>
        <v>0</v>
      </c>
      <c r="P810" s="1094">
        <f>L810*K810+N810*K810</f>
        <v>0</v>
      </c>
      <c r="Q810" s="1005"/>
      <c r="R810" s="1051"/>
      <c r="S810" s="1110">
        <v>44520.959999999999</v>
      </c>
      <c r="T810" s="1094">
        <f>R810*S810</f>
        <v>0</v>
      </c>
      <c r="U810" s="1110">
        <v>127629.13</v>
      </c>
      <c r="V810" s="1094">
        <f>R810*U810</f>
        <v>0</v>
      </c>
      <c r="W810" s="1094">
        <f>S810*R810+U810*R810</f>
        <v>0</v>
      </c>
      <c r="X810" s="1244"/>
      <c r="Y810" s="932">
        <v>44520.959999999999</v>
      </c>
      <c r="Z810" s="905">
        <f>X810*Y810</f>
        <v>0</v>
      </c>
      <c r="AA810" s="932">
        <v>127629.13</v>
      </c>
      <c r="AB810" s="905">
        <f>X810*AA810</f>
        <v>0</v>
      </c>
      <c r="AC810" s="935">
        <f>Y810*X810+AA810*X810</f>
        <v>0</v>
      </c>
      <c r="AD810" s="1245"/>
      <c r="AE810" s="932">
        <v>44520.959999999999</v>
      </c>
      <c r="AF810" s="905">
        <f>AD810*AE810</f>
        <v>0</v>
      </c>
      <c r="AG810" s="932">
        <v>127629.13</v>
      </c>
      <c r="AH810" s="905">
        <f>AD810*AG810</f>
        <v>0</v>
      </c>
      <c r="AI810" s="935">
        <f>AE810*AD810+AG810*AD810</f>
        <v>0</v>
      </c>
      <c r="AJ810" s="1245"/>
      <c r="AK810" s="932">
        <v>44520.959999999999</v>
      </c>
      <c r="AL810" s="905">
        <f>AJ810*AK810</f>
        <v>0</v>
      </c>
      <c r="AM810" s="932">
        <v>127629.13</v>
      </c>
      <c r="AN810" s="905">
        <f>AJ810*AM810</f>
        <v>0</v>
      </c>
      <c r="AO810" s="935">
        <f>AK810*AJ810+AM810*AJ810</f>
        <v>0</v>
      </c>
      <c r="AP810" s="990"/>
      <c r="AQ810" s="653">
        <f t="shared" si="666"/>
        <v>3</v>
      </c>
      <c r="AR810" s="1145">
        <v>44520.959999999999</v>
      </c>
      <c r="AS810" s="905">
        <f>AQ810*AR810</f>
        <v>133562.88</v>
      </c>
      <c r="AT810" s="932">
        <v>127629.13</v>
      </c>
      <c r="AU810" s="1148">
        <f>AQ810*AT810</f>
        <v>382887.39</v>
      </c>
      <c r="AV810" s="1094">
        <f>AR810*AQ810+AT810*AQ810</f>
        <v>516450.27</v>
      </c>
      <c r="AW810" s="633"/>
    </row>
    <row r="811" spans="1:49" s="632" customFormat="1" x14ac:dyDescent="0.25">
      <c r="A811" s="749" t="s">
        <v>1443</v>
      </c>
      <c r="B811" s="1049" t="s">
        <v>408</v>
      </c>
      <c r="C811" s="1050" t="s">
        <v>449</v>
      </c>
      <c r="D811" s="1051">
        <v>50</v>
      </c>
      <c r="E811" s="1145">
        <v>323.7</v>
      </c>
      <c r="F811" s="905">
        <f>D811*E811</f>
        <v>16185</v>
      </c>
      <c r="G811" s="932">
        <v>463.89</v>
      </c>
      <c r="H811" s="1148">
        <f>D811*G811</f>
        <v>23194.5</v>
      </c>
      <c r="I811" s="1094">
        <f>E811*D811+G811*D811</f>
        <v>39379.5</v>
      </c>
      <c r="J811" s="1132"/>
      <c r="K811" s="1051"/>
      <c r="L811" s="1145">
        <v>323.7</v>
      </c>
      <c r="M811" s="905">
        <f>K811*L811</f>
        <v>0</v>
      </c>
      <c r="N811" s="932">
        <v>463.89</v>
      </c>
      <c r="O811" s="1148">
        <f>K811*N811</f>
        <v>0</v>
      </c>
      <c r="P811" s="1094">
        <f>L811*K811+N811*K811</f>
        <v>0</v>
      </c>
      <c r="Q811" s="1005"/>
      <c r="R811" s="1051"/>
      <c r="S811" s="1110">
        <v>323.7</v>
      </c>
      <c r="T811" s="1094">
        <f>R811*S811</f>
        <v>0</v>
      </c>
      <c r="U811" s="1110">
        <v>463.89</v>
      </c>
      <c r="V811" s="1094">
        <f>R811*U811</f>
        <v>0</v>
      </c>
      <c r="W811" s="1094">
        <f>S811*R811+U811*R811</f>
        <v>0</v>
      </c>
      <c r="X811" s="1244"/>
      <c r="Y811" s="932">
        <v>323.7</v>
      </c>
      <c r="Z811" s="905">
        <f>X811*Y811</f>
        <v>0</v>
      </c>
      <c r="AA811" s="932">
        <v>463.89</v>
      </c>
      <c r="AB811" s="905">
        <f>X811*AA811</f>
        <v>0</v>
      </c>
      <c r="AC811" s="935">
        <f>Y811*X811+AA811*X811</f>
        <v>0</v>
      </c>
      <c r="AD811" s="1245"/>
      <c r="AE811" s="932">
        <v>323.7</v>
      </c>
      <c r="AF811" s="905">
        <f>AD811*AE811</f>
        <v>0</v>
      </c>
      <c r="AG811" s="932">
        <v>463.89</v>
      </c>
      <c r="AH811" s="905">
        <f>AD811*AG811</f>
        <v>0</v>
      </c>
      <c r="AI811" s="935">
        <f>AE811*AD811+AG811*AD811</f>
        <v>0</v>
      </c>
      <c r="AJ811" s="1245"/>
      <c r="AK811" s="932">
        <v>323.7</v>
      </c>
      <c r="AL811" s="905">
        <f>AJ811*AK811</f>
        <v>0</v>
      </c>
      <c r="AM811" s="932">
        <v>463.89</v>
      </c>
      <c r="AN811" s="905">
        <f>AJ811*AM811</f>
        <v>0</v>
      </c>
      <c r="AO811" s="935">
        <f>AK811*AJ811+AM811*AJ811</f>
        <v>0</v>
      </c>
      <c r="AP811" s="990"/>
      <c r="AQ811" s="653">
        <f t="shared" si="666"/>
        <v>50</v>
      </c>
      <c r="AR811" s="1145">
        <v>323.7</v>
      </c>
      <c r="AS811" s="905">
        <f>AQ811*AR811</f>
        <v>16185</v>
      </c>
      <c r="AT811" s="932">
        <v>463.89</v>
      </c>
      <c r="AU811" s="1148">
        <f>AQ811*AT811</f>
        <v>23194.5</v>
      </c>
      <c r="AV811" s="1094">
        <f>AR811*AQ811+AT811*AQ811</f>
        <v>39379.5</v>
      </c>
      <c r="AW811" s="633"/>
    </row>
    <row r="812" spans="1:49" s="632" customFormat="1" x14ac:dyDescent="0.25">
      <c r="A812" s="749" t="s">
        <v>1444</v>
      </c>
      <c r="B812" s="1049" t="s">
        <v>410</v>
      </c>
      <c r="C812" s="1050" t="s">
        <v>386</v>
      </c>
      <c r="D812" s="1051">
        <v>1</v>
      </c>
      <c r="E812" s="1145">
        <v>522690</v>
      </c>
      <c r="F812" s="905">
        <f>D812*E812</f>
        <v>522690</v>
      </c>
      <c r="G812" s="932">
        <v>0</v>
      </c>
      <c r="H812" s="1148">
        <f>D812*G812</f>
        <v>0</v>
      </c>
      <c r="I812" s="1094">
        <f>E812*D812+G812*D812</f>
        <v>522690</v>
      </c>
      <c r="J812" s="1132"/>
      <c r="K812" s="1051"/>
      <c r="L812" s="1145">
        <v>522690</v>
      </c>
      <c r="M812" s="905">
        <f>K812*L812</f>
        <v>0</v>
      </c>
      <c r="N812" s="932">
        <v>0</v>
      </c>
      <c r="O812" s="1148">
        <f>K812*N812</f>
        <v>0</v>
      </c>
      <c r="P812" s="1094">
        <f>L812*K812+N812*K812</f>
        <v>0</v>
      </c>
      <c r="Q812" s="1005"/>
      <c r="R812" s="1051"/>
      <c r="S812" s="1110">
        <v>522690</v>
      </c>
      <c r="T812" s="1094">
        <f>R812*S812</f>
        <v>0</v>
      </c>
      <c r="U812" s="1110">
        <v>0</v>
      </c>
      <c r="V812" s="1094">
        <f>R812*U812</f>
        <v>0</v>
      </c>
      <c r="W812" s="1094">
        <f>S812*R812+U812*R812</f>
        <v>0</v>
      </c>
      <c r="X812" s="1244"/>
      <c r="Y812" s="932">
        <v>522690</v>
      </c>
      <c r="Z812" s="905">
        <f>X812*Y812</f>
        <v>0</v>
      </c>
      <c r="AA812" s="932">
        <v>0</v>
      </c>
      <c r="AB812" s="905">
        <f>X812*AA812</f>
        <v>0</v>
      </c>
      <c r="AC812" s="935">
        <f>Y812*X812+AA812*X812</f>
        <v>0</v>
      </c>
      <c r="AD812" s="1245"/>
      <c r="AE812" s="932">
        <v>522690</v>
      </c>
      <c r="AF812" s="905">
        <f>AD812*AE812</f>
        <v>0</v>
      </c>
      <c r="AG812" s="932">
        <v>0</v>
      </c>
      <c r="AH812" s="905">
        <f>AD812*AG812</f>
        <v>0</v>
      </c>
      <c r="AI812" s="935">
        <f>AE812*AD812+AG812*AD812</f>
        <v>0</v>
      </c>
      <c r="AJ812" s="1245"/>
      <c r="AK812" s="932">
        <v>522690</v>
      </c>
      <c r="AL812" s="905">
        <f>AJ812*AK812</f>
        <v>0</v>
      </c>
      <c r="AM812" s="932">
        <v>0</v>
      </c>
      <c r="AN812" s="905">
        <f>AJ812*AM812</f>
        <v>0</v>
      </c>
      <c r="AO812" s="935">
        <f>AK812*AJ812+AM812*AJ812</f>
        <v>0</v>
      </c>
      <c r="AP812" s="990"/>
      <c r="AQ812" s="653">
        <f t="shared" si="666"/>
        <v>1</v>
      </c>
      <c r="AR812" s="1145">
        <v>522690</v>
      </c>
      <c r="AS812" s="905">
        <f>AQ812*AR812</f>
        <v>522690</v>
      </c>
      <c r="AT812" s="932">
        <v>0</v>
      </c>
      <c r="AU812" s="1148">
        <f>AQ812*AT812</f>
        <v>0</v>
      </c>
      <c r="AV812" s="1094">
        <f>AR812*AQ812+AT812*AQ812</f>
        <v>522690</v>
      </c>
      <c r="AW812" s="633"/>
    </row>
    <row r="813" spans="1:49" s="632" customFormat="1" x14ac:dyDescent="0.25">
      <c r="A813" s="1018">
        <v>2</v>
      </c>
      <c r="B813" s="1019" t="s">
        <v>1445</v>
      </c>
      <c r="C813" s="1015"/>
      <c r="D813" s="1016"/>
      <c r="E813" s="908"/>
      <c r="F813" s="909"/>
      <c r="G813" s="908"/>
      <c r="H813" s="909"/>
      <c r="I813" s="1089"/>
      <c r="J813" s="909"/>
      <c r="K813" s="1016"/>
      <c r="L813" s="908"/>
      <c r="M813" s="909"/>
      <c r="N813" s="908"/>
      <c r="O813" s="909"/>
      <c r="P813" s="1089"/>
      <c r="Q813" s="25"/>
      <c r="R813" s="1016"/>
      <c r="S813" s="1106"/>
      <c r="T813" s="1089"/>
      <c r="U813" s="1106"/>
      <c r="V813" s="1089"/>
      <c r="W813" s="1089"/>
      <c r="X813" s="872"/>
      <c r="Y813" s="908"/>
      <c r="Z813" s="909"/>
      <c r="AA813" s="908"/>
      <c r="AB813" s="909"/>
      <c r="AC813" s="910"/>
      <c r="AD813" s="893"/>
      <c r="AE813" s="908"/>
      <c r="AF813" s="909"/>
      <c r="AG813" s="908"/>
      <c r="AH813" s="909"/>
      <c r="AI813" s="910"/>
      <c r="AJ813" s="893"/>
      <c r="AK813" s="908"/>
      <c r="AL813" s="909"/>
      <c r="AM813" s="908"/>
      <c r="AN813" s="909"/>
      <c r="AO813" s="910"/>
      <c r="AP813" s="909"/>
      <c r="AQ813" s="1120">
        <f t="shared" si="666"/>
        <v>0</v>
      </c>
      <c r="AR813" s="908"/>
      <c r="AS813" s="909"/>
      <c r="AT813" s="908"/>
      <c r="AU813" s="909"/>
      <c r="AV813" s="1089"/>
      <c r="AW813" s="633"/>
    </row>
    <row r="814" spans="1:49" s="1276" customFormat="1" x14ac:dyDescent="0.25">
      <c r="A814" s="1020" t="s">
        <v>1446</v>
      </c>
      <c r="B814" s="1021" t="s">
        <v>1447</v>
      </c>
      <c r="C814" s="1022"/>
      <c r="D814" s="888"/>
      <c r="E814" s="938"/>
      <c r="F814" s="906">
        <f>SUM(F815:F827)</f>
        <v>316049</v>
      </c>
      <c r="G814" s="938"/>
      <c r="H814" s="1279">
        <f>SUM(H815:H827)</f>
        <v>765964.16599999985</v>
      </c>
      <c r="I814" s="961">
        <f>SUM(I815:I827)</f>
        <v>1082013.1659999997</v>
      </c>
      <c r="J814" s="940"/>
      <c r="K814" s="888"/>
      <c r="L814" s="938"/>
      <c r="M814" s="906">
        <f>SUM(M815:M827)</f>
        <v>257540</v>
      </c>
      <c r="N814" s="938"/>
      <c r="O814" s="1279">
        <f>SUM(O815:O827)</f>
        <v>696167.7</v>
      </c>
      <c r="P814" s="961">
        <f>SUM(P815:P827)</f>
        <v>953707.7</v>
      </c>
      <c r="Q814" s="870"/>
      <c r="R814" s="888"/>
      <c r="S814" s="955"/>
      <c r="T814" s="961">
        <f>SUM(T815:T827)</f>
        <v>0</v>
      </c>
      <c r="U814" s="955"/>
      <c r="V814" s="961">
        <f>SUM(V815:V827)</f>
        <v>0</v>
      </c>
      <c r="W814" s="961">
        <f>SUM(W815:W827)</f>
        <v>0</v>
      </c>
      <c r="X814" s="871"/>
      <c r="Y814" s="938"/>
      <c r="Z814" s="906">
        <f>SUM(Z815:Z827)</f>
        <v>0</v>
      </c>
      <c r="AA814" s="938"/>
      <c r="AB814" s="906">
        <f>SUM(AB815:AB827)</f>
        <v>0</v>
      </c>
      <c r="AC814" s="939">
        <f>SUM(AC815:AC827)</f>
        <v>0</v>
      </c>
      <c r="AD814" s="889"/>
      <c r="AE814" s="938"/>
      <c r="AF814" s="906">
        <f>SUM(AF815:AF827)</f>
        <v>0</v>
      </c>
      <c r="AG814" s="938"/>
      <c r="AH814" s="906">
        <f>SUM(AH815:AH827)</f>
        <v>0</v>
      </c>
      <c r="AI814" s="939">
        <f>SUM(AI815:AI827)</f>
        <v>0</v>
      </c>
      <c r="AJ814" s="889"/>
      <c r="AK814" s="938"/>
      <c r="AL814" s="906">
        <f>SUM(AL815:AL827)</f>
        <v>0</v>
      </c>
      <c r="AM814" s="938"/>
      <c r="AN814" s="906">
        <f>SUM(AN815:AN827)</f>
        <v>0</v>
      </c>
      <c r="AO814" s="939">
        <f>SUM(AO815:AO827)</f>
        <v>0</v>
      </c>
      <c r="AP814" s="940"/>
      <c r="AQ814" s="1118">
        <f t="shared" si="666"/>
        <v>0</v>
      </c>
      <c r="AR814" s="938"/>
      <c r="AS814" s="906">
        <f>SUM(AS815:AS827)</f>
        <v>58509</v>
      </c>
      <c r="AT814" s="938"/>
      <c r="AU814" s="1279">
        <f>SUM(AU815:AU827)</f>
        <v>69796.466</v>
      </c>
      <c r="AV814" s="961">
        <f>SUM(AV815:AV827)</f>
        <v>128305.466</v>
      </c>
      <c r="AW814" s="1275"/>
    </row>
    <row r="815" spans="1:49" s="632" customFormat="1" x14ac:dyDescent="0.25">
      <c r="A815" s="749" t="s">
        <v>1448</v>
      </c>
      <c r="B815" s="657" t="s">
        <v>1449</v>
      </c>
      <c r="C815" s="635" t="s">
        <v>170</v>
      </c>
      <c r="D815" s="621">
        <v>2</v>
      </c>
      <c r="E815" s="1004">
        <v>5502</v>
      </c>
      <c r="F815" s="527">
        <f t="shared" ref="F815:F827" si="668">D815*E815</f>
        <v>11004</v>
      </c>
      <c r="G815" s="526">
        <v>32487</v>
      </c>
      <c r="H815" s="989">
        <f t="shared" ref="H815:H827" si="669">D815*G815</f>
        <v>64974</v>
      </c>
      <c r="I815" s="1090">
        <f>E815*D815+G815*D815</f>
        <v>75978</v>
      </c>
      <c r="J815" s="1132"/>
      <c r="K815" s="621">
        <v>2</v>
      </c>
      <c r="L815" s="1004">
        <v>5502</v>
      </c>
      <c r="M815" s="527">
        <f t="shared" ref="M815:M827" si="670">K815*L815</f>
        <v>11004</v>
      </c>
      <c r="N815" s="526">
        <v>32487</v>
      </c>
      <c r="O815" s="989">
        <f t="shared" ref="O815:O827" si="671">K815*N815</f>
        <v>64974</v>
      </c>
      <c r="P815" s="1090">
        <f>L815*K815+N815*K815</f>
        <v>75978</v>
      </c>
      <c r="Q815" s="1005"/>
      <c r="R815" s="621"/>
      <c r="S815" s="1096">
        <v>5502</v>
      </c>
      <c r="T815" s="1090">
        <f t="shared" ref="T815:T827" si="672">R815*S815</f>
        <v>0</v>
      </c>
      <c r="U815" s="1096">
        <v>32487</v>
      </c>
      <c r="V815" s="1090">
        <f t="shared" ref="V815:V827" si="673">R815*U815</f>
        <v>0</v>
      </c>
      <c r="W815" s="1090">
        <f>S815*R815+U815*R815</f>
        <v>0</v>
      </c>
      <c r="X815" s="1215"/>
      <c r="Y815" s="526">
        <v>5502</v>
      </c>
      <c r="Z815" s="527">
        <f t="shared" ref="Z815:Z827" si="674">X815*Y815</f>
        <v>0</v>
      </c>
      <c r="AA815" s="526">
        <v>32487</v>
      </c>
      <c r="AB815" s="527">
        <f t="shared" ref="AB815:AB827" si="675">X815*AA815</f>
        <v>0</v>
      </c>
      <c r="AC815" s="915">
        <f>Y815*X815+AA815*X815</f>
        <v>0</v>
      </c>
      <c r="AD815" s="1216"/>
      <c r="AE815" s="526">
        <v>5502</v>
      </c>
      <c r="AF815" s="527">
        <f t="shared" ref="AF815:AF827" si="676">AD815*AE815</f>
        <v>0</v>
      </c>
      <c r="AG815" s="526">
        <v>32487</v>
      </c>
      <c r="AH815" s="527">
        <f t="shared" ref="AH815:AH827" si="677">AD815*AG815</f>
        <v>0</v>
      </c>
      <c r="AI815" s="915">
        <f>AE815*AD815+AG815*AD815</f>
        <v>0</v>
      </c>
      <c r="AJ815" s="1216"/>
      <c r="AK815" s="526">
        <v>5502</v>
      </c>
      <c r="AL815" s="527">
        <f t="shared" ref="AL815:AL827" si="678">AJ815*AK815</f>
        <v>0</v>
      </c>
      <c r="AM815" s="526">
        <v>32487</v>
      </c>
      <c r="AN815" s="527">
        <f t="shared" ref="AN815:AN827" si="679">AJ815*AM815</f>
        <v>0</v>
      </c>
      <c r="AO815" s="915">
        <f>AK815*AJ815+AM815*AJ815</f>
        <v>0</v>
      </c>
      <c r="AP815" s="990"/>
      <c r="AQ815" s="653">
        <f t="shared" si="666"/>
        <v>0</v>
      </c>
      <c r="AR815" s="1004">
        <v>5502</v>
      </c>
      <c r="AS815" s="527">
        <f t="shared" ref="AS815:AS827" si="680">AQ815*AR815</f>
        <v>0</v>
      </c>
      <c r="AT815" s="526">
        <v>32487</v>
      </c>
      <c r="AU815" s="989">
        <f t="shared" ref="AU815:AU827" si="681">AQ815*AT815</f>
        <v>0</v>
      </c>
      <c r="AV815" s="1090">
        <f>AR815*AQ815+AT815*AQ815</f>
        <v>0</v>
      </c>
      <c r="AW815" s="633"/>
    </row>
    <row r="816" spans="1:49" s="632" customFormat="1" ht="28.5" x14ac:dyDescent="0.25">
      <c r="A816" s="749" t="s">
        <v>1450</v>
      </c>
      <c r="B816" s="657" t="s">
        <v>1451</v>
      </c>
      <c r="C816" s="635" t="s">
        <v>243</v>
      </c>
      <c r="D816" s="621">
        <v>350</v>
      </c>
      <c r="E816" s="1004">
        <v>182</v>
      </c>
      <c r="F816" s="527">
        <f t="shared" si="668"/>
        <v>63700</v>
      </c>
      <c r="G816" s="526">
        <v>322.39999999999998</v>
      </c>
      <c r="H816" s="989">
        <f t="shared" si="669"/>
        <v>112839.99999999999</v>
      </c>
      <c r="I816" s="1090">
        <f>E816*D816+G816*D816</f>
        <v>176540</v>
      </c>
      <c r="J816" s="1132"/>
      <c r="K816" s="621">
        <v>280</v>
      </c>
      <c r="L816" s="1004">
        <v>182</v>
      </c>
      <c r="M816" s="527">
        <f t="shared" si="670"/>
        <v>50960</v>
      </c>
      <c r="N816" s="526">
        <v>322.39999999999998</v>
      </c>
      <c r="O816" s="989">
        <f t="shared" si="671"/>
        <v>90272</v>
      </c>
      <c r="P816" s="1090">
        <f>L816*K816+N816*K816</f>
        <v>141232</v>
      </c>
      <c r="Q816" s="1005"/>
      <c r="R816" s="621"/>
      <c r="S816" s="1096">
        <v>182</v>
      </c>
      <c r="T816" s="1090">
        <f t="shared" si="672"/>
        <v>0</v>
      </c>
      <c r="U816" s="1096">
        <v>322.39999999999998</v>
      </c>
      <c r="V816" s="1090">
        <f t="shared" si="673"/>
        <v>0</v>
      </c>
      <c r="W816" s="1090">
        <f>S816*R816+U816*R816</f>
        <v>0</v>
      </c>
      <c r="X816" s="1215"/>
      <c r="Y816" s="526">
        <v>182</v>
      </c>
      <c r="Z816" s="527">
        <f t="shared" si="674"/>
        <v>0</v>
      </c>
      <c r="AA816" s="526">
        <v>322.39999999999998</v>
      </c>
      <c r="AB816" s="527">
        <f t="shared" si="675"/>
        <v>0</v>
      </c>
      <c r="AC816" s="915">
        <f>Y816*X816+AA816*X816</f>
        <v>0</v>
      </c>
      <c r="AD816" s="1216"/>
      <c r="AE816" s="526">
        <v>182</v>
      </c>
      <c r="AF816" s="527">
        <f t="shared" si="676"/>
        <v>0</v>
      </c>
      <c r="AG816" s="526">
        <v>322.39999999999998</v>
      </c>
      <c r="AH816" s="527">
        <f t="shared" si="677"/>
        <v>0</v>
      </c>
      <c r="AI816" s="915">
        <f>AE816*AD816+AG816*AD816</f>
        <v>0</v>
      </c>
      <c r="AJ816" s="1216"/>
      <c r="AK816" s="526">
        <v>182</v>
      </c>
      <c r="AL816" s="527">
        <f t="shared" si="678"/>
        <v>0</v>
      </c>
      <c r="AM816" s="526">
        <v>322.39999999999998</v>
      </c>
      <c r="AN816" s="527">
        <f t="shared" si="679"/>
        <v>0</v>
      </c>
      <c r="AO816" s="915">
        <f>AK816*AJ816+AM816*AJ816</f>
        <v>0</v>
      </c>
      <c r="AP816" s="990"/>
      <c r="AQ816" s="653">
        <f t="shared" si="666"/>
        <v>70</v>
      </c>
      <c r="AR816" s="1004">
        <v>182</v>
      </c>
      <c r="AS816" s="527">
        <f t="shared" si="680"/>
        <v>12740</v>
      </c>
      <c r="AT816" s="526">
        <v>322.39999999999998</v>
      </c>
      <c r="AU816" s="989">
        <f t="shared" si="681"/>
        <v>22568</v>
      </c>
      <c r="AV816" s="1090">
        <f>AR816*AQ816+AT816*AQ816</f>
        <v>35308</v>
      </c>
      <c r="AW816" s="633"/>
    </row>
    <row r="817" spans="1:49" s="632" customFormat="1" ht="28.5" x14ac:dyDescent="0.25">
      <c r="A817" s="749" t="s">
        <v>1452</v>
      </c>
      <c r="B817" s="656" t="s">
        <v>1453</v>
      </c>
      <c r="C817" s="635" t="s">
        <v>296</v>
      </c>
      <c r="D817" s="621">
        <v>250</v>
      </c>
      <c r="E817" s="1004">
        <v>182</v>
      </c>
      <c r="F817" s="527">
        <f t="shared" si="668"/>
        <v>45500</v>
      </c>
      <c r="G817" s="526">
        <v>160</v>
      </c>
      <c r="H817" s="989">
        <f t="shared" si="669"/>
        <v>40000</v>
      </c>
      <c r="I817" s="1090">
        <f>E817*D817+G817*D817</f>
        <v>85500</v>
      </c>
      <c r="J817" s="1132"/>
      <c r="K817" s="621">
        <v>136</v>
      </c>
      <c r="L817" s="1004">
        <v>182</v>
      </c>
      <c r="M817" s="527">
        <f t="shared" si="670"/>
        <v>24752</v>
      </c>
      <c r="N817" s="526">
        <v>160</v>
      </c>
      <c r="O817" s="989">
        <f t="shared" si="671"/>
        <v>21760</v>
      </c>
      <c r="P817" s="1090">
        <f>L817*K817+N817*K817</f>
        <v>46512</v>
      </c>
      <c r="Q817" s="1005"/>
      <c r="R817" s="621"/>
      <c r="S817" s="1096">
        <v>182</v>
      </c>
      <c r="T817" s="1090">
        <f t="shared" si="672"/>
        <v>0</v>
      </c>
      <c r="U817" s="1096">
        <v>160</v>
      </c>
      <c r="V817" s="1090">
        <f t="shared" si="673"/>
        <v>0</v>
      </c>
      <c r="W817" s="1090">
        <f>S817*R817+U817*R817</f>
        <v>0</v>
      </c>
      <c r="X817" s="1215"/>
      <c r="Y817" s="526">
        <v>182</v>
      </c>
      <c r="Z817" s="527">
        <f t="shared" si="674"/>
        <v>0</v>
      </c>
      <c r="AA817" s="526">
        <v>160</v>
      </c>
      <c r="AB817" s="527">
        <f t="shared" si="675"/>
        <v>0</v>
      </c>
      <c r="AC817" s="915">
        <f>Y817*X817+AA817*X817</f>
        <v>0</v>
      </c>
      <c r="AD817" s="1216"/>
      <c r="AE817" s="526">
        <v>182</v>
      </c>
      <c r="AF817" s="527">
        <f t="shared" si="676"/>
        <v>0</v>
      </c>
      <c r="AG817" s="526">
        <v>160</v>
      </c>
      <c r="AH817" s="527">
        <f t="shared" si="677"/>
        <v>0</v>
      </c>
      <c r="AI817" s="915">
        <f>AE817*AD817+AG817*AD817</f>
        <v>0</v>
      </c>
      <c r="AJ817" s="1216"/>
      <c r="AK817" s="526">
        <v>182</v>
      </c>
      <c r="AL817" s="527">
        <f t="shared" si="678"/>
        <v>0</v>
      </c>
      <c r="AM817" s="526">
        <v>160</v>
      </c>
      <c r="AN817" s="527">
        <f t="shared" si="679"/>
        <v>0</v>
      </c>
      <c r="AO817" s="915">
        <f>AK817*AJ817+AM817*AJ817</f>
        <v>0</v>
      </c>
      <c r="AP817" s="990"/>
      <c r="AQ817" s="653">
        <f t="shared" si="666"/>
        <v>114</v>
      </c>
      <c r="AR817" s="1004">
        <v>182</v>
      </c>
      <c r="AS817" s="527">
        <f t="shared" si="680"/>
        <v>20748</v>
      </c>
      <c r="AT817" s="526">
        <v>160</v>
      </c>
      <c r="AU817" s="989">
        <f t="shared" si="681"/>
        <v>18240</v>
      </c>
      <c r="AV817" s="1090">
        <f>AR817*AQ817+AT817*AQ817</f>
        <v>38988</v>
      </c>
      <c r="AW817" s="633"/>
    </row>
    <row r="818" spans="1:49" s="632" customFormat="1" ht="28.5" x14ac:dyDescent="0.25">
      <c r="A818" s="749" t="s">
        <v>1454</v>
      </c>
      <c r="B818" s="657" t="s">
        <v>1455</v>
      </c>
      <c r="C818" s="635" t="s">
        <v>170</v>
      </c>
      <c r="D818" s="621">
        <v>23</v>
      </c>
      <c r="E818" s="1004">
        <v>4585</v>
      </c>
      <c r="F818" s="527">
        <f t="shared" si="668"/>
        <v>105455</v>
      </c>
      <c r="G818" s="526">
        <v>21362.9</v>
      </c>
      <c r="H818" s="989">
        <f t="shared" si="669"/>
        <v>491346.7</v>
      </c>
      <c r="I818" s="1090">
        <f>E818*D818+G818*D818</f>
        <v>596801.69999999995</v>
      </c>
      <c r="J818" s="1132"/>
      <c r="K818" s="621">
        <v>23</v>
      </c>
      <c r="L818" s="1004">
        <v>4585</v>
      </c>
      <c r="M818" s="527">
        <f t="shared" si="670"/>
        <v>105455</v>
      </c>
      <c r="N818" s="526">
        <v>21362.9</v>
      </c>
      <c r="O818" s="989">
        <f t="shared" si="671"/>
        <v>491346.7</v>
      </c>
      <c r="P818" s="1090">
        <f>L818*K818+N818*K818</f>
        <v>596801.69999999995</v>
      </c>
      <c r="Q818" s="1005"/>
      <c r="R818" s="621"/>
      <c r="S818" s="1096">
        <v>4585</v>
      </c>
      <c r="T818" s="1090">
        <f t="shared" si="672"/>
        <v>0</v>
      </c>
      <c r="U818" s="1096">
        <v>21362.9</v>
      </c>
      <c r="V818" s="1090">
        <f t="shared" si="673"/>
        <v>0</v>
      </c>
      <c r="W818" s="1090">
        <f>S818*R818+U818*R818</f>
        <v>0</v>
      </c>
      <c r="X818" s="1215"/>
      <c r="Y818" s="526">
        <v>4585</v>
      </c>
      <c r="Z818" s="527">
        <f t="shared" si="674"/>
        <v>0</v>
      </c>
      <c r="AA818" s="526">
        <v>21362.9</v>
      </c>
      <c r="AB818" s="527">
        <f t="shared" si="675"/>
        <v>0</v>
      </c>
      <c r="AC818" s="915">
        <f>Y818*X818+AA818*X818</f>
        <v>0</v>
      </c>
      <c r="AD818" s="1216"/>
      <c r="AE818" s="526">
        <v>4585</v>
      </c>
      <c r="AF818" s="527">
        <f t="shared" si="676"/>
        <v>0</v>
      </c>
      <c r="AG818" s="526">
        <v>21362.9</v>
      </c>
      <c r="AH818" s="527">
        <f t="shared" si="677"/>
        <v>0</v>
      </c>
      <c r="AI818" s="915">
        <f>AE818*AD818+AG818*AD818</f>
        <v>0</v>
      </c>
      <c r="AJ818" s="1216"/>
      <c r="AK818" s="526">
        <v>4585</v>
      </c>
      <c r="AL818" s="527">
        <f t="shared" si="678"/>
        <v>0</v>
      </c>
      <c r="AM818" s="526">
        <v>21362.9</v>
      </c>
      <c r="AN818" s="527">
        <f t="shared" si="679"/>
        <v>0</v>
      </c>
      <c r="AO818" s="915">
        <f>AK818*AJ818+AM818*AJ818</f>
        <v>0</v>
      </c>
      <c r="AP818" s="990"/>
      <c r="AQ818" s="653">
        <f t="shared" si="666"/>
        <v>0</v>
      </c>
      <c r="AR818" s="1004">
        <v>4585</v>
      </c>
      <c r="AS818" s="527">
        <f t="shared" si="680"/>
        <v>0</v>
      </c>
      <c r="AT818" s="526">
        <v>21362.9</v>
      </c>
      <c r="AU818" s="989">
        <f t="shared" si="681"/>
        <v>0</v>
      </c>
      <c r="AV818" s="1090">
        <f>AR818*AQ818+AT818*AQ818</f>
        <v>0</v>
      </c>
      <c r="AW818" s="633"/>
    </row>
    <row r="819" spans="1:49" s="632" customFormat="1" x14ac:dyDescent="0.25">
      <c r="A819" s="750" t="s">
        <v>1456</v>
      </c>
      <c r="B819" s="656" t="s">
        <v>543</v>
      </c>
      <c r="C819" s="635" t="s">
        <v>170</v>
      </c>
      <c r="D819" s="621">
        <v>500</v>
      </c>
      <c r="E819" s="1004">
        <v>13.100000000000001</v>
      </c>
      <c r="F819" s="527">
        <f t="shared" si="668"/>
        <v>6550.0000000000009</v>
      </c>
      <c r="G819" s="526">
        <v>31.72</v>
      </c>
      <c r="H819" s="989">
        <f t="shared" si="669"/>
        <v>15860</v>
      </c>
      <c r="I819" s="1090">
        <f>F819+H819</f>
        <v>22410</v>
      </c>
      <c r="J819" s="1132"/>
      <c r="K819" s="621"/>
      <c r="L819" s="1004">
        <v>13.100000000000001</v>
      </c>
      <c r="M819" s="527">
        <f t="shared" si="670"/>
        <v>0</v>
      </c>
      <c r="N819" s="526">
        <v>31.72</v>
      </c>
      <c r="O819" s="989">
        <f t="shared" si="671"/>
        <v>0</v>
      </c>
      <c r="P819" s="1090">
        <f>M819+O819</f>
        <v>0</v>
      </c>
      <c r="Q819" s="1005"/>
      <c r="R819" s="621"/>
      <c r="S819" s="1096">
        <v>13.100000000000001</v>
      </c>
      <c r="T819" s="1090">
        <f t="shared" si="672"/>
        <v>0</v>
      </c>
      <c r="U819" s="1096">
        <v>31.72</v>
      </c>
      <c r="V819" s="1090">
        <f t="shared" si="673"/>
        <v>0</v>
      </c>
      <c r="W819" s="1090">
        <f>T819+V819</f>
        <v>0</v>
      </c>
      <c r="X819" s="1215"/>
      <c r="Y819" s="526">
        <v>13.100000000000001</v>
      </c>
      <c r="Z819" s="527">
        <f t="shared" si="674"/>
        <v>0</v>
      </c>
      <c r="AA819" s="526">
        <v>31.72</v>
      </c>
      <c r="AB819" s="527">
        <f t="shared" si="675"/>
        <v>0</v>
      </c>
      <c r="AC819" s="915">
        <f>Z819+AB819</f>
        <v>0</v>
      </c>
      <c r="AD819" s="1216"/>
      <c r="AE819" s="526">
        <v>13.100000000000001</v>
      </c>
      <c r="AF819" s="527">
        <f t="shared" si="676"/>
        <v>0</v>
      </c>
      <c r="AG819" s="526">
        <v>31.72</v>
      </c>
      <c r="AH819" s="527">
        <f t="shared" si="677"/>
        <v>0</v>
      </c>
      <c r="AI819" s="915">
        <f>AF819+AH819</f>
        <v>0</v>
      </c>
      <c r="AJ819" s="1216"/>
      <c r="AK819" s="526">
        <v>13.100000000000001</v>
      </c>
      <c r="AL819" s="527">
        <f t="shared" si="678"/>
        <v>0</v>
      </c>
      <c r="AM819" s="526">
        <v>31.72</v>
      </c>
      <c r="AN819" s="527">
        <f t="shared" si="679"/>
        <v>0</v>
      </c>
      <c r="AO819" s="915">
        <f>AL819+AN819</f>
        <v>0</v>
      </c>
      <c r="AP819" s="990"/>
      <c r="AQ819" s="653">
        <f t="shared" si="666"/>
        <v>500</v>
      </c>
      <c r="AR819" s="1004">
        <v>13.100000000000001</v>
      </c>
      <c r="AS819" s="527">
        <f t="shared" si="680"/>
        <v>6550.0000000000009</v>
      </c>
      <c r="AT819" s="526">
        <v>31.72</v>
      </c>
      <c r="AU819" s="989">
        <f t="shared" si="681"/>
        <v>15860</v>
      </c>
      <c r="AV819" s="1090">
        <f>AS819+AU819</f>
        <v>22410</v>
      </c>
      <c r="AW819" s="633"/>
    </row>
    <row r="820" spans="1:49" s="632" customFormat="1" x14ac:dyDescent="0.25">
      <c r="A820" s="750" t="s">
        <v>1457</v>
      </c>
      <c r="B820" s="656" t="s">
        <v>620</v>
      </c>
      <c r="C820" s="635" t="s">
        <v>170</v>
      </c>
      <c r="D820" s="621">
        <v>21</v>
      </c>
      <c r="E820" s="1004">
        <v>262</v>
      </c>
      <c r="F820" s="527">
        <f t="shared" si="668"/>
        <v>5502</v>
      </c>
      <c r="G820" s="526">
        <v>151.346</v>
      </c>
      <c r="H820" s="989">
        <f t="shared" si="669"/>
        <v>3178.2660000000001</v>
      </c>
      <c r="I820" s="1090">
        <f>F820+H820</f>
        <v>8680.2659999999996</v>
      </c>
      <c r="J820" s="1132"/>
      <c r="K820" s="621"/>
      <c r="L820" s="1004">
        <v>262</v>
      </c>
      <c r="M820" s="527">
        <f t="shared" si="670"/>
        <v>0</v>
      </c>
      <c r="N820" s="526">
        <v>151.346</v>
      </c>
      <c r="O820" s="989">
        <f t="shared" si="671"/>
        <v>0</v>
      </c>
      <c r="P820" s="1090">
        <f>M820+O820</f>
        <v>0</v>
      </c>
      <c r="Q820" s="1005"/>
      <c r="R820" s="621"/>
      <c r="S820" s="1096">
        <v>262</v>
      </c>
      <c r="T820" s="1090">
        <f t="shared" si="672"/>
        <v>0</v>
      </c>
      <c r="U820" s="1096">
        <v>151.346</v>
      </c>
      <c r="V820" s="1090">
        <f t="shared" si="673"/>
        <v>0</v>
      </c>
      <c r="W820" s="1090">
        <f>T820+V820</f>
        <v>0</v>
      </c>
      <c r="X820" s="1215"/>
      <c r="Y820" s="526">
        <v>262</v>
      </c>
      <c r="Z820" s="527">
        <f t="shared" si="674"/>
        <v>0</v>
      </c>
      <c r="AA820" s="526">
        <v>151.346</v>
      </c>
      <c r="AB820" s="527">
        <f t="shared" si="675"/>
        <v>0</v>
      </c>
      <c r="AC820" s="915">
        <f>Z820+AB820</f>
        <v>0</v>
      </c>
      <c r="AD820" s="1216"/>
      <c r="AE820" s="526">
        <v>262</v>
      </c>
      <c r="AF820" s="527">
        <f t="shared" si="676"/>
        <v>0</v>
      </c>
      <c r="AG820" s="526">
        <v>151.346</v>
      </c>
      <c r="AH820" s="527">
        <f t="shared" si="677"/>
        <v>0</v>
      </c>
      <c r="AI820" s="915">
        <f>AF820+AH820</f>
        <v>0</v>
      </c>
      <c r="AJ820" s="1216"/>
      <c r="AK820" s="526">
        <v>262</v>
      </c>
      <c r="AL820" s="527">
        <f t="shared" si="678"/>
        <v>0</v>
      </c>
      <c r="AM820" s="526">
        <v>151.346</v>
      </c>
      <c r="AN820" s="527">
        <f t="shared" si="679"/>
        <v>0</v>
      </c>
      <c r="AO820" s="915">
        <f>AL820+AN820</f>
        <v>0</v>
      </c>
      <c r="AP820" s="990"/>
      <c r="AQ820" s="653">
        <f t="shared" si="666"/>
        <v>21</v>
      </c>
      <c r="AR820" s="1004">
        <v>262</v>
      </c>
      <c r="AS820" s="527">
        <f t="shared" si="680"/>
        <v>5502</v>
      </c>
      <c r="AT820" s="526">
        <v>151.346</v>
      </c>
      <c r="AU820" s="989">
        <f t="shared" si="681"/>
        <v>3178.2660000000001</v>
      </c>
      <c r="AV820" s="1090">
        <f>AS820+AU820</f>
        <v>8680.2659999999996</v>
      </c>
      <c r="AW820" s="633"/>
    </row>
    <row r="821" spans="1:49" s="632" customFormat="1" x14ac:dyDescent="0.25">
      <c r="A821" s="749" t="s">
        <v>1458</v>
      </c>
      <c r="B821" s="657" t="s">
        <v>1459</v>
      </c>
      <c r="C821" s="635" t="s">
        <v>170</v>
      </c>
      <c r="D821" s="621">
        <v>120</v>
      </c>
      <c r="E821" s="1004">
        <v>0</v>
      </c>
      <c r="F821" s="527">
        <f t="shared" si="668"/>
        <v>0</v>
      </c>
      <c r="G821" s="526">
        <v>14.35</v>
      </c>
      <c r="H821" s="989">
        <f t="shared" si="669"/>
        <v>1722</v>
      </c>
      <c r="I821" s="1090">
        <f t="shared" ref="I821:I826" si="682">E821*D821+G821*D821</f>
        <v>1722</v>
      </c>
      <c r="J821" s="1132"/>
      <c r="K821" s="621">
        <v>120</v>
      </c>
      <c r="L821" s="1004">
        <v>0</v>
      </c>
      <c r="M821" s="527">
        <f t="shared" si="670"/>
        <v>0</v>
      </c>
      <c r="N821" s="526">
        <v>14.35</v>
      </c>
      <c r="O821" s="989">
        <f t="shared" si="671"/>
        <v>1722</v>
      </c>
      <c r="P821" s="1090">
        <f t="shared" ref="P821:P826" si="683">L821*K821+N821*K821</f>
        <v>1722</v>
      </c>
      <c r="Q821" s="1005"/>
      <c r="R821" s="621"/>
      <c r="S821" s="1096">
        <v>0</v>
      </c>
      <c r="T821" s="1090">
        <f t="shared" si="672"/>
        <v>0</v>
      </c>
      <c r="U821" s="1096">
        <v>14.35</v>
      </c>
      <c r="V821" s="1090">
        <f t="shared" si="673"/>
        <v>0</v>
      </c>
      <c r="W821" s="1090">
        <f t="shared" ref="W821:W826" si="684">S821*R821+U821*R821</f>
        <v>0</v>
      </c>
      <c r="X821" s="1215"/>
      <c r="Y821" s="526">
        <v>0</v>
      </c>
      <c r="Z821" s="527">
        <f t="shared" si="674"/>
        <v>0</v>
      </c>
      <c r="AA821" s="526">
        <v>14.35</v>
      </c>
      <c r="AB821" s="527">
        <f t="shared" si="675"/>
        <v>0</v>
      </c>
      <c r="AC821" s="915">
        <f t="shared" ref="AC821:AC826" si="685">Y821*X821+AA821*X821</f>
        <v>0</v>
      </c>
      <c r="AD821" s="1216"/>
      <c r="AE821" s="526">
        <v>0</v>
      </c>
      <c r="AF821" s="527">
        <f t="shared" si="676"/>
        <v>0</v>
      </c>
      <c r="AG821" s="526">
        <v>14.35</v>
      </c>
      <c r="AH821" s="527">
        <f t="shared" si="677"/>
        <v>0</v>
      </c>
      <c r="AI821" s="915">
        <f t="shared" ref="AI821:AI826" si="686">AE821*AD821+AG821*AD821</f>
        <v>0</v>
      </c>
      <c r="AJ821" s="1216"/>
      <c r="AK821" s="526">
        <v>0</v>
      </c>
      <c r="AL821" s="527">
        <f t="shared" si="678"/>
        <v>0</v>
      </c>
      <c r="AM821" s="526">
        <v>14.35</v>
      </c>
      <c r="AN821" s="527">
        <f t="shared" si="679"/>
        <v>0</v>
      </c>
      <c r="AO821" s="915">
        <f t="shared" ref="AO821:AO826" si="687">AK821*AJ821+AM821*AJ821</f>
        <v>0</v>
      </c>
      <c r="AP821" s="990"/>
      <c r="AQ821" s="653">
        <f t="shared" si="666"/>
        <v>0</v>
      </c>
      <c r="AR821" s="1004">
        <v>0</v>
      </c>
      <c r="AS821" s="527">
        <f t="shared" si="680"/>
        <v>0</v>
      </c>
      <c r="AT821" s="526">
        <v>14.35</v>
      </c>
      <c r="AU821" s="989">
        <f t="shared" si="681"/>
        <v>0</v>
      </c>
      <c r="AV821" s="1090">
        <f t="shared" ref="AV821:AV826" si="688">AR821*AQ821+AT821*AQ821</f>
        <v>0</v>
      </c>
      <c r="AW821" s="633"/>
    </row>
    <row r="822" spans="1:49" s="632" customFormat="1" x14ac:dyDescent="0.25">
      <c r="A822" s="749" t="s">
        <v>1460</v>
      </c>
      <c r="B822" s="657" t="s">
        <v>1461</v>
      </c>
      <c r="C822" s="635" t="s">
        <v>170</v>
      </c>
      <c r="D822" s="621">
        <v>46</v>
      </c>
      <c r="E822" s="1004">
        <v>65.5</v>
      </c>
      <c r="F822" s="527">
        <f t="shared" si="668"/>
        <v>3013</v>
      </c>
      <c r="G822" s="526">
        <v>122.3</v>
      </c>
      <c r="H822" s="989">
        <f t="shared" si="669"/>
        <v>5625.8</v>
      </c>
      <c r="I822" s="1090">
        <f t="shared" si="682"/>
        <v>8638.7999999999993</v>
      </c>
      <c r="J822" s="1132"/>
      <c r="K822" s="621">
        <v>46</v>
      </c>
      <c r="L822" s="1004">
        <v>65.5</v>
      </c>
      <c r="M822" s="527">
        <f t="shared" si="670"/>
        <v>3013</v>
      </c>
      <c r="N822" s="526">
        <v>122.3</v>
      </c>
      <c r="O822" s="989">
        <f t="shared" si="671"/>
        <v>5625.8</v>
      </c>
      <c r="P822" s="1090">
        <f t="shared" si="683"/>
        <v>8638.7999999999993</v>
      </c>
      <c r="Q822" s="1005"/>
      <c r="R822" s="621"/>
      <c r="S822" s="1096">
        <v>65.5</v>
      </c>
      <c r="T822" s="1090">
        <f t="shared" si="672"/>
        <v>0</v>
      </c>
      <c r="U822" s="1096">
        <v>122.3</v>
      </c>
      <c r="V822" s="1090">
        <f t="shared" si="673"/>
        <v>0</v>
      </c>
      <c r="W822" s="1090">
        <f t="shared" si="684"/>
        <v>0</v>
      </c>
      <c r="X822" s="1215"/>
      <c r="Y822" s="526">
        <v>65.5</v>
      </c>
      <c r="Z822" s="527">
        <f t="shared" si="674"/>
        <v>0</v>
      </c>
      <c r="AA822" s="526">
        <v>122.3</v>
      </c>
      <c r="AB822" s="527">
        <f t="shared" si="675"/>
        <v>0</v>
      </c>
      <c r="AC822" s="915">
        <f t="shared" si="685"/>
        <v>0</v>
      </c>
      <c r="AD822" s="1216"/>
      <c r="AE822" s="526">
        <v>65.5</v>
      </c>
      <c r="AF822" s="527">
        <f t="shared" si="676"/>
        <v>0</v>
      </c>
      <c r="AG822" s="526">
        <v>122.3</v>
      </c>
      <c r="AH822" s="527">
        <f t="shared" si="677"/>
        <v>0</v>
      </c>
      <c r="AI822" s="915">
        <f t="shared" si="686"/>
        <v>0</v>
      </c>
      <c r="AJ822" s="1216"/>
      <c r="AK822" s="526">
        <v>65.5</v>
      </c>
      <c r="AL822" s="527">
        <f t="shared" si="678"/>
        <v>0</v>
      </c>
      <c r="AM822" s="526">
        <v>122.3</v>
      </c>
      <c r="AN822" s="527">
        <f t="shared" si="679"/>
        <v>0</v>
      </c>
      <c r="AO822" s="915">
        <f t="shared" si="687"/>
        <v>0</v>
      </c>
      <c r="AP822" s="990"/>
      <c r="AQ822" s="653">
        <f t="shared" si="666"/>
        <v>0</v>
      </c>
      <c r="AR822" s="1004">
        <v>65.5</v>
      </c>
      <c r="AS822" s="527">
        <f t="shared" si="680"/>
        <v>0</v>
      </c>
      <c r="AT822" s="526">
        <v>122.3</v>
      </c>
      <c r="AU822" s="989">
        <f t="shared" si="681"/>
        <v>0</v>
      </c>
      <c r="AV822" s="1090">
        <f t="shared" si="688"/>
        <v>0</v>
      </c>
      <c r="AW822" s="633"/>
    </row>
    <row r="823" spans="1:49" s="632" customFormat="1" x14ac:dyDescent="0.25">
      <c r="A823" s="749" t="s">
        <v>1462</v>
      </c>
      <c r="B823" s="657" t="s">
        <v>1463</v>
      </c>
      <c r="C823" s="635" t="s">
        <v>170</v>
      </c>
      <c r="D823" s="621">
        <v>23</v>
      </c>
      <c r="E823" s="1004">
        <v>65.5</v>
      </c>
      <c r="F823" s="527">
        <f t="shared" si="668"/>
        <v>1506.5</v>
      </c>
      <c r="G823" s="526">
        <v>127.4</v>
      </c>
      <c r="H823" s="989">
        <f t="shared" si="669"/>
        <v>2930.2000000000003</v>
      </c>
      <c r="I823" s="1090">
        <f t="shared" si="682"/>
        <v>4436.7000000000007</v>
      </c>
      <c r="J823" s="1132"/>
      <c r="K823" s="621"/>
      <c r="L823" s="1004">
        <v>65.5</v>
      </c>
      <c r="M823" s="527">
        <f t="shared" si="670"/>
        <v>0</v>
      </c>
      <c r="N823" s="526">
        <v>127.4</v>
      </c>
      <c r="O823" s="989">
        <f t="shared" si="671"/>
        <v>0</v>
      </c>
      <c r="P823" s="1090">
        <f t="shared" si="683"/>
        <v>0</v>
      </c>
      <c r="Q823" s="1005"/>
      <c r="R823" s="621"/>
      <c r="S823" s="1096">
        <v>65.5</v>
      </c>
      <c r="T823" s="1090">
        <f t="shared" si="672"/>
        <v>0</v>
      </c>
      <c r="U823" s="1096">
        <v>127.4</v>
      </c>
      <c r="V823" s="1090">
        <f t="shared" si="673"/>
        <v>0</v>
      </c>
      <c r="W823" s="1090">
        <f t="shared" si="684"/>
        <v>0</v>
      </c>
      <c r="X823" s="1215"/>
      <c r="Y823" s="526">
        <v>65.5</v>
      </c>
      <c r="Z823" s="527">
        <f t="shared" si="674"/>
        <v>0</v>
      </c>
      <c r="AA823" s="526">
        <v>127.4</v>
      </c>
      <c r="AB823" s="527">
        <f t="shared" si="675"/>
        <v>0</v>
      </c>
      <c r="AC823" s="915">
        <f t="shared" si="685"/>
        <v>0</v>
      </c>
      <c r="AD823" s="1216"/>
      <c r="AE823" s="526">
        <v>65.5</v>
      </c>
      <c r="AF823" s="527">
        <f t="shared" si="676"/>
        <v>0</v>
      </c>
      <c r="AG823" s="526">
        <v>127.4</v>
      </c>
      <c r="AH823" s="527">
        <f t="shared" si="677"/>
        <v>0</v>
      </c>
      <c r="AI823" s="915">
        <f t="shared" si="686"/>
        <v>0</v>
      </c>
      <c r="AJ823" s="1216"/>
      <c r="AK823" s="526">
        <v>65.5</v>
      </c>
      <c r="AL823" s="527">
        <f t="shared" si="678"/>
        <v>0</v>
      </c>
      <c r="AM823" s="526">
        <v>127.4</v>
      </c>
      <c r="AN823" s="527">
        <f t="shared" si="679"/>
        <v>0</v>
      </c>
      <c r="AO823" s="915">
        <f t="shared" si="687"/>
        <v>0</v>
      </c>
      <c r="AP823" s="990"/>
      <c r="AQ823" s="653">
        <f t="shared" si="666"/>
        <v>23</v>
      </c>
      <c r="AR823" s="1004">
        <v>65.5</v>
      </c>
      <c r="AS823" s="527">
        <f t="shared" si="680"/>
        <v>1506.5</v>
      </c>
      <c r="AT823" s="526">
        <v>127.4</v>
      </c>
      <c r="AU823" s="989">
        <f t="shared" si="681"/>
        <v>2930.2000000000003</v>
      </c>
      <c r="AV823" s="1090">
        <f t="shared" si="688"/>
        <v>4436.7000000000007</v>
      </c>
      <c r="AW823" s="633"/>
    </row>
    <row r="824" spans="1:49" s="632" customFormat="1" x14ac:dyDescent="0.25">
      <c r="A824" s="749" t="s">
        <v>1464</v>
      </c>
      <c r="B824" s="657" t="s">
        <v>1465</v>
      </c>
      <c r="C824" s="635" t="s">
        <v>170</v>
      </c>
      <c r="D824" s="621">
        <v>272</v>
      </c>
      <c r="E824" s="1004">
        <v>32.75</v>
      </c>
      <c r="F824" s="527">
        <f t="shared" si="668"/>
        <v>8908</v>
      </c>
      <c r="G824" s="526">
        <v>15.6</v>
      </c>
      <c r="H824" s="989">
        <f t="shared" si="669"/>
        <v>4243.2</v>
      </c>
      <c r="I824" s="1090">
        <f t="shared" si="682"/>
        <v>13151.2</v>
      </c>
      <c r="J824" s="1132"/>
      <c r="K824" s="621">
        <v>272</v>
      </c>
      <c r="L824" s="1004">
        <v>32.75</v>
      </c>
      <c r="M824" s="527">
        <f t="shared" si="670"/>
        <v>8908</v>
      </c>
      <c r="N824" s="526">
        <v>15.6</v>
      </c>
      <c r="O824" s="989">
        <f t="shared" si="671"/>
        <v>4243.2</v>
      </c>
      <c r="P824" s="1090">
        <f t="shared" si="683"/>
        <v>13151.2</v>
      </c>
      <c r="Q824" s="1005"/>
      <c r="R824" s="621"/>
      <c r="S824" s="1096">
        <v>32.75</v>
      </c>
      <c r="T824" s="1090">
        <f t="shared" si="672"/>
        <v>0</v>
      </c>
      <c r="U824" s="1096">
        <v>15.6</v>
      </c>
      <c r="V824" s="1090">
        <f t="shared" si="673"/>
        <v>0</v>
      </c>
      <c r="W824" s="1090">
        <f t="shared" si="684"/>
        <v>0</v>
      </c>
      <c r="X824" s="1215"/>
      <c r="Y824" s="526">
        <v>32.75</v>
      </c>
      <c r="Z824" s="527">
        <f t="shared" si="674"/>
        <v>0</v>
      </c>
      <c r="AA824" s="526">
        <v>15.6</v>
      </c>
      <c r="AB824" s="527">
        <f t="shared" si="675"/>
        <v>0</v>
      </c>
      <c r="AC824" s="915">
        <f t="shared" si="685"/>
        <v>0</v>
      </c>
      <c r="AD824" s="1216"/>
      <c r="AE824" s="526">
        <v>32.75</v>
      </c>
      <c r="AF824" s="527">
        <f t="shared" si="676"/>
        <v>0</v>
      </c>
      <c r="AG824" s="526">
        <v>15.6</v>
      </c>
      <c r="AH824" s="527">
        <f t="shared" si="677"/>
        <v>0</v>
      </c>
      <c r="AI824" s="915">
        <f t="shared" si="686"/>
        <v>0</v>
      </c>
      <c r="AJ824" s="1216"/>
      <c r="AK824" s="526">
        <v>32.75</v>
      </c>
      <c r="AL824" s="527">
        <f t="shared" si="678"/>
        <v>0</v>
      </c>
      <c r="AM824" s="526">
        <v>15.6</v>
      </c>
      <c r="AN824" s="527">
        <f t="shared" si="679"/>
        <v>0</v>
      </c>
      <c r="AO824" s="915">
        <f t="shared" si="687"/>
        <v>0</v>
      </c>
      <c r="AP824" s="990"/>
      <c r="AQ824" s="653">
        <f t="shared" si="666"/>
        <v>0</v>
      </c>
      <c r="AR824" s="1004">
        <v>32.75</v>
      </c>
      <c r="AS824" s="527">
        <f t="shared" si="680"/>
        <v>0</v>
      </c>
      <c r="AT824" s="526">
        <v>15.6</v>
      </c>
      <c r="AU824" s="989">
        <f t="shared" si="681"/>
        <v>0</v>
      </c>
      <c r="AV824" s="1090">
        <f t="shared" si="688"/>
        <v>0</v>
      </c>
      <c r="AW824" s="633"/>
    </row>
    <row r="825" spans="1:49" s="632" customFormat="1" x14ac:dyDescent="0.25">
      <c r="A825" s="749" t="s">
        <v>1466</v>
      </c>
      <c r="B825" s="657" t="s">
        <v>354</v>
      </c>
      <c r="C825" s="635" t="s">
        <v>196</v>
      </c>
      <c r="D825" s="621">
        <v>1</v>
      </c>
      <c r="E825" s="1004">
        <v>0</v>
      </c>
      <c r="F825" s="527">
        <f t="shared" si="668"/>
        <v>0</v>
      </c>
      <c r="G825" s="526">
        <v>16224</v>
      </c>
      <c r="H825" s="989">
        <f t="shared" si="669"/>
        <v>16224</v>
      </c>
      <c r="I825" s="1090">
        <f t="shared" si="682"/>
        <v>16224</v>
      </c>
      <c r="J825" s="1132"/>
      <c r="K825" s="621">
        <v>1</v>
      </c>
      <c r="L825" s="1004">
        <v>0</v>
      </c>
      <c r="M825" s="527">
        <f t="shared" si="670"/>
        <v>0</v>
      </c>
      <c r="N825" s="526">
        <v>16224</v>
      </c>
      <c r="O825" s="989">
        <f t="shared" si="671"/>
        <v>16224</v>
      </c>
      <c r="P825" s="1090">
        <f t="shared" si="683"/>
        <v>16224</v>
      </c>
      <c r="Q825" s="1005"/>
      <c r="R825" s="621"/>
      <c r="S825" s="1096">
        <v>0</v>
      </c>
      <c r="T825" s="1090">
        <f t="shared" si="672"/>
        <v>0</v>
      </c>
      <c r="U825" s="1096">
        <v>16224</v>
      </c>
      <c r="V825" s="1090">
        <f t="shared" si="673"/>
        <v>0</v>
      </c>
      <c r="W825" s="1090">
        <f t="shared" si="684"/>
        <v>0</v>
      </c>
      <c r="X825" s="1215"/>
      <c r="Y825" s="526">
        <v>0</v>
      </c>
      <c r="Z825" s="527">
        <f t="shared" si="674"/>
        <v>0</v>
      </c>
      <c r="AA825" s="526">
        <v>16224</v>
      </c>
      <c r="AB825" s="527">
        <f t="shared" si="675"/>
        <v>0</v>
      </c>
      <c r="AC825" s="915">
        <f t="shared" si="685"/>
        <v>0</v>
      </c>
      <c r="AD825" s="1216"/>
      <c r="AE825" s="526">
        <v>0</v>
      </c>
      <c r="AF825" s="527">
        <f t="shared" si="676"/>
        <v>0</v>
      </c>
      <c r="AG825" s="526">
        <v>16224</v>
      </c>
      <c r="AH825" s="527">
        <f t="shared" si="677"/>
        <v>0</v>
      </c>
      <c r="AI825" s="915">
        <f t="shared" si="686"/>
        <v>0</v>
      </c>
      <c r="AJ825" s="1216"/>
      <c r="AK825" s="526">
        <v>0</v>
      </c>
      <c r="AL825" s="527">
        <f t="shared" si="678"/>
        <v>0</v>
      </c>
      <c r="AM825" s="526">
        <v>16224</v>
      </c>
      <c r="AN825" s="527">
        <f t="shared" si="679"/>
        <v>0</v>
      </c>
      <c r="AO825" s="915">
        <f t="shared" si="687"/>
        <v>0</v>
      </c>
      <c r="AP825" s="990"/>
      <c r="AQ825" s="653">
        <f t="shared" si="666"/>
        <v>0</v>
      </c>
      <c r="AR825" s="1004">
        <v>0</v>
      </c>
      <c r="AS825" s="527">
        <f t="shared" si="680"/>
        <v>0</v>
      </c>
      <c r="AT825" s="526">
        <v>16224</v>
      </c>
      <c r="AU825" s="989">
        <f t="shared" si="681"/>
        <v>0</v>
      </c>
      <c r="AV825" s="1090">
        <f t="shared" si="688"/>
        <v>0</v>
      </c>
      <c r="AW825" s="633"/>
    </row>
    <row r="826" spans="1:49" s="632" customFormat="1" x14ac:dyDescent="0.25">
      <c r="A826" s="749" t="s">
        <v>1467</v>
      </c>
      <c r="B826" s="657" t="s">
        <v>381</v>
      </c>
      <c r="C826" s="635" t="s">
        <v>196</v>
      </c>
      <c r="D826" s="621">
        <v>1</v>
      </c>
      <c r="E826" s="1004">
        <v>53448</v>
      </c>
      <c r="F826" s="527">
        <f t="shared" si="668"/>
        <v>53448</v>
      </c>
      <c r="G826" s="526">
        <v>0</v>
      </c>
      <c r="H826" s="989">
        <f t="shared" si="669"/>
        <v>0</v>
      </c>
      <c r="I826" s="1090">
        <f t="shared" si="682"/>
        <v>53448</v>
      </c>
      <c r="J826" s="1132"/>
      <c r="K826" s="621">
        <v>1</v>
      </c>
      <c r="L826" s="1004">
        <v>53448</v>
      </c>
      <c r="M826" s="527">
        <f t="shared" si="670"/>
        <v>53448</v>
      </c>
      <c r="N826" s="526">
        <v>0</v>
      </c>
      <c r="O826" s="989">
        <f t="shared" si="671"/>
        <v>0</v>
      </c>
      <c r="P826" s="1090">
        <f t="shared" si="683"/>
        <v>53448</v>
      </c>
      <c r="Q826" s="1005"/>
      <c r="R826" s="621"/>
      <c r="S826" s="1096">
        <v>53448</v>
      </c>
      <c r="T826" s="1090">
        <f t="shared" si="672"/>
        <v>0</v>
      </c>
      <c r="U826" s="1096">
        <v>0</v>
      </c>
      <c r="V826" s="1090">
        <f t="shared" si="673"/>
        <v>0</v>
      </c>
      <c r="W826" s="1090">
        <f t="shared" si="684"/>
        <v>0</v>
      </c>
      <c r="X826" s="1215"/>
      <c r="Y826" s="526">
        <v>53448</v>
      </c>
      <c r="Z826" s="527">
        <f t="shared" si="674"/>
        <v>0</v>
      </c>
      <c r="AA826" s="526">
        <v>0</v>
      </c>
      <c r="AB826" s="527">
        <f t="shared" si="675"/>
        <v>0</v>
      </c>
      <c r="AC826" s="915">
        <f t="shared" si="685"/>
        <v>0</v>
      </c>
      <c r="AD826" s="1216"/>
      <c r="AE826" s="526">
        <v>53448</v>
      </c>
      <c r="AF826" s="527">
        <f t="shared" si="676"/>
        <v>0</v>
      </c>
      <c r="AG826" s="526">
        <v>0</v>
      </c>
      <c r="AH826" s="527">
        <f t="shared" si="677"/>
        <v>0</v>
      </c>
      <c r="AI826" s="915">
        <f t="shared" si="686"/>
        <v>0</v>
      </c>
      <c r="AJ826" s="1216"/>
      <c r="AK826" s="526">
        <v>53448</v>
      </c>
      <c r="AL826" s="527">
        <f t="shared" si="678"/>
        <v>0</v>
      </c>
      <c r="AM826" s="526">
        <v>0</v>
      </c>
      <c r="AN826" s="527">
        <f t="shared" si="679"/>
        <v>0</v>
      </c>
      <c r="AO826" s="915">
        <f t="shared" si="687"/>
        <v>0</v>
      </c>
      <c r="AP826" s="990"/>
      <c r="AQ826" s="653">
        <f t="shared" si="666"/>
        <v>0</v>
      </c>
      <c r="AR826" s="1004">
        <v>53448</v>
      </c>
      <c r="AS826" s="527">
        <f t="shared" si="680"/>
        <v>0</v>
      </c>
      <c r="AT826" s="526">
        <v>0</v>
      </c>
      <c r="AU826" s="989">
        <f t="shared" si="681"/>
        <v>0</v>
      </c>
      <c r="AV826" s="1090">
        <f t="shared" si="688"/>
        <v>0</v>
      </c>
      <c r="AW826" s="633"/>
    </row>
    <row r="827" spans="1:49" s="632" customFormat="1" x14ac:dyDescent="0.25">
      <c r="A827" s="750" t="s">
        <v>1468</v>
      </c>
      <c r="B827" s="656" t="s">
        <v>674</v>
      </c>
      <c r="C827" s="635" t="s">
        <v>296</v>
      </c>
      <c r="D827" s="621">
        <v>250</v>
      </c>
      <c r="E827" s="1004">
        <v>45.85</v>
      </c>
      <c r="F827" s="527">
        <f t="shared" si="668"/>
        <v>11462.5</v>
      </c>
      <c r="G827" s="526">
        <v>28.080000000000002</v>
      </c>
      <c r="H827" s="989">
        <f t="shared" si="669"/>
        <v>7020.0000000000009</v>
      </c>
      <c r="I827" s="1090">
        <f>F827+H827</f>
        <v>18482.5</v>
      </c>
      <c r="J827" s="1132"/>
      <c r="K827" s="621"/>
      <c r="L827" s="1004">
        <v>45.85</v>
      </c>
      <c r="M827" s="527">
        <f t="shared" si="670"/>
        <v>0</v>
      </c>
      <c r="N827" s="526">
        <v>28.080000000000002</v>
      </c>
      <c r="O827" s="989">
        <f t="shared" si="671"/>
        <v>0</v>
      </c>
      <c r="P827" s="1090">
        <f>M827+O827</f>
        <v>0</v>
      </c>
      <c r="Q827" s="1005"/>
      <c r="R827" s="621"/>
      <c r="S827" s="1096">
        <v>45.85</v>
      </c>
      <c r="T827" s="1090">
        <f t="shared" si="672"/>
        <v>0</v>
      </c>
      <c r="U827" s="1096">
        <v>28.080000000000002</v>
      </c>
      <c r="V827" s="1090">
        <f t="shared" si="673"/>
        <v>0</v>
      </c>
      <c r="W827" s="1090">
        <f>T827+V827</f>
        <v>0</v>
      </c>
      <c r="X827" s="1215"/>
      <c r="Y827" s="526">
        <v>45.85</v>
      </c>
      <c r="Z827" s="527">
        <f t="shared" si="674"/>
        <v>0</v>
      </c>
      <c r="AA827" s="526">
        <v>28.080000000000002</v>
      </c>
      <c r="AB827" s="527">
        <f t="shared" si="675"/>
        <v>0</v>
      </c>
      <c r="AC827" s="915">
        <f>Z827+AB827</f>
        <v>0</v>
      </c>
      <c r="AD827" s="1216"/>
      <c r="AE827" s="526">
        <v>45.85</v>
      </c>
      <c r="AF827" s="527">
        <f t="shared" si="676"/>
        <v>0</v>
      </c>
      <c r="AG827" s="526">
        <v>28.080000000000002</v>
      </c>
      <c r="AH827" s="527">
        <f t="shared" si="677"/>
        <v>0</v>
      </c>
      <c r="AI827" s="915">
        <f>AF827+AH827</f>
        <v>0</v>
      </c>
      <c r="AJ827" s="1216"/>
      <c r="AK827" s="526">
        <v>45.85</v>
      </c>
      <c r="AL827" s="527">
        <f t="shared" si="678"/>
        <v>0</v>
      </c>
      <c r="AM827" s="526">
        <v>28.080000000000002</v>
      </c>
      <c r="AN827" s="527">
        <f t="shared" si="679"/>
        <v>0</v>
      </c>
      <c r="AO827" s="915">
        <f>AL827+AN827</f>
        <v>0</v>
      </c>
      <c r="AP827" s="990"/>
      <c r="AQ827" s="653">
        <f t="shared" si="666"/>
        <v>250</v>
      </c>
      <c r="AR827" s="1004">
        <v>45.85</v>
      </c>
      <c r="AS827" s="527">
        <f t="shared" si="680"/>
        <v>11462.5</v>
      </c>
      <c r="AT827" s="526">
        <v>28.080000000000002</v>
      </c>
      <c r="AU827" s="989">
        <f t="shared" si="681"/>
        <v>7020.0000000000009</v>
      </c>
      <c r="AV827" s="1090">
        <f>AS827+AU827</f>
        <v>18482.5</v>
      </c>
      <c r="AW827" s="633"/>
    </row>
    <row r="828" spans="1:49" s="632" customFormat="1" x14ac:dyDescent="0.25">
      <c r="A828" s="1018">
        <v>3</v>
      </c>
      <c r="B828" s="1019" t="s">
        <v>1469</v>
      </c>
      <c r="C828" s="1015"/>
      <c r="D828" s="1016"/>
      <c r="E828" s="908"/>
      <c r="F828" s="909"/>
      <c r="G828" s="908"/>
      <c r="H828" s="909"/>
      <c r="I828" s="1089"/>
      <c r="J828" s="909"/>
      <c r="K828" s="1016"/>
      <c r="L828" s="908"/>
      <c r="M828" s="909"/>
      <c r="N828" s="908"/>
      <c r="O828" s="909"/>
      <c r="P828" s="1089"/>
      <c r="Q828" s="25"/>
      <c r="R828" s="1016"/>
      <c r="S828" s="1106"/>
      <c r="T828" s="1089"/>
      <c r="U828" s="1106"/>
      <c r="V828" s="1089"/>
      <c r="W828" s="1089"/>
      <c r="X828" s="872"/>
      <c r="Y828" s="908"/>
      <c r="Z828" s="909"/>
      <c r="AA828" s="908"/>
      <c r="AB828" s="909"/>
      <c r="AC828" s="910"/>
      <c r="AD828" s="893"/>
      <c r="AE828" s="908"/>
      <c r="AF828" s="909"/>
      <c r="AG828" s="908"/>
      <c r="AH828" s="909"/>
      <c r="AI828" s="910"/>
      <c r="AJ828" s="893"/>
      <c r="AK828" s="908"/>
      <c r="AL828" s="909"/>
      <c r="AM828" s="908"/>
      <c r="AN828" s="909"/>
      <c r="AO828" s="910"/>
      <c r="AP828" s="909"/>
      <c r="AQ828" s="1120">
        <f t="shared" si="666"/>
        <v>0</v>
      </c>
      <c r="AR828" s="908"/>
      <c r="AS828" s="909"/>
      <c r="AT828" s="908"/>
      <c r="AU828" s="909"/>
      <c r="AV828" s="1089"/>
      <c r="AW828" s="633"/>
    </row>
    <row r="829" spans="1:49" s="1276" customFormat="1" x14ac:dyDescent="0.25">
      <c r="A829" s="1020" t="s">
        <v>1470</v>
      </c>
      <c r="B829" s="1021" t="s">
        <v>1471</v>
      </c>
      <c r="C829" s="1022"/>
      <c r="D829" s="888"/>
      <c r="E829" s="938"/>
      <c r="F829" s="906">
        <f>F830+F850+F871+F893</f>
        <v>21098569.363199998</v>
      </c>
      <c r="G829" s="938"/>
      <c r="H829" s="1279">
        <f>H830+H850+H871+H893</f>
        <v>32901573.342999998</v>
      </c>
      <c r="I829" s="961">
        <f>I830+I850+I871+I893</f>
        <v>54000142.706200004</v>
      </c>
      <c r="J829" s="940"/>
      <c r="K829" s="888"/>
      <c r="L829" s="938"/>
      <c r="M829" s="906">
        <f>M830+M850+M871+M893</f>
        <v>19196092.828000002</v>
      </c>
      <c r="N829" s="938"/>
      <c r="O829" s="1279">
        <f>O830+O850+O871+O893</f>
        <v>32645531.873600002</v>
      </c>
      <c r="P829" s="961">
        <f>P830+P850+P871+P893</f>
        <v>51841624.721599996</v>
      </c>
      <c r="Q829" s="870"/>
      <c r="R829" s="888"/>
      <c r="S829" s="955"/>
      <c r="T829" s="961">
        <f>T830+T850+T871+T893</f>
        <v>75700.621199999994</v>
      </c>
      <c r="U829" s="955"/>
      <c r="V829" s="961">
        <f>V830+V850+V871+V893</f>
        <v>134337.79699999999</v>
      </c>
      <c r="W829" s="961">
        <f>W830+W850+W871+W893</f>
        <v>210038.4382</v>
      </c>
      <c r="X829" s="871"/>
      <c r="Y829" s="938"/>
      <c r="Z829" s="906">
        <f>Z830+Z850+Z871+Z893</f>
        <v>0</v>
      </c>
      <c r="AA829" s="938"/>
      <c r="AB829" s="906">
        <f>AB830+AB850+AB871+AB893</f>
        <v>0</v>
      </c>
      <c r="AC829" s="939">
        <f>AC830+AC850+AC871+AC893</f>
        <v>0.02</v>
      </c>
      <c r="AD829" s="889"/>
      <c r="AE829" s="938"/>
      <c r="AF829" s="906">
        <f>AF830+AF850+AF871+AF893</f>
        <v>0</v>
      </c>
      <c r="AG829" s="938"/>
      <c r="AH829" s="906">
        <f>AH830+AH850+AH871+AH893</f>
        <v>0</v>
      </c>
      <c r="AI829" s="939">
        <f>AI830+AI850+AI871+AI893</f>
        <v>0.02</v>
      </c>
      <c r="AJ829" s="889"/>
      <c r="AK829" s="938"/>
      <c r="AL829" s="906">
        <f>AL830+AL850+AL871+AL893</f>
        <v>0</v>
      </c>
      <c r="AM829" s="938"/>
      <c r="AN829" s="906">
        <f>AN830+AN850+AN871+AN893</f>
        <v>0</v>
      </c>
      <c r="AO829" s="939">
        <f>AO830+AO850+AO871+AO893</f>
        <v>0.02</v>
      </c>
      <c r="AP829" s="940"/>
      <c r="AQ829" s="1118">
        <f t="shared" si="666"/>
        <v>0</v>
      </c>
      <c r="AR829" s="938"/>
      <c r="AS829" s="906">
        <f>AS830+AS850+AS871+AS893</f>
        <v>1826775.9040000001</v>
      </c>
      <c r="AT829" s="938"/>
      <c r="AU829" s="1279">
        <f>AU830+AU850+AU871+AU893</f>
        <v>121703.67240000058</v>
      </c>
      <c r="AV829" s="961">
        <f>AV830+AV850+AV871+AV893</f>
        <v>1948479.5764000006</v>
      </c>
      <c r="AW829" s="1275"/>
    </row>
    <row r="830" spans="1:49" s="1276" customFormat="1" x14ac:dyDescent="0.25">
      <c r="A830" s="1076" t="s">
        <v>1472</v>
      </c>
      <c r="B830" s="863" t="s">
        <v>1473</v>
      </c>
      <c r="C830" s="864"/>
      <c r="D830" s="865"/>
      <c r="E830" s="956"/>
      <c r="F830" s="906">
        <f>SUM(F831:F849)</f>
        <v>3725239.8856000002</v>
      </c>
      <c r="G830" s="957"/>
      <c r="H830" s="1279">
        <f>SUM(H831:H849)</f>
        <v>6467333.347599999</v>
      </c>
      <c r="I830" s="961">
        <f>SUM(I831:I849)</f>
        <v>10192573.233199999</v>
      </c>
      <c r="J830" s="940"/>
      <c r="K830" s="865"/>
      <c r="L830" s="956"/>
      <c r="M830" s="906">
        <f>SUM(M831:M849)</f>
        <v>3280061.3188</v>
      </c>
      <c r="N830" s="957"/>
      <c r="O830" s="1279">
        <f>SUM(O831:O849)</f>
        <v>6418155.2985999994</v>
      </c>
      <c r="P830" s="961">
        <f>SUM(P831:P849)</f>
        <v>9698216.6173999999</v>
      </c>
      <c r="Q830" s="870"/>
      <c r="R830" s="865"/>
      <c r="S830" s="961"/>
      <c r="T830" s="961">
        <f>SUM(T831:T849)</f>
        <v>10026.478800000001</v>
      </c>
      <c r="U830" s="964"/>
      <c r="V830" s="961">
        <f>SUM(V831:V849)</f>
        <v>49178.048999999999</v>
      </c>
      <c r="W830" s="961">
        <f>SUM(W831:W849)</f>
        <v>59204.527799999996</v>
      </c>
      <c r="X830" s="867"/>
      <c r="Y830" s="956"/>
      <c r="Z830" s="906">
        <f>SUM(Z831:Z849)</f>
        <v>0</v>
      </c>
      <c r="AA830" s="957"/>
      <c r="AB830" s="906">
        <f>SUM(AB831:AB849)</f>
        <v>0</v>
      </c>
      <c r="AC830" s="939">
        <f>SUM(AC831:AC849)</f>
        <v>0</v>
      </c>
      <c r="AD830" s="1280"/>
      <c r="AE830" s="956"/>
      <c r="AF830" s="906">
        <f>SUM(AF831:AF849)</f>
        <v>0</v>
      </c>
      <c r="AG830" s="957"/>
      <c r="AH830" s="906">
        <f>SUM(AH831:AH849)</f>
        <v>0</v>
      </c>
      <c r="AI830" s="939">
        <f>SUM(AI831:AI849)</f>
        <v>0</v>
      </c>
      <c r="AJ830" s="1280"/>
      <c r="AK830" s="956"/>
      <c r="AL830" s="906">
        <f>SUM(AL831:AL849)</f>
        <v>0</v>
      </c>
      <c r="AM830" s="957"/>
      <c r="AN830" s="906">
        <f>SUM(AN831:AN849)</f>
        <v>0</v>
      </c>
      <c r="AO830" s="939">
        <f>SUM(AO831:AO849)</f>
        <v>0</v>
      </c>
      <c r="AP830" s="940"/>
      <c r="AQ830" s="1118">
        <f t="shared" si="666"/>
        <v>0</v>
      </c>
      <c r="AR830" s="956"/>
      <c r="AS830" s="906">
        <f>SUM(AS831:AS849)</f>
        <v>435152.08799999999</v>
      </c>
      <c r="AT830" s="957"/>
      <c r="AU830" s="1279">
        <f>SUM(AU831:AU849)</f>
        <v>9.1190388573636483E-12</v>
      </c>
      <c r="AV830" s="961">
        <f>SUM(AV831:AV849)</f>
        <v>435152.08799999999</v>
      </c>
      <c r="AW830" s="1275"/>
    </row>
    <row r="831" spans="1:49" s="632" customFormat="1" x14ac:dyDescent="0.25">
      <c r="A831" s="1077" t="s">
        <v>1474</v>
      </c>
      <c r="B831" s="634" t="s">
        <v>1475</v>
      </c>
      <c r="C831" s="635"/>
      <c r="D831" s="621"/>
      <c r="E831" s="1166"/>
      <c r="F831" s="904"/>
      <c r="G831" s="904"/>
      <c r="H831" s="1146"/>
      <c r="I831" s="1093"/>
      <c r="J831" s="1131"/>
      <c r="K831" s="621"/>
      <c r="L831" s="1166"/>
      <c r="M831" s="904"/>
      <c r="N831" s="904"/>
      <c r="O831" s="1146"/>
      <c r="P831" s="1093"/>
      <c r="Q831" s="455"/>
      <c r="R831" s="621"/>
      <c r="S831" s="1093"/>
      <c r="T831" s="1093"/>
      <c r="U831" s="1093"/>
      <c r="V831" s="1093"/>
      <c r="W831" s="1093"/>
      <c r="X831" s="1251"/>
      <c r="Y831" s="958"/>
      <c r="Z831" s="904"/>
      <c r="AA831" s="904"/>
      <c r="AB831" s="904"/>
      <c r="AC831" s="933"/>
      <c r="AD831" s="1252"/>
      <c r="AE831" s="958"/>
      <c r="AF831" s="904"/>
      <c r="AG831" s="904"/>
      <c r="AH831" s="904"/>
      <c r="AI831" s="933"/>
      <c r="AJ831" s="1252"/>
      <c r="AK831" s="958"/>
      <c r="AL831" s="904"/>
      <c r="AM831" s="904"/>
      <c r="AN831" s="904"/>
      <c r="AO831" s="933"/>
      <c r="AP831" s="959"/>
      <c r="AQ831" s="653">
        <f t="shared" si="666"/>
        <v>0</v>
      </c>
      <c r="AR831" s="1166"/>
      <c r="AS831" s="904"/>
      <c r="AT831" s="904"/>
      <c r="AU831" s="1146"/>
      <c r="AV831" s="1093"/>
      <c r="AW831" s="633"/>
    </row>
    <row r="832" spans="1:49" s="632" customFormat="1" x14ac:dyDescent="0.25">
      <c r="A832" s="749" t="s">
        <v>1476</v>
      </c>
      <c r="B832" s="657" t="s">
        <v>805</v>
      </c>
      <c r="C832" s="635" t="s">
        <v>43</v>
      </c>
      <c r="D832" s="621">
        <v>84.186999999999998</v>
      </c>
      <c r="E832" s="1145">
        <v>1590</v>
      </c>
      <c r="F832" s="905">
        <f>D832*E832</f>
        <v>133857.32999999999</v>
      </c>
      <c r="G832" s="932">
        <v>0</v>
      </c>
      <c r="H832" s="1148">
        <f>G832*D832</f>
        <v>0</v>
      </c>
      <c r="I832" s="1094">
        <f>E832*D832+G832*D832</f>
        <v>133857.32999999999</v>
      </c>
      <c r="J832" s="1132"/>
      <c r="K832" s="621">
        <v>84.186999999999998</v>
      </c>
      <c r="L832" s="1145">
        <v>1590</v>
      </c>
      <c r="M832" s="905">
        <f>K832*L832</f>
        <v>133857.32999999999</v>
      </c>
      <c r="N832" s="932">
        <v>0</v>
      </c>
      <c r="O832" s="1148">
        <f>N832*K832</f>
        <v>0</v>
      </c>
      <c r="P832" s="1094">
        <f>L832*K832+N832*K832</f>
        <v>133857.32999999999</v>
      </c>
      <c r="Q832" s="1005"/>
      <c r="R832" s="621"/>
      <c r="S832" s="1110">
        <v>1590</v>
      </c>
      <c r="T832" s="1094">
        <f>R832*S832</f>
        <v>0</v>
      </c>
      <c r="U832" s="1110">
        <v>0</v>
      </c>
      <c r="V832" s="1094">
        <f>U832*R832</f>
        <v>0</v>
      </c>
      <c r="W832" s="1094">
        <f>S832*R832+U832*R832</f>
        <v>0</v>
      </c>
      <c r="X832" s="1230"/>
      <c r="Y832" s="932">
        <v>1590</v>
      </c>
      <c r="Z832" s="905">
        <f>X832*Y832</f>
        <v>0</v>
      </c>
      <c r="AA832" s="932">
        <v>0</v>
      </c>
      <c r="AB832" s="905">
        <f>AA832*X832</f>
        <v>0</v>
      </c>
      <c r="AC832" s="935">
        <f>Y832*X832+AA832*X832</f>
        <v>0</v>
      </c>
      <c r="AD832" s="597"/>
      <c r="AE832" s="932">
        <v>1590</v>
      </c>
      <c r="AF832" s="905">
        <f>AD832*AE832</f>
        <v>0</v>
      </c>
      <c r="AG832" s="932">
        <v>0</v>
      </c>
      <c r="AH832" s="905">
        <f>AG832*AD832</f>
        <v>0</v>
      </c>
      <c r="AI832" s="935">
        <f>AE832*AD832+AG832*AD832</f>
        <v>0</v>
      </c>
      <c r="AJ832" s="597"/>
      <c r="AK832" s="932">
        <v>1590</v>
      </c>
      <c r="AL832" s="905">
        <f>AJ832*AK832</f>
        <v>0</v>
      </c>
      <c r="AM832" s="932">
        <v>0</v>
      </c>
      <c r="AN832" s="905">
        <f>AM832*AJ832</f>
        <v>0</v>
      </c>
      <c r="AO832" s="935">
        <f>AK832*AJ832+AM832*AJ832</f>
        <v>0</v>
      </c>
      <c r="AP832" s="990"/>
      <c r="AQ832" s="653">
        <f t="shared" si="666"/>
        <v>0</v>
      </c>
      <c r="AR832" s="1145">
        <v>1590</v>
      </c>
      <c r="AS832" s="905">
        <f>AQ832*AR832</f>
        <v>0</v>
      </c>
      <c r="AT832" s="932">
        <v>0</v>
      </c>
      <c r="AU832" s="1148">
        <f>AT832*AQ832</f>
        <v>0</v>
      </c>
      <c r="AV832" s="1094">
        <f>AR832*AQ832+AT832*AQ832</f>
        <v>0</v>
      </c>
      <c r="AW832" s="633"/>
    </row>
    <row r="833" spans="1:49" s="632" customFormat="1" x14ac:dyDescent="0.25">
      <c r="A833" s="749" t="s">
        <v>1477</v>
      </c>
      <c r="B833" s="657" t="s">
        <v>1478</v>
      </c>
      <c r="C833" s="635" t="s">
        <v>43</v>
      </c>
      <c r="D833" s="621">
        <v>57.27</v>
      </c>
      <c r="E833" s="1145">
        <v>19422</v>
      </c>
      <c r="F833" s="905">
        <f>D833*E833</f>
        <v>1112297.9400000002</v>
      </c>
      <c r="G833" s="932">
        <v>0</v>
      </c>
      <c r="H833" s="1148">
        <f>G833*D833</f>
        <v>0</v>
      </c>
      <c r="I833" s="1094">
        <f>E833*D833+G833*D833</f>
        <v>1112297.9400000002</v>
      </c>
      <c r="J833" s="1132"/>
      <c r="K833" s="621">
        <v>57.27</v>
      </c>
      <c r="L833" s="1145">
        <v>19422</v>
      </c>
      <c r="M833" s="905">
        <f>K833*L833</f>
        <v>1112297.9400000002</v>
      </c>
      <c r="N833" s="932">
        <v>0</v>
      </c>
      <c r="O833" s="1148">
        <f>N833*K833</f>
        <v>0</v>
      </c>
      <c r="P833" s="1094">
        <f>L833*K833+N833*K833</f>
        <v>1112297.9400000002</v>
      </c>
      <c r="Q833" s="1005"/>
      <c r="R833" s="621"/>
      <c r="S833" s="1110">
        <v>19422</v>
      </c>
      <c r="T833" s="1094">
        <f>R833*S833</f>
        <v>0</v>
      </c>
      <c r="U833" s="1110">
        <v>0</v>
      </c>
      <c r="V833" s="1094">
        <f>U833*R833</f>
        <v>0</v>
      </c>
      <c r="W833" s="1094">
        <f>S833*R833+U833*R833</f>
        <v>0</v>
      </c>
      <c r="X833" s="1213"/>
      <c r="Y833" s="932">
        <v>19422</v>
      </c>
      <c r="Z833" s="905">
        <f>X833*Y833</f>
        <v>0</v>
      </c>
      <c r="AA833" s="932">
        <v>0</v>
      </c>
      <c r="AB833" s="905">
        <f>AA833*X833</f>
        <v>0</v>
      </c>
      <c r="AC833" s="935">
        <f>Y833*X833+AA833*X833</f>
        <v>0</v>
      </c>
      <c r="AD833" s="1214"/>
      <c r="AE833" s="932">
        <v>19422</v>
      </c>
      <c r="AF833" s="905">
        <f>AD833*AE833</f>
        <v>0</v>
      </c>
      <c r="AG833" s="932">
        <v>0</v>
      </c>
      <c r="AH833" s="905">
        <f>AG833*AD833</f>
        <v>0</v>
      </c>
      <c r="AI833" s="935">
        <f>AE833*AD833+AG833*AD833</f>
        <v>0</v>
      </c>
      <c r="AJ833" s="1214"/>
      <c r="AK833" s="932">
        <v>19422</v>
      </c>
      <c r="AL833" s="905">
        <f>AJ833*AK833</f>
        <v>0</v>
      </c>
      <c r="AM833" s="932">
        <v>0</v>
      </c>
      <c r="AN833" s="905">
        <f>AM833*AJ833</f>
        <v>0</v>
      </c>
      <c r="AO833" s="935">
        <f>AK833*AJ833+AM833*AJ833</f>
        <v>0</v>
      </c>
      <c r="AP833" s="990"/>
      <c r="AQ833" s="653">
        <f t="shared" si="666"/>
        <v>0</v>
      </c>
      <c r="AR833" s="1145">
        <v>19422</v>
      </c>
      <c r="AS833" s="905">
        <f>AQ833*AR833</f>
        <v>0</v>
      </c>
      <c r="AT833" s="932">
        <v>0</v>
      </c>
      <c r="AU833" s="1148">
        <f>AT833*AQ833</f>
        <v>0</v>
      </c>
      <c r="AV833" s="1094">
        <f>AR833*AQ833+AT833*AQ833</f>
        <v>0</v>
      </c>
      <c r="AW833" s="633"/>
    </row>
    <row r="834" spans="1:49" s="632" customFormat="1" x14ac:dyDescent="0.25">
      <c r="A834" s="749" t="s">
        <v>1479</v>
      </c>
      <c r="B834" s="657" t="s">
        <v>929</v>
      </c>
      <c r="C834" s="635" t="s">
        <v>43</v>
      </c>
      <c r="D834" s="621">
        <v>90.69</v>
      </c>
      <c r="E834" s="1167">
        <v>2405</v>
      </c>
      <c r="F834" s="905">
        <f>D834*E834</f>
        <v>218109.44999999998</v>
      </c>
      <c r="G834" s="937">
        <v>0</v>
      </c>
      <c r="H834" s="1148">
        <f>G834*D834</f>
        <v>0</v>
      </c>
      <c r="I834" s="1093">
        <f>E834*D834+G834*D834</f>
        <v>218109.44999999998</v>
      </c>
      <c r="J834" s="1132"/>
      <c r="K834" s="621">
        <v>90.69</v>
      </c>
      <c r="L834" s="1167">
        <v>2405</v>
      </c>
      <c r="M834" s="905">
        <f>K834*L834</f>
        <v>218109.44999999998</v>
      </c>
      <c r="N834" s="937">
        <v>0</v>
      </c>
      <c r="O834" s="1148">
        <f>N834*K834</f>
        <v>0</v>
      </c>
      <c r="P834" s="1093">
        <f>L834*K834+N834*K834</f>
        <v>218109.44999999998</v>
      </c>
      <c r="Q834" s="1005"/>
      <c r="R834" s="621"/>
      <c r="S834" s="1112">
        <v>2405</v>
      </c>
      <c r="T834" s="1094">
        <f>R834*S834</f>
        <v>0</v>
      </c>
      <c r="U834" s="1112">
        <v>0</v>
      </c>
      <c r="V834" s="1094">
        <f>U834*R834</f>
        <v>0</v>
      </c>
      <c r="W834" s="1093">
        <f>S834*R834+U834*R834</f>
        <v>0</v>
      </c>
      <c r="X834" s="1213"/>
      <c r="Y834" s="937">
        <v>2405</v>
      </c>
      <c r="Z834" s="905">
        <f>X834*Y834</f>
        <v>0</v>
      </c>
      <c r="AA834" s="937">
        <v>0</v>
      </c>
      <c r="AB834" s="905">
        <f>AA834*X834</f>
        <v>0</v>
      </c>
      <c r="AC834" s="933">
        <f>Y834*X834+AA834*X834</f>
        <v>0</v>
      </c>
      <c r="AD834" s="1214"/>
      <c r="AE834" s="937">
        <v>2405</v>
      </c>
      <c r="AF834" s="905">
        <f>AD834*AE834</f>
        <v>0</v>
      </c>
      <c r="AG834" s="937">
        <v>0</v>
      </c>
      <c r="AH834" s="905">
        <f>AG834*AD834</f>
        <v>0</v>
      </c>
      <c r="AI834" s="933">
        <f>AE834*AD834+AG834*AD834</f>
        <v>0</v>
      </c>
      <c r="AJ834" s="1214"/>
      <c r="AK834" s="937">
        <v>2405</v>
      </c>
      <c r="AL834" s="905">
        <f>AJ834*AK834</f>
        <v>0</v>
      </c>
      <c r="AM834" s="937">
        <v>0</v>
      </c>
      <c r="AN834" s="905">
        <f>AM834*AJ834</f>
        <v>0</v>
      </c>
      <c r="AO834" s="933">
        <f>AK834*AJ834+AM834*AJ834</f>
        <v>0</v>
      </c>
      <c r="AP834" s="990"/>
      <c r="AQ834" s="653">
        <f t="shared" si="666"/>
        <v>0</v>
      </c>
      <c r="AR834" s="1167">
        <v>2405</v>
      </c>
      <c r="AS834" s="905">
        <f>AQ834*AR834</f>
        <v>0</v>
      </c>
      <c r="AT834" s="937">
        <v>0</v>
      </c>
      <c r="AU834" s="1148">
        <f>AT834*AQ834</f>
        <v>0</v>
      </c>
      <c r="AV834" s="1093">
        <f>AR834*AQ834+AT834*AQ834</f>
        <v>0</v>
      </c>
      <c r="AW834" s="633"/>
    </row>
    <row r="835" spans="1:49" s="632" customFormat="1" x14ac:dyDescent="0.25">
      <c r="A835" s="749" t="s">
        <v>1480</v>
      </c>
      <c r="B835" s="657" t="s">
        <v>809</v>
      </c>
      <c r="C835" s="635" t="s">
        <v>43</v>
      </c>
      <c r="D835" s="621">
        <v>54.41</v>
      </c>
      <c r="E835" s="1145">
        <v>1590</v>
      </c>
      <c r="F835" s="905">
        <f>D835*E835</f>
        <v>86511.9</v>
      </c>
      <c r="G835" s="932">
        <v>0</v>
      </c>
      <c r="H835" s="1148">
        <f>G835*D835</f>
        <v>0</v>
      </c>
      <c r="I835" s="1094">
        <f>E835*D835+G835*D835</f>
        <v>86511.9</v>
      </c>
      <c r="J835" s="1132"/>
      <c r="K835" s="621">
        <v>54.41</v>
      </c>
      <c r="L835" s="1145">
        <v>1590</v>
      </c>
      <c r="M835" s="905">
        <f>K835*L835</f>
        <v>86511.9</v>
      </c>
      <c r="N835" s="932">
        <v>0</v>
      </c>
      <c r="O835" s="1148">
        <f>N835*K835</f>
        <v>0</v>
      </c>
      <c r="P835" s="1094">
        <f>L835*K835+N835*K835</f>
        <v>86511.9</v>
      </c>
      <c r="Q835" s="1005"/>
      <c r="R835" s="621"/>
      <c r="S835" s="1110">
        <v>1590</v>
      </c>
      <c r="T835" s="1094">
        <f>R835*S835</f>
        <v>0</v>
      </c>
      <c r="U835" s="1110">
        <v>0</v>
      </c>
      <c r="V835" s="1094">
        <f>U835*R835</f>
        <v>0</v>
      </c>
      <c r="W835" s="1094">
        <f>S835*R835+U835*R835</f>
        <v>0</v>
      </c>
      <c r="X835" s="1230"/>
      <c r="Y835" s="932">
        <v>1590</v>
      </c>
      <c r="Z835" s="905">
        <f>X835*Y835</f>
        <v>0</v>
      </c>
      <c r="AA835" s="932">
        <v>0</v>
      </c>
      <c r="AB835" s="905">
        <f>AA835*X835</f>
        <v>0</v>
      </c>
      <c r="AC835" s="935">
        <f>Y835*X835+AA835*X835</f>
        <v>0</v>
      </c>
      <c r="AD835" s="597"/>
      <c r="AE835" s="932">
        <v>1590</v>
      </c>
      <c r="AF835" s="905">
        <f>AD835*AE835</f>
        <v>0</v>
      </c>
      <c r="AG835" s="932">
        <v>0</v>
      </c>
      <c r="AH835" s="905">
        <f>AG835*AD835</f>
        <v>0</v>
      </c>
      <c r="AI835" s="935">
        <f>AE835*AD835+AG835*AD835</f>
        <v>0</v>
      </c>
      <c r="AJ835" s="597"/>
      <c r="AK835" s="932">
        <v>1590</v>
      </c>
      <c r="AL835" s="905">
        <f>AJ835*AK835</f>
        <v>0</v>
      </c>
      <c r="AM835" s="932">
        <v>0</v>
      </c>
      <c r="AN835" s="905">
        <f>AM835*AJ835</f>
        <v>0</v>
      </c>
      <c r="AO835" s="935">
        <f>AK835*AJ835+AM835*AJ835</f>
        <v>0</v>
      </c>
      <c r="AP835" s="990"/>
      <c r="AQ835" s="653">
        <f t="shared" si="666"/>
        <v>0</v>
      </c>
      <c r="AR835" s="1145">
        <v>1590</v>
      </c>
      <c r="AS835" s="905">
        <f>AQ835*AR835</f>
        <v>0</v>
      </c>
      <c r="AT835" s="932">
        <v>0</v>
      </c>
      <c r="AU835" s="1148">
        <f>AT835*AQ835</f>
        <v>0</v>
      </c>
      <c r="AV835" s="1094">
        <f>AR835*AQ835+AT835*AQ835</f>
        <v>0</v>
      </c>
      <c r="AW835" s="633"/>
    </row>
    <row r="836" spans="1:49" s="632" customFormat="1" ht="28.5" x14ac:dyDescent="0.25">
      <c r="A836" s="1077" t="s">
        <v>1481</v>
      </c>
      <c r="B836" s="634" t="s">
        <v>1482</v>
      </c>
      <c r="C836" s="635"/>
      <c r="D836" s="621"/>
      <c r="E836" s="1145"/>
      <c r="F836" s="930"/>
      <c r="G836" s="932"/>
      <c r="H836" s="1143"/>
      <c r="I836" s="1094"/>
      <c r="J836" s="1132"/>
      <c r="K836" s="621"/>
      <c r="L836" s="1145"/>
      <c r="M836" s="930"/>
      <c r="N836" s="932"/>
      <c r="O836" s="1143"/>
      <c r="P836" s="1094"/>
      <c r="Q836" s="1005"/>
      <c r="R836" s="621"/>
      <c r="S836" s="1110"/>
      <c r="T836" s="1109"/>
      <c r="U836" s="1110"/>
      <c r="V836" s="1109"/>
      <c r="W836" s="1094"/>
      <c r="X836" s="1213"/>
      <c r="Y836" s="932"/>
      <c r="Z836" s="930"/>
      <c r="AA836" s="932"/>
      <c r="AB836" s="930"/>
      <c r="AC836" s="935"/>
      <c r="AD836" s="1214"/>
      <c r="AE836" s="932"/>
      <c r="AF836" s="930"/>
      <c r="AG836" s="932"/>
      <c r="AH836" s="930"/>
      <c r="AI836" s="935"/>
      <c r="AJ836" s="1214"/>
      <c r="AK836" s="932"/>
      <c r="AL836" s="930"/>
      <c r="AM836" s="932"/>
      <c r="AN836" s="930"/>
      <c r="AO836" s="935"/>
      <c r="AP836" s="990"/>
      <c r="AQ836" s="653">
        <f t="shared" si="666"/>
        <v>0</v>
      </c>
      <c r="AR836" s="1145"/>
      <c r="AS836" s="930"/>
      <c r="AT836" s="932"/>
      <c r="AU836" s="1143"/>
      <c r="AV836" s="1094"/>
      <c r="AW836" s="633"/>
    </row>
    <row r="837" spans="1:49" s="632" customFormat="1" x14ac:dyDescent="0.25">
      <c r="A837" s="749" t="s">
        <v>1483</v>
      </c>
      <c r="B837" s="657" t="s">
        <v>1484</v>
      </c>
      <c r="C837" s="635" t="s">
        <v>43</v>
      </c>
      <c r="D837" s="621">
        <v>98.4</v>
      </c>
      <c r="E837" s="1145">
        <v>2513.16</v>
      </c>
      <c r="F837" s="905">
        <f>D837*E837</f>
        <v>247294.94399999999</v>
      </c>
      <c r="G837" s="932">
        <v>6681</v>
      </c>
      <c r="H837" s="1148">
        <f>D837*G837</f>
        <v>657410.4</v>
      </c>
      <c r="I837" s="1094">
        <f>E837*D837+G837*D837</f>
        <v>904705.34400000004</v>
      </c>
      <c r="J837" s="1132"/>
      <c r="K837" s="621">
        <v>98.4</v>
      </c>
      <c r="L837" s="1145">
        <v>2513.16</v>
      </c>
      <c r="M837" s="905">
        <f>K837*L837</f>
        <v>247294.94399999999</v>
      </c>
      <c r="N837" s="932">
        <v>6681</v>
      </c>
      <c r="O837" s="1148">
        <f>K837*N837</f>
        <v>657410.4</v>
      </c>
      <c r="P837" s="1094">
        <f>L837*K837+N837*K837</f>
        <v>904705.34400000004</v>
      </c>
      <c r="Q837" s="1005"/>
      <c r="R837" s="621"/>
      <c r="S837" s="1110">
        <v>2513.16</v>
      </c>
      <c r="T837" s="1094">
        <f>R837*S837</f>
        <v>0</v>
      </c>
      <c r="U837" s="1110">
        <v>6681</v>
      </c>
      <c r="V837" s="1094">
        <f>R837*U837</f>
        <v>0</v>
      </c>
      <c r="W837" s="1094">
        <f>S837*R837+U837*R837</f>
        <v>0</v>
      </c>
      <c r="X837" s="1230"/>
      <c r="Y837" s="932">
        <v>2513.16</v>
      </c>
      <c r="Z837" s="905">
        <f>X837*Y837</f>
        <v>0</v>
      </c>
      <c r="AA837" s="932">
        <v>6681</v>
      </c>
      <c r="AB837" s="905">
        <f>X837*AA837</f>
        <v>0</v>
      </c>
      <c r="AC837" s="935">
        <f>Y837*X837+AA837*X837</f>
        <v>0</v>
      </c>
      <c r="AD837" s="597"/>
      <c r="AE837" s="932">
        <v>2513.16</v>
      </c>
      <c r="AF837" s="905">
        <f>AD837*AE837</f>
        <v>0</v>
      </c>
      <c r="AG837" s="932">
        <v>6681</v>
      </c>
      <c r="AH837" s="905">
        <f>AD837*AG837</f>
        <v>0</v>
      </c>
      <c r="AI837" s="935">
        <f>AE837*AD837+AG837*AD837</f>
        <v>0</v>
      </c>
      <c r="AJ837" s="597"/>
      <c r="AK837" s="932">
        <v>2513.16</v>
      </c>
      <c r="AL837" s="905">
        <f>AJ837*AK837</f>
        <v>0</v>
      </c>
      <c r="AM837" s="932">
        <v>6681</v>
      </c>
      <c r="AN837" s="905">
        <f>AJ837*AM837</f>
        <v>0</v>
      </c>
      <c r="AO837" s="935">
        <f>AK837*AJ837+AM837*AJ837</f>
        <v>0</v>
      </c>
      <c r="AP837" s="990"/>
      <c r="AQ837" s="653">
        <f t="shared" si="666"/>
        <v>0</v>
      </c>
      <c r="AR837" s="1145">
        <v>2513.16</v>
      </c>
      <c r="AS837" s="905">
        <f>AQ837*AR837</f>
        <v>0</v>
      </c>
      <c r="AT837" s="932">
        <v>6681</v>
      </c>
      <c r="AU837" s="1148">
        <f>AQ837*AT837</f>
        <v>0</v>
      </c>
      <c r="AV837" s="1094">
        <f>AR837*AQ837+AT837*AQ837</f>
        <v>0</v>
      </c>
      <c r="AW837" s="633"/>
    </row>
    <row r="838" spans="1:49" s="632" customFormat="1" x14ac:dyDescent="0.25">
      <c r="A838" s="749" t="s">
        <v>1485</v>
      </c>
      <c r="B838" s="657" t="s">
        <v>1486</v>
      </c>
      <c r="C838" s="635" t="s">
        <v>43</v>
      </c>
      <c r="D838" s="621">
        <v>25.58</v>
      </c>
      <c r="E838" s="1145">
        <v>0</v>
      </c>
      <c r="F838" s="905"/>
      <c r="G838" s="932">
        <v>6681</v>
      </c>
      <c r="H838" s="1148">
        <f>D838*G838</f>
        <v>170899.97999999998</v>
      </c>
      <c r="I838" s="1094">
        <f>E838*D838+G838*D838</f>
        <v>170899.97999999998</v>
      </c>
      <c r="J838" s="1132"/>
      <c r="K838" s="621">
        <v>25.58</v>
      </c>
      <c r="L838" s="1145">
        <v>0</v>
      </c>
      <c r="M838" s="905">
        <f>K838*L838</f>
        <v>0</v>
      </c>
      <c r="N838" s="932">
        <v>6681</v>
      </c>
      <c r="O838" s="1148">
        <f>K838*N838</f>
        <v>170899.97999999998</v>
      </c>
      <c r="P838" s="1094">
        <f>L838*K838+N838*K838</f>
        <v>170899.97999999998</v>
      </c>
      <c r="Q838" s="1005"/>
      <c r="R838" s="621"/>
      <c r="S838" s="1110">
        <v>0</v>
      </c>
      <c r="T838" s="1094">
        <f>R838*S838</f>
        <v>0</v>
      </c>
      <c r="U838" s="1110">
        <v>6681</v>
      </c>
      <c r="V838" s="1094">
        <f>R838*U838</f>
        <v>0</v>
      </c>
      <c r="W838" s="1094">
        <f>S838*R838+U838*R838</f>
        <v>0</v>
      </c>
      <c r="X838" s="1230"/>
      <c r="Y838" s="932">
        <v>0</v>
      </c>
      <c r="Z838" s="905">
        <f>X838*Y838</f>
        <v>0</v>
      </c>
      <c r="AA838" s="932">
        <v>6681</v>
      </c>
      <c r="AB838" s="905">
        <f>X838*AA838</f>
        <v>0</v>
      </c>
      <c r="AC838" s="935">
        <f>Y838*X838+AA838*X838</f>
        <v>0</v>
      </c>
      <c r="AD838" s="597"/>
      <c r="AE838" s="932">
        <v>0</v>
      </c>
      <c r="AF838" s="905">
        <f>AD838*AE838</f>
        <v>0</v>
      </c>
      <c r="AG838" s="932">
        <v>6681</v>
      </c>
      <c r="AH838" s="905">
        <f>AD838*AG838</f>
        <v>0</v>
      </c>
      <c r="AI838" s="935">
        <f>AE838*AD838+AG838*AD838</f>
        <v>0</v>
      </c>
      <c r="AJ838" s="597"/>
      <c r="AK838" s="932">
        <v>0</v>
      </c>
      <c r="AL838" s="905">
        <f>AJ838*AK838</f>
        <v>0</v>
      </c>
      <c r="AM838" s="932">
        <v>6681</v>
      </c>
      <c r="AN838" s="905">
        <f>AJ838*AM838</f>
        <v>0</v>
      </c>
      <c r="AO838" s="935">
        <f>AK838*AJ838+AM838*AJ838</f>
        <v>0</v>
      </c>
      <c r="AP838" s="990"/>
      <c r="AQ838" s="653">
        <f t="shared" si="666"/>
        <v>0</v>
      </c>
      <c r="AR838" s="1145">
        <v>0</v>
      </c>
      <c r="AS838" s="905">
        <f>AQ838*AR838</f>
        <v>0</v>
      </c>
      <c r="AT838" s="932">
        <v>6681</v>
      </c>
      <c r="AU838" s="1148">
        <f>AQ838*AT838</f>
        <v>0</v>
      </c>
      <c r="AV838" s="1094">
        <f>AR838*AQ838+AT838*AQ838</f>
        <v>0</v>
      </c>
      <c r="AW838" s="633"/>
    </row>
    <row r="839" spans="1:49" s="632" customFormat="1" x14ac:dyDescent="0.25">
      <c r="A839" s="749" t="s">
        <v>1487</v>
      </c>
      <c r="B839" s="657" t="s">
        <v>1488</v>
      </c>
      <c r="C839" s="635" t="s">
        <v>43</v>
      </c>
      <c r="D839" s="621">
        <v>61.38</v>
      </c>
      <c r="E839" s="1145">
        <v>2333.7600000000002</v>
      </c>
      <c r="F839" s="905">
        <f>D839*E839</f>
        <v>143246.18880000003</v>
      </c>
      <c r="G839" s="932">
        <v>2161.5</v>
      </c>
      <c r="H839" s="1148">
        <f>D839*G839</f>
        <v>132672.87</v>
      </c>
      <c r="I839" s="1094">
        <f>E839*D839+G839*D839</f>
        <v>275919.0588</v>
      </c>
      <c r="J839" s="1132"/>
      <c r="K839" s="621">
        <v>60</v>
      </c>
      <c r="L839" s="1145">
        <v>2333.7600000000002</v>
      </c>
      <c r="M839" s="905">
        <f>K839*L839</f>
        <v>140025.60000000001</v>
      </c>
      <c r="N839" s="932">
        <v>2161.5</v>
      </c>
      <c r="O839" s="1148">
        <f>K839*N839</f>
        <v>129690</v>
      </c>
      <c r="P839" s="1094">
        <f>L839*K839+N839*K839</f>
        <v>269715.59999999998</v>
      </c>
      <c r="Q839" s="1005"/>
      <c r="R839" s="621">
        <v>1.38</v>
      </c>
      <c r="S839" s="1110">
        <v>2333.7600000000002</v>
      </c>
      <c r="T839" s="1094">
        <f>R839*S839</f>
        <v>3220.5888</v>
      </c>
      <c r="U839" s="1110">
        <v>2161.5</v>
      </c>
      <c r="V839" s="1094">
        <f>R839*U839</f>
        <v>2982.87</v>
      </c>
      <c r="W839" s="1094">
        <f>S839*R839+U839*R839</f>
        <v>6203.4588000000003</v>
      </c>
      <c r="X839" s="1230"/>
      <c r="Y839" s="932">
        <v>2333.7600000000002</v>
      </c>
      <c r="Z839" s="905">
        <f>X839*Y839</f>
        <v>0</v>
      </c>
      <c r="AA839" s="932">
        <v>2161.5</v>
      </c>
      <c r="AB839" s="905">
        <f>X839*AA839</f>
        <v>0</v>
      </c>
      <c r="AC839" s="935">
        <f>Y839*X839+AA839*X839</f>
        <v>0</v>
      </c>
      <c r="AD839" s="597"/>
      <c r="AE839" s="932">
        <v>2333.7600000000002</v>
      </c>
      <c r="AF839" s="905">
        <f>AD839*AE839</f>
        <v>0</v>
      </c>
      <c r="AG839" s="932">
        <v>2161.5</v>
      </c>
      <c r="AH839" s="905">
        <f>AD839*AG839</f>
        <v>0</v>
      </c>
      <c r="AI839" s="935">
        <f>AE839*AD839+AG839*AD839</f>
        <v>0</v>
      </c>
      <c r="AJ839" s="597"/>
      <c r="AK839" s="932">
        <v>2333.7600000000002</v>
      </c>
      <c r="AL839" s="905">
        <f>AJ839*AK839</f>
        <v>0</v>
      </c>
      <c r="AM839" s="932">
        <v>2161.5</v>
      </c>
      <c r="AN839" s="905">
        <f>AJ839*AM839</f>
        <v>0</v>
      </c>
      <c r="AO839" s="935">
        <f>AK839*AJ839+AM839*AJ839</f>
        <v>0</v>
      </c>
      <c r="AP839" s="990"/>
      <c r="AQ839" s="653">
        <f t="shared" si="666"/>
        <v>2.6645352591003757E-15</v>
      </c>
      <c r="AR839" s="1145">
        <v>2333.7600000000002</v>
      </c>
      <c r="AS839" s="905">
        <f>AQ839*AR839</f>
        <v>6.2183858062780934E-12</v>
      </c>
      <c r="AT839" s="932">
        <v>2161.5</v>
      </c>
      <c r="AU839" s="1148">
        <f>AQ839*AT839</f>
        <v>5.7593929625454621E-12</v>
      </c>
      <c r="AV839" s="1094">
        <f>AR839*AQ839+AT839*AQ839</f>
        <v>1.1977778768823555E-11</v>
      </c>
      <c r="AW839" s="633"/>
    </row>
    <row r="840" spans="1:49" s="632" customFormat="1" x14ac:dyDescent="0.25">
      <c r="A840" s="749" t="s">
        <v>1489</v>
      </c>
      <c r="B840" s="657" t="s">
        <v>1490</v>
      </c>
      <c r="C840" s="635" t="s">
        <v>43</v>
      </c>
      <c r="D840" s="621">
        <f>D839*0.2</f>
        <v>12.276000000000002</v>
      </c>
      <c r="E840" s="1145">
        <v>0</v>
      </c>
      <c r="F840" s="905"/>
      <c r="G840" s="932">
        <v>2161.5</v>
      </c>
      <c r="H840" s="1148">
        <f>D840*G840</f>
        <v>26534.574000000004</v>
      </c>
      <c r="I840" s="1094">
        <f>E840*D840+G840*D840</f>
        <v>26534.574000000004</v>
      </c>
      <c r="J840" s="1132"/>
      <c r="K840" s="621">
        <v>12</v>
      </c>
      <c r="L840" s="1145">
        <v>0</v>
      </c>
      <c r="M840" s="905">
        <f>K840*L840</f>
        <v>0</v>
      </c>
      <c r="N840" s="932">
        <v>2161.5</v>
      </c>
      <c r="O840" s="1148">
        <f>K840*N840</f>
        <v>25938</v>
      </c>
      <c r="P840" s="1094">
        <f>L840*K840+N840*K840</f>
        <v>25938</v>
      </c>
      <c r="Q840" s="1005"/>
      <c r="R840" s="621">
        <v>0.27600000000000002</v>
      </c>
      <c r="S840" s="1110">
        <v>0</v>
      </c>
      <c r="T840" s="1094">
        <f>R840*S840</f>
        <v>0</v>
      </c>
      <c r="U840" s="1110">
        <v>2161.5</v>
      </c>
      <c r="V840" s="1094">
        <f>R840*U840</f>
        <v>596.57400000000007</v>
      </c>
      <c r="W840" s="1094">
        <f>S840*R840+U840*R840</f>
        <v>596.57400000000007</v>
      </c>
      <c r="X840" s="1230"/>
      <c r="Y840" s="932">
        <v>0</v>
      </c>
      <c r="Z840" s="905">
        <f>X840*Y840</f>
        <v>0</v>
      </c>
      <c r="AA840" s="932">
        <v>2161.5</v>
      </c>
      <c r="AB840" s="905">
        <f>X840*AA840</f>
        <v>0</v>
      </c>
      <c r="AC840" s="935">
        <f>Y840*X840+AA840*X840</f>
        <v>0</v>
      </c>
      <c r="AD840" s="597"/>
      <c r="AE840" s="932">
        <v>0</v>
      </c>
      <c r="AF840" s="905">
        <f>AD840*AE840</f>
        <v>0</v>
      </c>
      <c r="AG840" s="932">
        <v>2161.5</v>
      </c>
      <c r="AH840" s="905">
        <f>AD840*AG840</f>
        <v>0</v>
      </c>
      <c r="AI840" s="935">
        <f>AE840*AD840+AG840*AD840</f>
        <v>0</v>
      </c>
      <c r="AJ840" s="597"/>
      <c r="AK840" s="932">
        <v>0</v>
      </c>
      <c r="AL840" s="905">
        <f>AJ840*AK840</f>
        <v>0</v>
      </c>
      <c r="AM840" s="932">
        <v>2161.5</v>
      </c>
      <c r="AN840" s="905">
        <f>AJ840*AM840</f>
        <v>0</v>
      </c>
      <c r="AO840" s="935">
        <f>AK840*AJ840+AM840*AJ840</f>
        <v>0</v>
      </c>
      <c r="AP840" s="990"/>
      <c r="AQ840" s="653">
        <f t="shared" si="666"/>
        <v>1.5543122344752192E-15</v>
      </c>
      <c r="AR840" s="1145">
        <v>0</v>
      </c>
      <c r="AS840" s="905">
        <f>AQ840*AR840</f>
        <v>0</v>
      </c>
      <c r="AT840" s="932">
        <v>2161.5</v>
      </c>
      <c r="AU840" s="1148">
        <f>AQ840*AT840</f>
        <v>3.3596458948181862E-12</v>
      </c>
      <c r="AV840" s="1094">
        <f>AR840*AQ840+AT840*AQ840</f>
        <v>3.3596458948181862E-12</v>
      </c>
      <c r="AW840" s="633"/>
    </row>
    <row r="841" spans="1:49" s="632" customFormat="1" x14ac:dyDescent="0.25">
      <c r="A841" s="749" t="s">
        <v>1491</v>
      </c>
      <c r="B841" s="657" t="s">
        <v>1492</v>
      </c>
      <c r="C841" s="635" t="s">
        <v>296</v>
      </c>
      <c r="D841" s="621">
        <v>83.24</v>
      </c>
      <c r="E841" s="1145">
        <v>46.8</v>
      </c>
      <c r="F841" s="905">
        <f>D841*E841</f>
        <v>3895.6319999999996</v>
      </c>
      <c r="G841" s="932">
        <v>450</v>
      </c>
      <c r="H841" s="1148">
        <f>D841*G841</f>
        <v>37458</v>
      </c>
      <c r="I841" s="1094">
        <f>E841*D841+G841*D841</f>
        <v>41353.631999999998</v>
      </c>
      <c r="J841" s="1132"/>
      <c r="K841" s="621">
        <v>82.49</v>
      </c>
      <c r="L841" s="1145">
        <v>46.8</v>
      </c>
      <c r="M841" s="905">
        <f>K841*L841</f>
        <v>3860.5319999999997</v>
      </c>
      <c r="N841" s="932">
        <v>450</v>
      </c>
      <c r="O841" s="1148">
        <f>K841*N841</f>
        <v>37120.5</v>
      </c>
      <c r="P841" s="1094">
        <f>L841*K841+N841*K841</f>
        <v>40981.031999999999</v>
      </c>
      <c r="Q841" s="1005"/>
      <c r="R841" s="621">
        <v>0.75</v>
      </c>
      <c r="S841" s="1110">
        <v>46.8</v>
      </c>
      <c r="T841" s="1094">
        <f>R841*S841</f>
        <v>35.099999999999994</v>
      </c>
      <c r="U841" s="1110">
        <v>450</v>
      </c>
      <c r="V841" s="1094">
        <f>R841*U841</f>
        <v>337.5</v>
      </c>
      <c r="W841" s="1094">
        <f>S841*R841+U841*R841</f>
        <v>372.6</v>
      </c>
      <c r="X841" s="1213"/>
      <c r="Y841" s="932">
        <v>46.8</v>
      </c>
      <c r="Z841" s="905">
        <f>X841*Y841</f>
        <v>0</v>
      </c>
      <c r="AA841" s="932">
        <v>450</v>
      </c>
      <c r="AB841" s="905">
        <f>X841*AA841</f>
        <v>0</v>
      </c>
      <c r="AC841" s="935">
        <f>Y841*X841+AA841*X841</f>
        <v>0</v>
      </c>
      <c r="AD841" s="1214"/>
      <c r="AE841" s="932">
        <v>46.8</v>
      </c>
      <c r="AF841" s="905">
        <f>AD841*AE841</f>
        <v>0</v>
      </c>
      <c r="AG841" s="932">
        <v>450</v>
      </c>
      <c r="AH841" s="905">
        <f>AD841*AG841</f>
        <v>0</v>
      </c>
      <c r="AI841" s="935">
        <f>AE841*AD841+AG841*AD841</f>
        <v>0</v>
      </c>
      <c r="AJ841" s="1214"/>
      <c r="AK841" s="932">
        <v>46.8</v>
      </c>
      <c r="AL841" s="905">
        <f>AJ841*AK841</f>
        <v>0</v>
      </c>
      <c r="AM841" s="932">
        <v>450</v>
      </c>
      <c r="AN841" s="905">
        <f>AJ841*AM841</f>
        <v>0</v>
      </c>
      <c r="AO841" s="935">
        <f>AK841*AJ841+AM841*AJ841</f>
        <v>0</v>
      </c>
      <c r="AP841" s="990"/>
      <c r="AQ841" s="653">
        <f t="shared" si="666"/>
        <v>0</v>
      </c>
      <c r="AR841" s="1145">
        <v>46.8</v>
      </c>
      <c r="AS841" s="905">
        <f>AQ841*AR841</f>
        <v>0</v>
      </c>
      <c r="AT841" s="932">
        <v>450</v>
      </c>
      <c r="AU841" s="1148">
        <f>AQ841*AT841</f>
        <v>0</v>
      </c>
      <c r="AV841" s="1094">
        <f>AR841*AQ841+AT841*AQ841</f>
        <v>0</v>
      </c>
      <c r="AW841" s="633"/>
    </row>
    <row r="842" spans="1:49" s="988" customFormat="1" x14ac:dyDescent="0.25">
      <c r="A842" s="1123" t="s">
        <v>1493</v>
      </c>
      <c r="B842" s="1168" t="s">
        <v>1494</v>
      </c>
      <c r="C842" s="1169"/>
      <c r="D842" s="1170"/>
      <c r="E842" s="1145"/>
      <c r="F842" s="930"/>
      <c r="G842" s="932"/>
      <c r="H842" s="1143"/>
      <c r="I842" s="1094"/>
      <c r="J842" s="1132"/>
      <c r="K842" s="1170"/>
      <c r="L842" s="1145"/>
      <c r="M842" s="930"/>
      <c r="N842" s="932"/>
      <c r="O842" s="1143"/>
      <c r="P842" s="1094"/>
      <c r="Q842" s="1005"/>
      <c r="R842" s="621"/>
      <c r="S842" s="1110"/>
      <c r="T842" s="1109"/>
      <c r="U842" s="1110"/>
      <c r="V842" s="1109"/>
      <c r="W842" s="1094"/>
      <c r="X842" s="1213"/>
      <c r="Y842" s="932"/>
      <c r="Z842" s="930"/>
      <c r="AA842" s="932"/>
      <c r="AB842" s="930"/>
      <c r="AC842" s="935"/>
      <c r="AD842" s="1214"/>
      <c r="AE842" s="932"/>
      <c r="AF842" s="930"/>
      <c r="AG842" s="932"/>
      <c r="AH842" s="930"/>
      <c r="AI842" s="935"/>
      <c r="AJ842" s="1214"/>
      <c r="AK842" s="932"/>
      <c r="AL842" s="930"/>
      <c r="AM842" s="932"/>
      <c r="AN842" s="930"/>
      <c r="AO842" s="935"/>
      <c r="AP842" s="996"/>
      <c r="AQ842" s="1119">
        <f t="shared" si="666"/>
        <v>0</v>
      </c>
      <c r="AR842" s="1145"/>
      <c r="AS842" s="930"/>
      <c r="AT842" s="932"/>
      <c r="AU842" s="1143"/>
      <c r="AV842" s="1094"/>
      <c r="AW842" s="987"/>
    </row>
    <row r="843" spans="1:49" s="632" customFormat="1" ht="57" x14ac:dyDescent="0.25">
      <c r="A843" s="749" t="s">
        <v>1495</v>
      </c>
      <c r="B843" s="657" t="s">
        <v>1496</v>
      </c>
      <c r="C843" s="635" t="s">
        <v>296</v>
      </c>
      <c r="D843" s="621">
        <v>83.24</v>
      </c>
      <c r="E843" s="983">
        <v>2475.7199999999998</v>
      </c>
      <c r="F843" s="905">
        <f t="shared" ref="F843:F849" si="689">D843*E843</f>
        <v>206078.93279999998</v>
      </c>
      <c r="G843" s="905">
        <v>60348.14</v>
      </c>
      <c r="H843" s="1148">
        <f t="shared" ref="H843:H849" si="690">D843*G843</f>
        <v>5023379.1735999994</v>
      </c>
      <c r="I843" s="1094">
        <f t="shared" ref="I843:I849" si="691">E843*D843+G843*D843</f>
        <v>5229458.106399999</v>
      </c>
      <c r="J843" s="1132"/>
      <c r="K843" s="621">
        <v>82.49</v>
      </c>
      <c r="L843" s="983">
        <v>2475.7199999999998</v>
      </c>
      <c r="M843" s="905">
        <f t="shared" ref="M843:M849" si="692">K843*L843</f>
        <v>204222.14279999997</v>
      </c>
      <c r="N843" s="905">
        <v>60348.14</v>
      </c>
      <c r="O843" s="1148">
        <f t="shared" ref="O843:O849" si="693">K843*N843</f>
        <v>4978118.0685999999</v>
      </c>
      <c r="P843" s="1094">
        <f t="shared" ref="P843:P849" si="694">L843*K843+N843*K843</f>
        <v>5182340.2113999994</v>
      </c>
      <c r="Q843" s="1005"/>
      <c r="R843" s="621">
        <v>0.75</v>
      </c>
      <c r="S843" s="1094">
        <v>2475.7199999999998</v>
      </c>
      <c r="T843" s="1094">
        <f t="shared" ref="T843:T849" si="695">R843*S843</f>
        <v>1856.79</v>
      </c>
      <c r="U843" s="1094">
        <v>60348.14</v>
      </c>
      <c r="V843" s="1094">
        <f t="shared" ref="V843:V849" si="696">R843*U843</f>
        <v>45261.104999999996</v>
      </c>
      <c r="W843" s="1094">
        <f t="shared" ref="W843:W849" si="697">S843*R843+U843*R843</f>
        <v>47117.894999999997</v>
      </c>
      <c r="X843" s="1230"/>
      <c r="Y843" s="905">
        <v>2475.7199999999998</v>
      </c>
      <c r="Z843" s="905">
        <f t="shared" ref="Z843:Z849" si="698">X843*Y843</f>
        <v>0</v>
      </c>
      <c r="AA843" s="905">
        <v>60348.14</v>
      </c>
      <c r="AB843" s="905">
        <f t="shared" ref="AB843:AB849" si="699">X843*AA843</f>
        <v>0</v>
      </c>
      <c r="AC843" s="935">
        <f t="shared" ref="AC843:AC849" si="700">Y843*X843+AA843*X843</f>
        <v>0</v>
      </c>
      <c r="AD843" s="597"/>
      <c r="AE843" s="905">
        <v>2475.7199999999998</v>
      </c>
      <c r="AF843" s="905">
        <f t="shared" ref="AF843:AF849" si="701">AD843*AE843</f>
        <v>0</v>
      </c>
      <c r="AG843" s="905">
        <v>60348.14</v>
      </c>
      <c r="AH843" s="905">
        <f t="shared" ref="AH843:AH849" si="702">AD843*AG843</f>
        <v>0</v>
      </c>
      <c r="AI843" s="935">
        <f t="shared" ref="AI843:AI849" si="703">AE843*AD843+AG843*AD843</f>
        <v>0</v>
      </c>
      <c r="AJ843" s="597"/>
      <c r="AK843" s="905">
        <v>2475.7199999999998</v>
      </c>
      <c r="AL843" s="905">
        <f t="shared" ref="AL843:AL849" si="704">AJ843*AK843</f>
        <v>0</v>
      </c>
      <c r="AM843" s="905">
        <v>60348.14</v>
      </c>
      <c r="AN843" s="905">
        <f t="shared" ref="AN843:AN849" si="705">AJ843*AM843</f>
        <v>0</v>
      </c>
      <c r="AO843" s="935">
        <f t="shared" ref="AO843:AO849" si="706">AK843*AJ843+AM843*AJ843</f>
        <v>0</v>
      </c>
      <c r="AP843" s="990"/>
      <c r="AQ843" s="653">
        <f t="shared" si="666"/>
        <v>0</v>
      </c>
      <c r="AR843" s="983">
        <v>2475.7199999999998</v>
      </c>
      <c r="AS843" s="905">
        <f t="shared" ref="AS843:AS849" si="707">AQ843*AR843</f>
        <v>0</v>
      </c>
      <c r="AT843" s="905">
        <v>60348.14</v>
      </c>
      <c r="AU843" s="1148">
        <f t="shared" ref="AU843:AU849" si="708">AQ843*AT843</f>
        <v>0</v>
      </c>
      <c r="AV843" s="1094">
        <f t="shared" ref="AV843:AV849" si="709">AR843*AQ843+AT843*AQ843</f>
        <v>0</v>
      </c>
      <c r="AW843" s="633"/>
    </row>
    <row r="844" spans="1:49" s="632" customFormat="1" x14ac:dyDescent="0.25">
      <c r="A844" s="749" t="s">
        <v>1497</v>
      </c>
      <c r="B844" s="657" t="s">
        <v>1498</v>
      </c>
      <c r="C844" s="635" t="s">
        <v>296</v>
      </c>
      <c r="D844" s="621">
        <v>83.24</v>
      </c>
      <c r="E844" s="1145">
        <v>6552</v>
      </c>
      <c r="F844" s="905">
        <f t="shared" si="689"/>
        <v>545388.48</v>
      </c>
      <c r="G844" s="932">
        <v>0</v>
      </c>
      <c r="H844" s="1148">
        <f t="shared" si="690"/>
        <v>0</v>
      </c>
      <c r="I844" s="1094">
        <f t="shared" si="691"/>
        <v>545388.48</v>
      </c>
      <c r="J844" s="1132"/>
      <c r="K844" s="621">
        <v>82.49</v>
      </c>
      <c r="L844" s="1145">
        <v>6552</v>
      </c>
      <c r="M844" s="905">
        <f t="shared" si="692"/>
        <v>540474.48</v>
      </c>
      <c r="N844" s="932">
        <v>0</v>
      </c>
      <c r="O844" s="1148">
        <f t="shared" si="693"/>
        <v>0</v>
      </c>
      <c r="P844" s="1094">
        <f t="shared" si="694"/>
        <v>540474.48</v>
      </c>
      <c r="Q844" s="1005"/>
      <c r="R844" s="621">
        <v>0.75</v>
      </c>
      <c r="S844" s="1110">
        <v>6552</v>
      </c>
      <c r="T844" s="1094">
        <f t="shared" si="695"/>
        <v>4914</v>
      </c>
      <c r="U844" s="1110">
        <v>0</v>
      </c>
      <c r="V844" s="1094">
        <f t="shared" si="696"/>
        <v>0</v>
      </c>
      <c r="W844" s="1094">
        <f t="shared" si="697"/>
        <v>4914</v>
      </c>
      <c r="X844" s="1230"/>
      <c r="Y844" s="932">
        <v>6552</v>
      </c>
      <c r="Z844" s="905">
        <f t="shared" si="698"/>
        <v>0</v>
      </c>
      <c r="AA844" s="932">
        <v>0</v>
      </c>
      <c r="AB844" s="905">
        <f t="shared" si="699"/>
        <v>0</v>
      </c>
      <c r="AC844" s="935">
        <f t="shared" si="700"/>
        <v>0</v>
      </c>
      <c r="AD844" s="597"/>
      <c r="AE844" s="932">
        <v>6552</v>
      </c>
      <c r="AF844" s="905">
        <f t="shared" si="701"/>
        <v>0</v>
      </c>
      <c r="AG844" s="932">
        <v>0</v>
      </c>
      <c r="AH844" s="905">
        <f t="shared" si="702"/>
        <v>0</v>
      </c>
      <c r="AI844" s="935">
        <f t="shared" si="703"/>
        <v>0</v>
      </c>
      <c r="AJ844" s="597"/>
      <c r="AK844" s="932">
        <v>6552</v>
      </c>
      <c r="AL844" s="905">
        <f t="shared" si="704"/>
        <v>0</v>
      </c>
      <c r="AM844" s="932">
        <v>0</v>
      </c>
      <c r="AN844" s="905">
        <f t="shared" si="705"/>
        <v>0</v>
      </c>
      <c r="AO844" s="935">
        <f t="shared" si="706"/>
        <v>0</v>
      </c>
      <c r="AP844" s="990"/>
      <c r="AQ844" s="653">
        <f t="shared" si="666"/>
        <v>0</v>
      </c>
      <c r="AR844" s="1145">
        <v>6552</v>
      </c>
      <c r="AS844" s="905">
        <f t="shared" si="707"/>
        <v>0</v>
      </c>
      <c r="AT844" s="932">
        <v>0</v>
      </c>
      <c r="AU844" s="1148">
        <f t="shared" si="708"/>
        <v>0</v>
      </c>
      <c r="AV844" s="1094">
        <f t="shared" si="709"/>
        <v>0</v>
      </c>
      <c r="AW844" s="633"/>
    </row>
    <row r="845" spans="1:49" s="632" customFormat="1" x14ac:dyDescent="0.25">
      <c r="A845" s="749" t="s">
        <v>1499</v>
      </c>
      <c r="B845" s="657" t="s">
        <v>1500</v>
      </c>
      <c r="C845" s="635" t="s">
        <v>296</v>
      </c>
      <c r="D845" s="621">
        <v>43.47</v>
      </c>
      <c r="E845" s="1145">
        <v>6552</v>
      </c>
      <c r="F845" s="905">
        <f t="shared" si="689"/>
        <v>284815.44</v>
      </c>
      <c r="G845" s="932">
        <v>0</v>
      </c>
      <c r="H845" s="1148">
        <f t="shared" si="690"/>
        <v>0</v>
      </c>
      <c r="I845" s="1094">
        <f t="shared" si="691"/>
        <v>284815.44</v>
      </c>
      <c r="J845" s="1132"/>
      <c r="K845" s="621"/>
      <c r="L845" s="1145">
        <v>6552</v>
      </c>
      <c r="M845" s="905">
        <f t="shared" si="692"/>
        <v>0</v>
      </c>
      <c r="N845" s="932">
        <v>0</v>
      </c>
      <c r="O845" s="1148">
        <f t="shared" si="693"/>
        <v>0</v>
      </c>
      <c r="P845" s="1094">
        <f t="shared" si="694"/>
        <v>0</v>
      </c>
      <c r="Q845" s="1005"/>
      <c r="R845" s="621"/>
      <c r="S845" s="1110">
        <v>6552</v>
      </c>
      <c r="T845" s="1094">
        <f t="shared" si="695"/>
        <v>0</v>
      </c>
      <c r="U845" s="1110">
        <v>0</v>
      </c>
      <c r="V845" s="1094">
        <f t="shared" si="696"/>
        <v>0</v>
      </c>
      <c r="W845" s="1094">
        <f t="shared" si="697"/>
        <v>0</v>
      </c>
      <c r="X845" s="1230"/>
      <c r="Y845" s="932">
        <v>6552</v>
      </c>
      <c r="Z845" s="905">
        <f t="shared" si="698"/>
        <v>0</v>
      </c>
      <c r="AA845" s="932">
        <v>0</v>
      </c>
      <c r="AB845" s="905">
        <f t="shared" si="699"/>
        <v>0</v>
      </c>
      <c r="AC845" s="935">
        <f t="shared" si="700"/>
        <v>0</v>
      </c>
      <c r="AD845" s="597"/>
      <c r="AE845" s="932">
        <v>6552</v>
      </c>
      <c r="AF845" s="905">
        <f t="shared" si="701"/>
        <v>0</v>
      </c>
      <c r="AG845" s="932">
        <v>0</v>
      </c>
      <c r="AH845" s="905">
        <f t="shared" si="702"/>
        <v>0</v>
      </c>
      <c r="AI845" s="935">
        <f t="shared" si="703"/>
        <v>0</v>
      </c>
      <c r="AJ845" s="597"/>
      <c r="AK845" s="932">
        <v>6552</v>
      </c>
      <c r="AL845" s="905">
        <f t="shared" si="704"/>
        <v>0</v>
      </c>
      <c r="AM845" s="932">
        <v>0</v>
      </c>
      <c r="AN845" s="905">
        <f t="shared" si="705"/>
        <v>0</v>
      </c>
      <c r="AO845" s="935">
        <f t="shared" si="706"/>
        <v>0</v>
      </c>
      <c r="AP845" s="990"/>
      <c r="AQ845" s="653">
        <f t="shared" si="666"/>
        <v>43.47</v>
      </c>
      <c r="AR845" s="1145">
        <v>6552</v>
      </c>
      <c r="AS845" s="905">
        <f t="shared" si="707"/>
        <v>284815.44</v>
      </c>
      <c r="AT845" s="932">
        <v>0</v>
      </c>
      <c r="AU845" s="1148">
        <f t="shared" si="708"/>
        <v>0</v>
      </c>
      <c r="AV845" s="1094">
        <f t="shared" si="709"/>
        <v>284815.44</v>
      </c>
      <c r="AW845" s="633"/>
    </row>
    <row r="846" spans="1:49" s="988" customFormat="1" x14ac:dyDescent="0.25">
      <c r="A846" s="1124" t="s">
        <v>1501</v>
      </c>
      <c r="B846" s="1171" t="s">
        <v>1502</v>
      </c>
      <c r="C846" s="1169" t="s">
        <v>170</v>
      </c>
      <c r="D846" s="1170">
        <v>1</v>
      </c>
      <c r="E846" s="1145">
        <v>124845</v>
      </c>
      <c r="F846" s="905">
        <f t="shared" si="689"/>
        <v>124845</v>
      </c>
      <c r="G846" s="932">
        <v>49408.35</v>
      </c>
      <c r="H846" s="1148">
        <f t="shared" si="690"/>
        <v>49408.35</v>
      </c>
      <c r="I846" s="1094">
        <f t="shared" si="691"/>
        <v>174253.35</v>
      </c>
      <c r="J846" s="1132"/>
      <c r="K846" s="1170">
        <v>1</v>
      </c>
      <c r="L846" s="1145">
        <v>124845</v>
      </c>
      <c r="M846" s="905">
        <f t="shared" si="692"/>
        <v>124845</v>
      </c>
      <c r="N846" s="932">
        <v>49408.35</v>
      </c>
      <c r="O846" s="1148">
        <f t="shared" si="693"/>
        <v>49408.35</v>
      </c>
      <c r="P846" s="1094">
        <f t="shared" si="694"/>
        <v>174253.35</v>
      </c>
      <c r="Q846" s="1005"/>
      <c r="R846" s="621"/>
      <c r="S846" s="1110">
        <v>124845</v>
      </c>
      <c r="T846" s="1094">
        <f t="shared" si="695"/>
        <v>0</v>
      </c>
      <c r="U846" s="1110">
        <v>49408.35</v>
      </c>
      <c r="V846" s="1094">
        <f t="shared" si="696"/>
        <v>0</v>
      </c>
      <c r="W846" s="1094">
        <f t="shared" si="697"/>
        <v>0</v>
      </c>
      <c r="X846" s="1213"/>
      <c r="Y846" s="932">
        <v>124845</v>
      </c>
      <c r="Z846" s="905">
        <f t="shared" si="698"/>
        <v>0</v>
      </c>
      <c r="AA846" s="932">
        <v>49408.35</v>
      </c>
      <c r="AB846" s="905">
        <f t="shared" si="699"/>
        <v>0</v>
      </c>
      <c r="AC846" s="935">
        <f t="shared" si="700"/>
        <v>0</v>
      </c>
      <c r="AD846" s="1214"/>
      <c r="AE846" s="932">
        <v>124845</v>
      </c>
      <c r="AF846" s="905">
        <f t="shared" si="701"/>
        <v>0</v>
      </c>
      <c r="AG846" s="932">
        <v>49408.35</v>
      </c>
      <c r="AH846" s="905">
        <f t="shared" si="702"/>
        <v>0</v>
      </c>
      <c r="AI846" s="935">
        <f t="shared" si="703"/>
        <v>0</v>
      </c>
      <c r="AJ846" s="1214"/>
      <c r="AK846" s="932">
        <v>124845</v>
      </c>
      <c r="AL846" s="905">
        <f t="shared" si="704"/>
        <v>0</v>
      </c>
      <c r="AM846" s="932">
        <v>49408.35</v>
      </c>
      <c r="AN846" s="905">
        <f t="shared" si="705"/>
        <v>0</v>
      </c>
      <c r="AO846" s="935">
        <f t="shared" si="706"/>
        <v>0</v>
      </c>
      <c r="AP846" s="996"/>
      <c r="AQ846" s="1119">
        <f t="shared" si="666"/>
        <v>0</v>
      </c>
      <c r="AR846" s="1145">
        <v>124845</v>
      </c>
      <c r="AS846" s="905">
        <f t="shared" si="707"/>
        <v>0</v>
      </c>
      <c r="AT846" s="932">
        <v>49408.35</v>
      </c>
      <c r="AU846" s="1148">
        <f t="shared" si="708"/>
        <v>0</v>
      </c>
      <c r="AV846" s="1094">
        <f t="shared" si="709"/>
        <v>0</v>
      </c>
      <c r="AW846" s="987"/>
    </row>
    <row r="847" spans="1:49" s="988" customFormat="1" ht="28.5" x14ac:dyDescent="0.25">
      <c r="A847" s="1124" t="s">
        <v>1503</v>
      </c>
      <c r="B847" s="1171" t="s">
        <v>1504</v>
      </c>
      <c r="C847" s="1169" t="s">
        <v>170</v>
      </c>
      <c r="D847" s="1170">
        <v>68</v>
      </c>
      <c r="E847" s="1145">
        <v>1664</v>
      </c>
      <c r="F847" s="905">
        <f t="shared" si="689"/>
        <v>113152</v>
      </c>
      <c r="G847" s="932">
        <v>150</v>
      </c>
      <c r="H847" s="1148">
        <f t="shared" si="690"/>
        <v>10200</v>
      </c>
      <c r="I847" s="1094">
        <f t="shared" si="691"/>
        <v>123352</v>
      </c>
      <c r="J847" s="1132"/>
      <c r="K847" s="1170">
        <v>68</v>
      </c>
      <c r="L847" s="1145">
        <v>1664</v>
      </c>
      <c r="M847" s="905">
        <f t="shared" si="692"/>
        <v>113152</v>
      </c>
      <c r="N847" s="932">
        <v>150</v>
      </c>
      <c r="O847" s="1148">
        <f t="shared" si="693"/>
        <v>10200</v>
      </c>
      <c r="P847" s="1094">
        <f t="shared" si="694"/>
        <v>123352</v>
      </c>
      <c r="Q847" s="1005"/>
      <c r="R847" s="621"/>
      <c r="S847" s="1110">
        <v>1664</v>
      </c>
      <c r="T847" s="1094">
        <f t="shared" si="695"/>
        <v>0</v>
      </c>
      <c r="U847" s="1110">
        <v>150</v>
      </c>
      <c r="V847" s="1094">
        <f t="shared" si="696"/>
        <v>0</v>
      </c>
      <c r="W847" s="1094">
        <f t="shared" si="697"/>
        <v>0</v>
      </c>
      <c r="X847" s="1213"/>
      <c r="Y847" s="932">
        <v>1664</v>
      </c>
      <c r="Z847" s="905">
        <f t="shared" si="698"/>
        <v>0</v>
      </c>
      <c r="AA847" s="932">
        <v>150</v>
      </c>
      <c r="AB847" s="905">
        <f t="shared" si="699"/>
        <v>0</v>
      </c>
      <c r="AC847" s="935">
        <f t="shared" si="700"/>
        <v>0</v>
      </c>
      <c r="AD847" s="1214"/>
      <c r="AE847" s="932">
        <v>1664</v>
      </c>
      <c r="AF847" s="905">
        <f t="shared" si="701"/>
        <v>0</v>
      </c>
      <c r="AG847" s="932">
        <v>150</v>
      </c>
      <c r="AH847" s="905">
        <f t="shared" si="702"/>
        <v>0</v>
      </c>
      <c r="AI847" s="935">
        <f t="shared" si="703"/>
        <v>0</v>
      </c>
      <c r="AJ847" s="1214"/>
      <c r="AK847" s="932">
        <v>1664</v>
      </c>
      <c r="AL847" s="905">
        <f t="shared" si="704"/>
        <v>0</v>
      </c>
      <c r="AM847" s="932">
        <v>150</v>
      </c>
      <c r="AN847" s="905">
        <f t="shared" si="705"/>
        <v>0</v>
      </c>
      <c r="AO847" s="935">
        <f t="shared" si="706"/>
        <v>0</v>
      </c>
      <c r="AP847" s="996"/>
      <c r="AQ847" s="1119">
        <f t="shared" si="666"/>
        <v>0</v>
      </c>
      <c r="AR847" s="1145">
        <v>1664</v>
      </c>
      <c r="AS847" s="905">
        <f t="shared" si="707"/>
        <v>0</v>
      </c>
      <c r="AT847" s="932">
        <v>150</v>
      </c>
      <c r="AU847" s="1148">
        <f t="shared" si="708"/>
        <v>0</v>
      </c>
      <c r="AV847" s="1094">
        <f t="shared" si="709"/>
        <v>0</v>
      </c>
      <c r="AW847" s="987"/>
    </row>
    <row r="848" spans="1:49" s="988" customFormat="1" ht="28.5" x14ac:dyDescent="0.25">
      <c r="A848" s="1124" t="s">
        <v>1505</v>
      </c>
      <c r="B848" s="1171" t="s">
        <v>1506</v>
      </c>
      <c r="C848" s="1169" t="s">
        <v>296</v>
      </c>
      <c r="D848" s="1170">
        <v>165</v>
      </c>
      <c r="E848" s="1172">
        <v>2154</v>
      </c>
      <c r="F848" s="962">
        <f t="shared" si="689"/>
        <v>355410</v>
      </c>
      <c r="G848" s="972">
        <v>2178</v>
      </c>
      <c r="H848" s="1148">
        <f t="shared" si="690"/>
        <v>359370</v>
      </c>
      <c r="I848" s="1094">
        <f t="shared" si="691"/>
        <v>714780</v>
      </c>
      <c r="J848" s="1137"/>
      <c r="K848" s="1170">
        <v>165</v>
      </c>
      <c r="L848" s="1172">
        <v>2154</v>
      </c>
      <c r="M848" s="962">
        <f t="shared" si="692"/>
        <v>355410</v>
      </c>
      <c r="N848" s="972">
        <v>2178</v>
      </c>
      <c r="O848" s="1148">
        <f t="shared" si="693"/>
        <v>359370</v>
      </c>
      <c r="P848" s="1094">
        <f t="shared" si="694"/>
        <v>714780</v>
      </c>
      <c r="Q848" s="444"/>
      <c r="R848" s="621"/>
      <c r="S848" s="1110">
        <v>2154</v>
      </c>
      <c r="T848" s="1094">
        <f t="shared" si="695"/>
        <v>0</v>
      </c>
      <c r="U848" s="1110">
        <v>2178</v>
      </c>
      <c r="V848" s="1094">
        <f t="shared" si="696"/>
        <v>0</v>
      </c>
      <c r="W848" s="1094">
        <f t="shared" si="697"/>
        <v>0</v>
      </c>
      <c r="X848" s="1253"/>
      <c r="Y848" s="972">
        <v>2154</v>
      </c>
      <c r="Z848" s="962">
        <f t="shared" si="698"/>
        <v>0</v>
      </c>
      <c r="AA848" s="972">
        <v>2178</v>
      </c>
      <c r="AB848" s="905">
        <f t="shared" si="699"/>
        <v>0</v>
      </c>
      <c r="AC848" s="973">
        <f t="shared" si="700"/>
        <v>0</v>
      </c>
      <c r="AD848" s="1254"/>
      <c r="AE848" s="972">
        <v>2154</v>
      </c>
      <c r="AF848" s="962">
        <f t="shared" si="701"/>
        <v>0</v>
      </c>
      <c r="AG848" s="972">
        <v>2178</v>
      </c>
      <c r="AH848" s="905">
        <f t="shared" si="702"/>
        <v>0</v>
      </c>
      <c r="AI848" s="973">
        <f t="shared" si="703"/>
        <v>0</v>
      </c>
      <c r="AJ848" s="1254"/>
      <c r="AK848" s="972">
        <v>2154</v>
      </c>
      <c r="AL848" s="962">
        <f t="shared" si="704"/>
        <v>0</v>
      </c>
      <c r="AM848" s="972">
        <v>2178</v>
      </c>
      <c r="AN848" s="905">
        <f t="shared" si="705"/>
        <v>0</v>
      </c>
      <c r="AO848" s="973">
        <f t="shared" si="706"/>
        <v>0</v>
      </c>
      <c r="AP848" s="476"/>
      <c r="AQ848" s="1119">
        <f t="shared" si="666"/>
        <v>0</v>
      </c>
      <c r="AR848" s="1172">
        <v>2154</v>
      </c>
      <c r="AS848" s="962">
        <f t="shared" si="707"/>
        <v>0</v>
      </c>
      <c r="AT848" s="972">
        <v>2178</v>
      </c>
      <c r="AU848" s="1148">
        <f t="shared" si="708"/>
        <v>0</v>
      </c>
      <c r="AV848" s="1094">
        <f t="shared" si="709"/>
        <v>0</v>
      </c>
      <c r="AW848" s="987"/>
    </row>
    <row r="849" spans="1:50" s="632" customFormat="1" ht="28.5" x14ac:dyDescent="0.25">
      <c r="A849" s="749" t="s">
        <v>1507</v>
      </c>
      <c r="B849" s="657" t="s">
        <v>1508</v>
      </c>
      <c r="C849" s="635" t="s">
        <v>296</v>
      </c>
      <c r="D849" s="1078">
        <v>22.77</v>
      </c>
      <c r="E849" s="924">
        <v>6602.4000000000005</v>
      </c>
      <c r="F849" s="923">
        <f t="shared" si="689"/>
        <v>150336.64800000002</v>
      </c>
      <c r="G849" s="922">
        <v>0</v>
      </c>
      <c r="H849" s="1173">
        <f t="shared" si="690"/>
        <v>0</v>
      </c>
      <c r="I849" s="1090">
        <f t="shared" si="691"/>
        <v>150336.64800000002</v>
      </c>
      <c r="J849" s="1137"/>
      <c r="K849" s="1078"/>
      <c r="L849" s="924">
        <v>6602.4000000000005</v>
      </c>
      <c r="M849" s="923">
        <f t="shared" si="692"/>
        <v>0</v>
      </c>
      <c r="N849" s="922">
        <v>0</v>
      </c>
      <c r="O849" s="1173">
        <f t="shared" si="693"/>
        <v>0</v>
      </c>
      <c r="P849" s="1090">
        <f t="shared" si="694"/>
        <v>0</v>
      </c>
      <c r="Q849" s="444"/>
      <c r="R849" s="1078"/>
      <c r="S849" s="1096">
        <v>6602.4000000000005</v>
      </c>
      <c r="T849" s="1090">
        <f t="shared" si="695"/>
        <v>0</v>
      </c>
      <c r="U849" s="1096">
        <v>0</v>
      </c>
      <c r="V849" s="1094">
        <f t="shared" si="696"/>
        <v>0</v>
      </c>
      <c r="W849" s="1090">
        <f t="shared" si="697"/>
        <v>0</v>
      </c>
      <c r="X849" s="1255"/>
      <c r="Y849" s="922">
        <v>6602.4000000000005</v>
      </c>
      <c r="Z849" s="923">
        <f t="shared" si="698"/>
        <v>0</v>
      </c>
      <c r="AA849" s="922">
        <v>0</v>
      </c>
      <c r="AB849" s="962">
        <f t="shared" si="699"/>
        <v>0</v>
      </c>
      <c r="AC849" s="963">
        <f t="shared" si="700"/>
        <v>0</v>
      </c>
      <c r="AD849" s="1256"/>
      <c r="AE849" s="922">
        <v>6602.4000000000005</v>
      </c>
      <c r="AF849" s="923">
        <f t="shared" si="701"/>
        <v>0</v>
      </c>
      <c r="AG849" s="922">
        <v>0</v>
      </c>
      <c r="AH849" s="962">
        <f t="shared" si="702"/>
        <v>0</v>
      </c>
      <c r="AI849" s="963">
        <f t="shared" si="703"/>
        <v>0</v>
      </c>
      <c r="AJ849" s="1256"/>
      <c r="AK849" s="922">
        <v>6602.4000000000005</v>
      </c>
      <c r="AL849" s="923">
        <f t="shared" si="704"/>
        <v>0</v>
      </c>
      <c r="AM849" s="922">
        <v>0</v>
      </c>
      <c r="AN849" s="962">
        <f t="shared" si="705"/>
        <v>0</v>
      </c>
      <c r="AO849" s="963">
        <f t="shared" si="706"/>
        <v>0</v>
      </c>
      <c r="AP849" s="944"/>
      <c r="AQ849" s="653">
        <f t="shared" si="666"/>
        <v>22.77</v>
      </c>
      <c r="AR849" s="924">
        <v>6602.4000000000005</v>
      </c>
      <c r="AS849" s="923">
        <f t="shared" si="707"/>
        <v>150336.64800000002</v>
      </c>
      <c r="AT849" s="922">
        <v>0</v>
      </c>
      <c r="AU849" s="1173">
        <f t="shared" si="708"/>
        <v>0</v>
      </c>
      <c r="AV849" s="1090">
        <f t="shared" si="709"/>
        <v>150336.64800000002</v>
      </c>
      <c r="AW849" s="633"/>
    </row>
    <row r="850" spans="1:50" s="1276" customFormat="1" x14ac:dyDescent="0.25">
      <c r="A850" s="1076" t="s">
        <v>1509</v>
      </c>
      <c r="B850" s="863" t="s">
        <v>1510</v>
      </c>
      <c r="C850" s="864"/>
      <c r="D850" s="865"/>
      <c r="E850" s="1281"/>
      <c r="F850" s="961">
        <f>SUM(F851:F870)</f>
        <v>5102521.7715999996</v>
      </c>
      <c r="G850" s="964"/>
      <c r="H850" s="1282">
        <f>SUM(H851:H870)</f>
        <v>6587143.550999999</v>
      </c>
      <c r="I850" s="961">
        <f>SUM(I851:I870)</f>
        <v>11689665.3226</v>
      </c>
      <c r="J850" s="998"/>
      <c r="K850" s="865"/>
      <c r="L850" s="1281"/>
      <c r="M850" s="961">
        <f>SUM(M851:M870)</f>
        <v>4499894.0436000004</v>
      </c>
      <c r="N850" s="964"/>
      <c r="O850" s="1282">
        <f>SUM(O851:O870)</f>
        <v>6453196.4049999993</v>
      </c>
      <c r="P850" s="961">
        <f>SUM(P851:P870)</f>
        <v>10953090.4486</v>
      </c>
      <c r="Q850" s="1012"/>
      <c r="R850" s="865"/>
      <c r="S850" s="964"/>
      <c r="T850" s="961">
        <f>SUM(T851:T870)</f>
        <v>1287</v>
      </c>
      <c r="U850" s="964"/>
      <c r="V850" s="961">
        <f>SUM(V851:V870)</f>
        <v>12246.146000000001</v>
      </c>
      <c r="W850" s="961">
        <f>SUM(W851:W870)</f>
        <v>13533.146000000001</v>
      </c>
      <c r="X850" s="1283"/>
      <c r="Y850" s="964"/>
      <c r="Z850" s="961">
        <f>SUM(Z851:Z870)</f>
        <v>0</v>
      </c>
      <c r="AA850" s="964"/>
      <c r="AB850" s="961">
        <f>SUM(AB851:AB870)</f>
        <v>0</v>
      </c>
      <c r="AC850" s="965">
        <f>SUM(AC851:AC870)</f>
        <v>0</v>
      </c>
      <c r="AD850" s="1284"/>
      <c r="AE850" s="964"/>
      <c r="AF850" s="961">
        <f>SUM(AF851:AF870)</f>
        <v>0</v>
      </c>
      <c r="AG850" s="964"/>
      <c r="AH850" s="961">
        <f>SUM(AH851:AH870)</f>
        <v>0</v>
      </c>
      <c r="AI850" s="965">
        <f>SUM(AI851:AI870)</f>
        <v>0</v>
      </c>
      <c r="AJ850" s="1284"/>
      <c r="AK850" s="964"/>
      <c r="AL850" s="961">
        <f>SUM(AL851:AL870)</f>
        <v>0</v>
      </c>
      <c r="AM850" s="964"/>
      <c r="AN850" s="961">
        <f>SUM(AN851:AN870)</f>
        <v>0</v>
      </c>
      <c r="AO850" s="965">
        <f>SUM(AO851:AO870)</f>
        <v>0</v>
      </c>
      <c r="AP850" s="998"/>
      <c r="AQ850" s="1118">
        <f t="shared" si="666"/>
        <v>0</v>
      </c>
      <c r="AR850" s="1281"/>
      <c r="AS850" s="961">
        <f>SUM(AS851:AS870)</f>
        <v>601340.728</v>
      </c>
      <c r="AT850" s="964"/>
      <c r="AU850" s="1282">
        <f>SUM(AU851:AU870)</f>
        <v>121701</v>
      </c>
      <c r="AV850" s="961">
        <f>SUM(AV851:AV870)</f>
        <v>723041.728</v>
      </c>
      <c r="AW850" s="1275"/>
    </row>
    <row r="851" spans="1:50" s="632" customFormat="1" x14ac:dyDescent="0.25">
      <c r="A851" s="1077" t="s">
        <v>1511</v>
      </c>
      <c r="B851" s="634" t="s">
        <v>1475</v>
      </c>
      <c r="C851" s="635"/>
      <c r="D851" s="621"/>
      <c r="E851" s="1174"/>
      <c r="F851" s="967"/>
      <c r="G851" s="966"/>
      <c r="H851" s="1175"/>
      <c r="I851" s="1094"/>
      <c r="J851" s="1131"/>
      <c r="K851" s="621"/>
      <c r="L851" s="1174"/>
      <c r="M851" s="967"/>
      <c r="N851" s="966"/>
      <c r="O851" s="1175"/>
      <c r="P851" s="1094"/>
      <c r="Q851" s="455"/>
      <c r="R851" s="621"/>
      <c r="S851" s="1110"/>
      <c r="T851" s="1109"/>
      <c r="U851" s="1110"/>
      <c r="V851" s="1109"/>
      <c r="W851" s="1094"/>
      <c r="X851" s="1251"/>
      <c r="Y851" s="966"/>
      <c r="Z851" s="967"/>
      <c r="AA851" s="966"/>
      <c r="AB851" s="967"/>
      <c r="AC851" s="968"/>
      <c r="AD851" s="1252"/>
      <c r="AE851" s="966"/>
      <c r="AF851" s="967"/>
      <c r="AG851" s="966"/>
      <c r="AH851" s="967"/>
      <c r="AI851" s="968"/>
      <c r="AJ851" s="1252"/>
      <c r="AK851" s="966"/>
      <c r="AL851" s="967"/>
      <c r="AM851" s="966"/>
      <c r="AN851" s="967"/>
      <c r="AO851" s="968"/>
      <c r="AP851" s="959"/>
      <c r="AQ851" s="653">
        <f t="shared" si="666"/>
        <v>0</v>
      </c>
      <c r="AR851" s="1174"/>
      <c r="AS851" s="967"/>
      <c r="AT851" s="966"/>
      <c r="AU851" s="1175"/>
      <c r="AV851" s="1094"/>
      <c r="AW851" s="633"/>
    </row>
    <row r="852" spans="1:50" s="632" customFormat="1" x14ac:dyDescent="0.25">
      <c r="A852" s="749" t="s">
        <v>1512</v>
      </c>
      <c r="B852" s="657" t="s">
        <v>809</v>
      </c>
      <c r="C852" s="635" t="s">
        <v>43</v>
      </c>
      <c r="D852" s="621">
        <f>D854*1.6-D854</f>
        <v>83.460000000000008</v>
      </c>
      <c r="E852" s="1167">
        <v>1590</v>
      </c>
      <c r="F852" s="905">
        <f>D852*E852</f>
        <v>132701.40000000002</v>
      </c>
      <c r="G852" s="937">
        <v>0</v>
      </c>
      <c r="H852" s="1148">
        <f t="shared" ref="H852:H861" si="710">G852*D852</f>
        <v>0</v>
      </c>
      <c r="I852" s="1093">
        <f>E852*D852+G852*D852</f>
        <v>132701.40000000002</v>
      </c>
      <c r="J852" s="1132"/>
      <c r="K852" s="621">
        <v>83.46</v>
      </c>
      <c r="L852" s="1167">
        <v>1590</v>
      </c>
      <c r="M852" s="905">
        <f>K852*L852</f>
        <v>132701.4</v>
      </c>
      <c r="N852" s="937">
        <v>0</v>
      </c>
      <c r="O852" s="1148">
        <f t="shared" ref="O852:O861" si="711">N852*K852</f>
        <v>0</v>
      </c>
      <c r="P852" s="1093">
        <f>L852*K852+N852*K852</f>
        <v>132701.4</v>
      </c>
      <c r="Q852" s="1005"/>
      <c r="R852" s="621"/>
      <c r="S852" s="1112">
        <v>1590</v>
      </c>
      <c r="T852" s="1094">
        <f>R852*S852</f>
        <v>0</v>
      </c>
      <c r="U852" s="1112">
        <v>0</v>
      </c>
      <c r="V852" s="1094">
        <f t="shared" ref="V852:V861" si="712">U852*R852</f>
        <v>0</v>
      </c>
      <c r="W852" s="1093">
        <f>S852*R852+U852*R852</f>
        <v>0</v>
      </c>
      <c r="X852" s="1230"/>
      <c r="Y852" s="937">
        <v>1590</v>
      </c>
      <c r="Z852" s="905">
        <f>X852*Y852</f>
        <v>0</v>
      </c>
      <c r="AA852" s="937">
        <v>0</v>
      </c>
      <c r="AB852" s="905">
        <f t="shared" ref="AB852:AB861" si="713">AA852*X852</f>
        <v>0</v>
      </c>
      <c r="AC852" s="933">
        <f>Y852*X852+AA852*X852</f>
        <v>0</v>
      </c>
      <c r="AD852" s="597"/>
      <c r="AE852" s="937">
        <v>1590</v>
      </c>
      <c r="AF852" s="905">
        <f>AD852*AE852</f>
        <v>0</v>
      </c>
      <c r="AG852" s="937">
        <v>0</v>
      </c>
      <c r="AH852" s="905">
        <f t="shared" ref="AH852:AH861" si="714">AG852*AD852</f>
        <v>0</v>
      </c>
      <c r="AI852" s="933">
        <f>AE852*AD852+AG852*AD852</f>
        <v>0</v>
      </c>
      <c r="AJ852" s="597"/>
      <c r="AK852" s="937">
        <v>1590</v>
      </c>
      <c r="AL852" s="905">
        <f>AJ852*AK852</f>
        <v>0</v>
      </c>
      <c r="AM852" s="937">
        <v>0</v>
      </c>
      <c r="AN852" s="905">
        <f t="shared" ref="AN852:AN861" si="715">AM852*AJ852</f>
        <v>0</v>
      </c>
      <c r="AO852" s="933">
        <f>AK852*AJ852+AM852*AJ852</f>
        <v>0</v>
      </c>
      <c r="AP852" s="990"/>
      <c r="AQ852" s="653">
        <f t="shared" si="666"/>
        <v>1.4210854715202004E-14</v>
      </c>
      <c r="AR852" s="1167">
        <v>1590</v>
      </c>
      <c r="AS852" s="905">
        <f>AQ852*AR852</f>
        <v>2.2595258997171186E-11</v>
      </c>
      <c r="AT852" s="937">
        <v>0</v>
      </c>
      <c r="AU852" s="1148">
        <f t="shared" ref="AU852:AU861" si="716">AT852*AQ852</f>
        <v>0</v>
      </c>
      <c r="AV852" s="1093">
        <f>AR852*AQ852+AT852*AQ852</f>
        <v>2.2595258997171186E-11</v>
      </c>
      <c r="AW852" s="633"/>
    </row>
    <row r="853" spans="1:50" s="632" customFormat="1" x14ac:dyDescent="0.25">
      <c r="A853" s="749" t="s">
        <v>1513</v>
      </c>
      <c r="B853" s="657" t="s">
        <v>1478</v>
      </c>
      <c r="C853" s="635" t="s">
        <v>43</v>
      </c>
      <c r="D853" s="621">
        <v>96.88</v>
      </c>
      <c r="E853" s="1145">
        <v>19422</v>
      </c>
      <c r="F853" s="905">
        <f>D853*E853</f>
        <v>1881603.3599999999</v>
      </c>
      <c r="G853" s="932">
        <v>0</v>
      </c>
      <c r="H853" s="1148">
        <f t="shared" si="710"/>
        <v>0</v>
      </c>
      <c r="I853" s="1094">
        <f>E853*D853+G853*D853</f>
        <v>1881603.3599999999</v>
      </c>
      <c r="J853" s="1132"/>
      <c r="K853" s="621">
        <v>96.88</v>
      </c>
      <c r="L853" s="1145">
        <v>19422</v>
      </c>
      <c r="M853" s="905">
        <f>K853*L853</f>
        <v>1881603.3599999999</v>
      </c>
      <c r="N853" s="932">
        <v>0</v>
      </c>
      <c r="O853" s="1148">
        <f t="shared" si="711"/>
        <v>0</v>
      </c>
      <c r="P853" s="1094">
        <f>L853*K853+N853*K853</f>
        <v>1881603.3599999999</v>
      </c>
      <c r="Q853" s="1005"/>
      <c r="R853" s="621"/>
      <c r="S853" s="1110">
        <v>19422</v>
      </c>
      <c r="T853" s="1094">
        <f>R853*S853</f>
        <v>0</v>
      </c>
      <c r="U853" s="1110">
        <v>0</v>
      </c>
      <c r="V853" s="1094">
        <f t="shared" si="712"/>
        <v>0</v>
      </c>
      <c r="W853" s="1094">
        <f>S853*R853+U853*R853</f>
        <v>0</v>
      </c>
      <c r="X853" s="1213"/>
      <c r="Y853" s="932">
        <v>19422</v>
      </c>
      <c r="Z853" s="905">
        <f>X853*Y853</f>
        <v>0</v>
      </c>
      <c r="AA853" s="932">
        <v>0</v>
      </c>
      <c r="AB853" s="905">
        <f t="shared" si="713"/>
        <v>0</v>
      </c>
      <c r="AC853" s="935">
        <f>Y853*X853+AA853*X853</f>
        <v>0</v>
      </c>
      <c r="AD853" s="1214"/>
      <c r="AE853" s="932">
        <v>19422</v>
      </c>
      <c r="AF853" s="905">
        <f>AD853*AE853</f>
        <v>0</v>
      </c>
      <c r="AG853" s="932">
        <v>0</v>
      </c>
      <c r="AH853" s="905">
        <f t="shared" si="714"/>
        <v>0</v>
      </c>
      <c r="AI853" s="935">
        <f>AE853*AD853+AG853*AD853</f>
        <v>0</v>
      </c>
      <c r="AJ853" s="1214"/>
      <c r="AK853" s="932">
        <v>19422</v>
      </c>
      <c r="AL853" s="905">
        <f>AJ853*AK853</f>
        <v>0</v>
      </c>
      <c r="AM853" s="932">
        <v>0</v>
      </c>
      <c r="AN853" s="905">
        <f t="shared" si="715"/>
        <v>0</v>
      </c>
      <c r="AO853" s="935">
        <f>AK853*AJ853+AM853*AJ853</f>
        <v>0</v>
      </c>
      <c r="AP853" s="990"/>
      <c r="AQ853" s="653">
        <f t="shared" si="666"/>
        <v>0</v>
      </c>
      <c r="AR853" s="1145">
        <v>19422</v>
      </c>
      <c r="AS853" s="905">
        <f>AQ853*AR853</f>
        <v>0</v>
      </c>
      <c r="AT853" s="932">
        <v>0</v>
      </c>
      <c r="AU853" s="1148">
        <f t="shared" si="716"/>
        <v>0</v>
      </c>
      <c r="AV853" s="1094">
        <f>AR853*AQ853+AT853*AQ853</f>
        <v>0</v>
      </c>
      <c r="AW853" s="633"/>
    </row>
    <row r="854" spans="1:50" s="632" customFormat="1" x14ac:dyDescent="0.25">
      <c r="A854" s="749" t="s">
        <v>1514</v>
      </c>
      <c r="B854" s="657" t="s">
        <v>929</v>
      </c>
      <c r="C854" s="635" t="s">
        <v>43</v>
      </c>
      <c r="D854" s="621">
        <v>139.1</v>
      </c>
      <c r="E854" s="1167">
        <v>2405</v>
      </c>
      <c r="F854" s="905">
        <f>D854*E854</f>
        <v>334535.5</v>
      </c>
      <c r="G854" s="937">
        <v>0</v>
      </c>
      <c r="H854" s="1148">
        <f t="shared" si="710"/>
        <v>0</v>
      </c>
      <c r="I854" s="1093">
        <f>E854*D854+G854*D854</f>
        <v>334535.5</v>
      </c>
      <c r="J854" s="1132"/>
      <c r="K854" s="621">
        <v>139.1</v>
      </c>
      <c r="L854" s="1167">
        <v>2405</v>
      </c>
      <c r="M854" s="905">
        <f>K854*L854</f>
        <v>334535.5</v>
      </c>
      <c r="N854" s="937">
        <v>0</v>
      </c>
      <c r="O854" s="1148">
        <f t="shared" si="711"/>
        <v>0</v>
      </c>
      <c r="P854" s="1093">
        <f>L854*K854+N854*K854</f>
        <v>334535.5</v>
      </c>
      <c r="Q854" s="1005"/>
      <c r="R854" s="621"/>
      <c r="S854" s="1112">
        <v>2405</v>
      </c>
      <c r="T854" s="1094">
        <f>R854*S854</f>
        <v>0</v>
      </c>
      <c r="U854" s="1112">
        <v>0</v>
      </c>
      <c r="V854" s="1094">
        <f t="shared" si="712"/>
        <v>0</v>
      </c>
      <c r="W854" s="1093">
        <f>S854*R854+U854*R854</f>
        <v>0</v>
      </c>
      <c r="X854" s="1213"/>
      <c r="Y854" s="937">
        <v>2405</v>
      </c>
      <c r="Z854" s="905">
        <f>X854*Y854</f>
        <v>0</v>
      </c>
      <c r="AA854" s="937">
        <v>0</v>
      </c>
      <c r="AB854" s="905">
        <f t="shared" si="713"/>
        <v>0</v>
      </c>
      <c r="AC854" s="933">
        <f>Y854*X854+AA854*X854</f>
        <v>0</v>
      </c>
      <c r="AD854" s="1214"/>
      <c r="AE854" s="937">
        <v>2405</v>
      </c>
      <c r="AF854" s="905">
        <f>AD854*AE854</f>
        <v>0</v>
      </c>
      <c r="AG854" s="937">
        <v>0</v>
      </c>
      <c r="AH854" s="905">
        <f t="shared" si="714"/>
        <v>0</v>
      </c>
      <c r="AI854" s="933">
        <f>AE854*AD854+AG854*AD854</f>
        <v>0</v>
      </c>
      <c r="AJ854" s="1214"/>
      <c r="AK854" s="937">
        <v>2405</v>
      </c>
      <c r="AL854" s="905">
        <f>AJ854*AK854</f>
        <v>0</v>
      </c>
      <c r="AM854" s="937">
        <v>0</v>
      </c>
      <c r="AN854" s="905">
        <f t="shared" si="715"/>
        <v>0</v>
      </c>
      <c r="AO854" s="933">
        <f>AK854*AJ854+AM854*AJ854</f>
        <v>0</v>
      </c>
      <c r="AP854" s="990"/>
      <c r="AQ854" s="653">
        <f t="shared" si="666"/>
        <v>0</v>
      </c>
      <c r="AR854" s="1167">
        <v>2405</v>
      </c>
      <c r="AS854" s="905">
        <f>AQ854*AR854</f>
        <v>0</v>
      </c>
      <c r="AT854" s="937">
        <v>0</v>
      </c>
      <c r="AU854" s="1148">
        <f t="shared" si="716"/>
        <v>0</v>
      </c>
      <c r="AV854" s="1093">
        <f>AR854*AQ854+AT854*AQ854</f>
        <v>0</v>
      </c>
      <c r="AW854" s="633"/>
    </row>
    <row r="855" spans="1:50" s="632" customFormat="1" x14ac:dyDescent="0.25">
      <c r="A855" s="749" t="s">
        <v>1515</v>
      </c>
      <c r="B855" s="657" t="s">
        <v>805</v>
      </c>
      <c r="C855" s="635" t="s">
        <v>43</v>
      </c>
      <c r="D855" s="621">
        <v>142.41399999999999</v>
      </c>
      <c r="E855" s="1167">
        <v>1590</v>
      </c>
      <c r="F855" s="905">
        <f>D855*E855</f>
        <v>226438.25999999998</v>
      </c>
      <c r="G855" s="937">
        <v>0</v>
      </c>
      <c r="H855" s="1148">
        <f t="shared" si="710"/>
        <v>0</v>
      </c>
      <c r="I855" s="1094">
        <f>E855*D855+G855*D855</f>
        <v>226438.25999999998</v>
      </c>
      <c r="J855" s="1132"/>
      <c r="K855" s="621">
        <v>142.41399999999999</v>
      </c>
      <c r="L855" s="1167">
        <v>1590</v>
      </c>
      <c r="M855" s="905">
        <f>K855*L855</f>
        <v>226438.25999999998</v>
      </c>
      <c r="N855" s="937">
        <v>0</v>
      </c>
      <c r="O855" s="1148">
        <f t="shared" si="711"/>
        <v>0</v>
      </c>
      <c r="P855" s="1094">
        <f>L855*K855+N855*K855</f>
        <v>226438.25999999998</v>
      </c>
      <c r="Q855" s="1005"/>
      <c r="R855" s="621"/>
      <c r="S855" s="1112">
        <v>1590</v>
      </c>
      <c r="T855" s="1094">
        <f>R855*S855</f>
        <v>0</v>
      </c>
      <c r="U855" s="1112">
        <v>0</v>
      </c>
      <c r="V855" s="1094">
        <f t="shared" si="712"/>
        <v>0</v>
      </c>
      <c r="W855" s="1094">
        <f>S855*R855+U855*R855</f>
        <v>0</v>
      </c>
      <c r="X855" s="1230"/>
      <c r="Y855" s="937">
        <v>1590</v>
      </c>
      <c r="Z855" s="905">
        <f>X855*Y855</f>
        <v>0</v>
      </c>
      <c r="AA855" s="937">
        <v>0</v>
      </c>
      <c r="AB855" s="905">
        <f t="shared" si="713"/>
        <v>0</v>
      </c>
      <c r="AC855" s="935">
        <f>Y855*X855+AA855*X855</f>
        <v>0</v>
      </c>
      <c r="AD855" s="597"/>
      <c r="AE855" s="937">
        <v>1590</v>
      </c>
      <c r="AF855" s="905">
        <f>AD855*AE855</f>
        <v>0</v>
      </c>
      <c r="AG855" s="937">
        <v>0</v>
      </c>
      <c r="AH855" s="905">
        <f t="shared" si="714"/>
        <v>0</v>
      </c>
      <c r="AI855" s="935">
        <f>AE855*AD855+AG855*AD855</f>
        <v>0</v>
      </c>
      <c r="AJ855" s="597"/>
      <c r="AK855" s="937">
        <v>1590</v>
      </c>
      <c r="AL855" s="905">
        <f>AJ855*AK855</f>
        <v>0</v>
      </c>
      <c r="AM855" s="937">
        <v>0</v>
      </c>
      <c r="AN855" s="905">
        <f t="shared" si="715"/>
        <v>0</v>
      </c>
      <c r="AO855" s="935">
        <f>AK855*AJ855+AM855*AJ855</f>
        <v>0</v>
      </c>
      <c r="AP855" s="990"/>
      <c r="AQ855" s="653">
        <f t="shared" si="666"/>
        <v>0</v>
      </c>
      <c r="AR855" s="1167">
        <v>1590</v>
      </c>
      <c r="AS855" s="905">
        <f>AQ855*AR855</f>
        <v>0</v>
      </c>
      <c r="AT855" s="937">
        <v>0</v>
      </c>
      <c r="AU855" s="1148">
        <f t="shared" si="716"/>
        <v>0</v>
      </c>
      <c r="AV855" s="1094">
        <f>AR855*AQ855+AT855*AQ855</f>
        <v>0</v>
      </c>
      <c r="AW855" s="633"/>
    </row>
    <row r="856" spans="1:50" s="632" customFormat="1" ht="28.5" x14ac:dyDescent="0.25">
      <c r="A856" s="1077" t="s">
        <v>1516</v>
      </c>
      <c r="B856" s="634" t="s">
        <v>1482</v>
      </c>
      <c r="C856" s="1079"/>
      <c r="D856" s="1080"/>
      <c r="E856" s="1176"/>
      <c r="F856" s="970"/>
      <c r="G856" s="969"/>
      <c r="H856" s="1148">
        <f t="shared" si="710"/>
        <v>0</v>
      </c>
      <c r="I856" s="1100"/>
      <c r="J856" s="1177"/>
      <c r="K856" s="1080"/>
      <c r="L856" s="1176"/>
      <c r="M856" s="970"/>
      <c r="N856" s="969"/>
      <c r="O856" s="1148">
        <f t="shared" si="711"/>
        <v>0</v>
      </c>
      <c r="P856" s="1100"/>
      <c r="Q856" s="1013"/>
      <c r="R856" s="1080"/>
      <c r="S856" s="1115"/>
      <c r="T856" s="1116"/>
      <c r="U856" s="1115"/>
      <c r="V856" s="1094">
        <f t="shared" si="712"/>
        <v>0</v>
      </c>
      <c r="W856" s="1100"/>
      <c r="X856" s="1257"/>
      <c r="Y856" s="969"/>
      <c r="Z856" s="970"/>
      <c r="AA856" s="969"/>
      <c r="AB856" s="905">
        <f t="shared" si="713"/>
        <v>0</v>
      </c>
      <c r="AC856" s="971"/>
      <c r="AD856" s="1258"/>
      <c r="AE856" s="969"/>
      <c r="AF856" s="970"/>
      <c r="AG856" s="969"/>
      <c r="AH856" s="905">
        <f t="shared" si="714"/>
        <v>0</v>
      </c>
      <c r="AI856" s="971"/>
      <c r="AJ856" s="1258"/>
      <c r="AK856" s="969"/>
      <c r="AL856" s="970"/>
      <c r="AM856" s="969"/>
      <c r="AN856" s="905">
        <f t="shared" si="715"/>
        <v>0</v>
      </c>
      <c r="AO856" s="971"/>
      <c r="AP856" s="999"/>
      <c r="AQ856" s="653">
        <f t="shared" si="666"/>
        <v>0</v>
      </c>
      <c r="AR856" s="1176"/>
      <c r="AS856" s="970"/>
      <c r="AT856" s="969"/>
      <c r="AU856" s="1148">
        <f t="shared" si="716"/>
        <v>0</v>
      </c>
      <c r="AV856" s="1100"/>
      <c r="AW856" s="633"/>
    </row>
    <row r="857" spans="1:50" s="632" customFormat="1" x14ac:dyDescent="0.25">
      <c r="A857" s="749" t="s">
        <v>1517</v>
      </c>
      <c r="B857" s="657" t="s">
        <v>1484</v>
      </c>
      <c r="C857" s="635" t="s">
        <v>43</v>
      </c>
      <c r="D857" s="621">
        <v>98.04</v>
      </c>
      <c r="E857" s="1145">
        <v>2513.16</v>
      </c>
      <c r="F857" s="905">
        <f>D857*E857</f>
        <v>246390.2064</v>
      </c>
      <c r="G857" s="932">
        <v>6681</v>
      </c>
      <c r="H857" s="1148">
        <f t="shared" si="710"/>
        <v>655005.24</v>
      </c>
      <c r="I857" s="1093">
        <f>E857*D857+G857*D857</f>
        <v>901395.44640000002</v>
      </c>
      <c r="J857" s="1132"/>
      <c r="K857" s="621">
        <v>98.04</v>
      </c>
      <c r="L857" s="1145">
        <v>2513.16</v>
      </c>
      <c r="M857" s="905">
        <f>K857*L857</f>
        <v>246390.2064</v>
      </c>
      <c r="N857" s="932">
        <v>6681</v>
      </c>
      <c r="O857" s="1148">
        <f t="shared" si="711"/>
        <v>655005.24</v>
      </c>
      <c r="P857" s="1093">
        <f>L857*K857+N857*K857</f>
        <v>901395.44640000002</v>
      </c>
      <c r="Q857" s="1005"/>
      <c r="R857" s="621"/>
      <c r="S857" s="1110">
        <v>2513.16</v>
      </c>
      <c r="T857" s="1094">
        <f>R857*S857</f>
        <v>0</v>
      </c>
      <c r="U857" s="1110">
        <v>6681</v>
      </c>
      <c r="V857" s="1094">
        <f t="shared" si="712"/>
        <v>0</v>
      </c>
      <c r="W857" s="1093">
        <f>S857*R857+U857*R857</f>
        <v>0</v>
      </c>
      <c r="X857" s="1213"/>
      <c r="Y857" s="932">
        <v>2513.16</v>
      </c>
      <c r="Z857" s="905">
        <f>X857*Y857</f>
        <v>0</v>
      </c>
      <c r="AA857" s="932">
        <v>6681</v>
      </c>
      <c r="AB857" s="905">
        <f t="shared" si="713"/>
        <v>0</v>
      </c>
      <c r="AC857" s="933">
        <f>Y857*X857+AA857*X857</f>
        <v>0</v>
      </c>
      <c r="AD857" s="1214"/>
      <c r="AE857" s="932">
        <v>2513.16</v>
      </c>
      <c r="AF857" s="905">
        <f>AD857*AE857</f>
        <v>0</v>
      </c>
      <c r="AG857" s="932">
        <v>6681</v>
      </c>
      <c r="AH857" s="905">
        <f t="shared" si="714"/>
        <v>0</v>
      </c>
      <c r="AI857" s="933">
        <f>AE857*AD857+AG857*AD857</f>
        <v>0</v>
      </c>
      <c r="AJ857" s="1214"/>
      <c r="AK857" s="932">
        <v>2513.16</v>
      </c>
      <c r="AL857" s="905">
        <f>AJ857*AK857</f>
        <v>0</v>
      </c>
      <c r="AM857" s="932">
        <v>6681</v>
      </c>
      <c r="AN857" s="905">
        <f t="shared" si="715"/>
        <v>0</v>
      </c>
      <c r="AO857" s="933">
        <f>AK857*AJ857+AM857*AJ857</f>
        <v>0</v>
      </c>
      <c r="AP857" s="990"/>
      <c r="AQ857" s="653">
        <f t="shared" si="666"/>
        <v>0</v>
      </c>
      <c r="AR857" s="1145">
        <v>2513.16</v>
      </c>
      <c r="AS857" s="905">
        <f>AQ857*AR857</f>
        <v>0</v>
      </c>
      <c r="AT857" s="932">
        <v>6681</v>
      </c>
      <c r="AU857" s="1148">
        <f t="shared" si="716"/>
        <v>0</v>
      </c>
      <c r="AV857" s="1093">
        <f>AR857*AQ857+AT857*AQ857</f>
        <v>0</v>
      </c>
      <c r="AW857" s="633"/>
    </row>
    <row r="858" spans="1:50" x14ac:dyDescent="0.25">
      <c r="A858" s="749" t="s">
        <v>1518</v>
      </c>
      <c r="B858" s="657" t="s">
        <v>1519</v>
      </c>
      <c r="C858" s="635" t="s">
        <v>43</v>
      </c>
      <c r="D858" s="621">
        <v>25.49</v>
      </c>
      <c r="E858" s="1145">
        <v>0</v>
      </c>
      <c r="F858" s="905"/>
      <c r="G858" s="932">
        <v>6681</v>
      </c>
      <c r="H858" s="1148">
        <f t="shared" si="710"/>
        <v>170298.69</v>
      </c>
      <c r="I858" s="1093">
        <f>E858*D858+G858*D858</f>
        <v>170298.69</v>
      </c>
      <c r="J858" s="1132"/>
      <c r="K858" s="621">
        <v>25.49</v>
      </c>
      <c r="L858" s="1145">
        <v>0</v>
      </c>
      <c r="M858" s="905">
        <f>K858*L858</f>
        <v>0</v>
      </c>
      <c r="N858" s="932">
        <v>6681</v>
      </c>
      <c r="O858" s="1148">
        <f t="shared" si="711"/>
        <v>170298.69</v>
      </c>
      <c r="P858" s="1093">
        <f>L858*K858+N858*K858</f>
        <v>170298.69</v>
      </c>
      <c r="Q858" s="1005"/>
      <c r="R858" s="621"/>
      <c r="S858" s="1110">
        <v>0</v>
      </c>
      <c r="T858" s="1094">
        <f>R858*S858</f>
        <v>0</v>
      </c>
      <c r="U858" s="1110">
        <v>6681</v>
      </c>
      <c r="V858" s="1094">
        <f t="shared" si="712"/>
        <v>0</v>
      </c>
      <c r="W858" s="1093">
        <f>S858*R858+U858*R858</f>
        <v>0</v>
      </c>
      <c r="X858" s="1213"/>
      <c r="Y858" s="932">
        <v>0</v>
      </c>
      <c r="Z858" s="905">
        <f>X858*Y858</f>
        <v>0</v>
      </c>
      <c r="AA858" s="932">
        <v>6681</v>
      </c>
      <c r="AB858" s="905">
        <f t="shared" si="713"/>
        <v>0</v>
      </c>
      <c r="AC858" s="933">
        <f>Y858*X858+AA858*X858</f>
        <v>0</v>
      </c>
      <c r="AD858" s="1214"/>
      <c r="AE858" s="932">
        <v>0</v>
      </c>
      <c r="AF858" s="905">
        <f>AD858*AE858</f>
        <v>0</v>
      </c>
      <c r="AG858" s="932">
        <v>6681</v>
      </c>
      <c r="AH858" s="905">
        <f t="shared" si="714"/>
        <v>0</v>
      </c>
      <c r="AI858" s="933">
        <f>AE858*AD858+AG858*AD858</f>
        <v>0</v>
      </c>
      <c r="AJ858" s="1214"/>
      <c r="AK858" s="932">
        <v>0</v>
      </c>
      <c r="AL858" s="905">
        <f>AJ858*AK858</f>
        <v>0</v>
      </c>
      <c r="AM858" s="932">
        <v>6681</v>
      </c>
      <c r="AN858" s="905">
        <f t="shared" si="715"/>
        <v>0</v>
      </c>
      <c r="AO858" s="933">
        <f>AK858*AJ858+AM858*AJ858</f>
        <v>0</v>
      </c>
      <c r="AP858" s="990"/>
      <c r="AQ858" s="653">
        <f t="shared" si="666"/>
        <v>0</v>
      </c>
      <c r="AR858" s="1145">
        <v>0</v>
      </c>
      <c r="AS858" s="905">
        <f>AQ858*AR858</f>
        <v>0</v>
      </c>
      <c r="AT858" s="932">
        <v>6681</v>
      </c>
      <c r="AU858" s="1148">
        <f t="shared" si="716"/>
        <v>0</v>
      </c>
      <c r="AV858" s="1093">
        <f>AR858*AQ858+AT858*AQ858</f>
        <v>0</v>
      </c>
      <c r="AW858" s="633"/>
    </row>
    <row r="859" spans="1:50" x14ac:dyDescent="0.25">
      <c r="A859" s="749" t="s">
        <v>1520</v>
      </c>
      <c r="B859" s="657" t="s">
        <v>1488</v>
      </c>
      <c r="C859" s="635" t="s">
        <v>43</v>
      </c>
      <c r="D859" s="621">
        <v>61.22</v>
      </c>
      <c r="E859" s="1145">
        <v>2333.7600000000002</v>
      </c>
      <c r="F859" s="905">
        <f>D859*E859</f>
        <v>142872.78720000002</v>
      </c>
      <c r="G859" s="932">
        <v>2161.5</v>
      </c>
      <c r="H859" s="1148">
        <f t="shared" si="710"/>
        <v>132327.03</v>
      </c>
      <c r="I859" s="1094">
        <f>E859*D859+G859*D859</f>
        <v>275199.81720000005</v>
      </c>
      <c r="J859" s="1132"/>
      <c r="K859" s="621">
        <v>61.22</v>
      </c>
      <c r="L859" s="1145">
        <v>2333.7600000000002</v>
      </c>
      <c r="M859" s="905">
        <f>K859*L859</f>
        <v>142872.78720000002</v>
      </c>
      <c r="N859" s="932">
        <v>2161.5</v>
      </c>
      <c r="O859" s="1148">
        <f t="shared" si="711"/>
        <v>132327.03</v>
      </c>
      <c r="P859" s="1094">
        <f>L859*K859+N859*K859</f>
        <v>275199.81720000005</v>
      </c>
      <c r="Q859" s="1005"/>
      <c r="R859" s="621"/>
      <c r="S859" s="1110">
        <v>2333.7600000000002</v>
      </c>
      <c r="T859" s="1094">
        <f>R859*S859</f>
        <v>0</v>
      </c>
      <c r="U859" s="1110">
        <v>2161.5</v>
      </c>
      <c r="V859" s="1094">
        <f t="shared" si="712"/>
        <v>0</v>
      </c>
      <c r="W859" s="1094">
        <f>S859*R859+U859*R859</f>
        <v>0</v>
      </c>
      <c r="X859" s="1213"/>
      <c r="Y859" s="932">
        <v>2333.7600000000002</v>
      </c>
      <c r="Z859" s="905">
        <f>X859*Y859</f>
        <v>0</v>
      </c>
      <c r="AA859" s="932">
        <v>2161.5</v>
      </c>
      <c r="AB859" s="905">
        <f t="shared" si="713"/>
        <v>0</v>
      </c>
      <c r="AC859" s="935">
        <f>Y859*X859+AA859*X859</f>
        <v>0</v>
      </c>
      <c r="AD859" s="1214"/>
      <c r="AE859" s="932">
        <v>2333.7600000000002</v>
      </c>
      <c r="AF859" s="905">
        <f>AD859*AE859</f>
        <v>0</v>
      </c>
      <c r="AG859" s="932">
        <v>2161.5</v>
      </c>
      <c r="AH859" s="905">
        <f t="shared" si="714"/>
        <v>0</v>
      </c>
      <c r="AI859" s="935">
        <f>AE859*AD859+AG859*AD859</f>
        <v>0</v>
      </c>
      <c r="AJ859" s="1214"/>
      <c r="AK859" s="932">
        <v>2333.7600000000002</v>
      </c>
      <c r="AL859" s="905">
        <f>AJ859*AK859</f>
        <v>0</v>
      </c>
      <c r="AM859" s="932">
        <v>2161.5</v>
      </c>
      <c r="AN859" s="905">
        <f t="shared" si="715"/>
        <v>0</v>
      </c>
      <c r="AO859" s="935">
        <f>AK859*AJ859+AM859*AJ859</f>
        <v>0</v>
      </c>
      <c r="AP859" s="990"/>
      <c r="AQ859" s="653">
        <f t="shared" si="666"/>
        <v>0</v>
      </c>
      <c r="AR859" s="1145">
        <v>2333.7600000000002</v>
      </c>
      <c r="AS859" s="905">
        <f>AQ859*AR859</f>
        <v>0</v>
      </c>
      <c r="AT859" s="932">
        <v>2161.5</v>
      </c>
      <c r="AU859" s="1148">
        <f t="shared" si="716"/>
        <v>0</v>
      </c>
      <c r="AV859" s="1094">
        <f>AR859*AQ859+AT859*AQ859</f>
        <v>0</v>
      </c>
      <c r="AW859" s="633"/>
    </row>
    <row r="860" spans="1:50" x14ac:dyDescent="0.25">
      <c r="A860" s="749" t="s">
        <v>1521</v>
      </c>
      <c r="B860" s="657" t="s">
        <v>1522</v>
      </c>
      <c r="C860" s="635" t="s">
        <v>43</v>
      </c>
      <c r="D860" s="621">
        <v>12.244</v>
      </c>
      <c r="E860" s="1145">
        <v>0</v>
      </c>
      <c r="F860" s="905"/>
      <c r="G860" s="932">
        <v>2161.5</v>
      </c>
      <c r="H860" s="1148">
        <f t="shared" si="710"/>
        <v>26465.405999999999</v>
      </c>
      <c r="I860" s="1094">
        <f>E860*D860+G860*D860</f>
        <v>26465.405999999999</v>
      </c>
      <c r="J860" s="1132"/>
      <c r="K860" s="621">
        <v>12.24</v>
      </c>
      <c r="L860" s="1145">
        <v>0</v>
      </c>
      <c r="M860" s="905">
        <f>K860*L860</f>
        <v>0</v>
      </c>
      <c r="N860" s="932">
        <v>2161.5</v>
      </c>
      <c r="O860" s="1148">
        <f t="shared" si="711"/>
        <v>26456.760000000002</v>
      </c>
      <c r="P860" s="1094">
        <f>L860*K860+N860*K860</f>
        <v>26456.760000000002</v>
      </c>
      <c r="Q860" s="1005"/>
      <c r="R860" s="621">
        <v>4.0000000000000001E-3</v>
      </c>
      <c r="S860" s="1110">
        <v>0</v>
      </c>
      <c r="T860" s="1094">
        <f>R860*S860</f>
        <v>0</v>
      </c>
      <c r="U860" s="1110">
        <v>2161.5</v>
      </c>
      <c r="V860" s="1094">
        <f t="shared" si="712"/>
        <v>8.6460000000000008</v>
      </c>
      <c r="W860" s="1094">
        <f>S860*R860+U860*R860</f>
        <v>8.6460000000000008</v>
      </c>
      <c r="X860" s="1213"/>
      <c r="Y860" s="932">
        <v>0</v>
      </c>
      <c r="Z860" s="905">
        <f>X860*Y860</f>
        <v>0</v>
      </c>
      <c r="AA860" s="932">
        <v>2161.5</v>
      </c>
      <c r="AB860" s="905">
        <f t="shared" si="713"/>
        <v>0</v>
      </c>
      <c r="AC860" s="935">
        <f>Y860*X860+AA860*X860</f>
        <v>0</v>
      </c>
      <c r="AD860" s="1214"/>
      <c r="AE860" s="932">
        <v>0</v>
      </c>
      <c r="AF860" s="905">
        <f>AD860*AE860</f>
        <v>0</v>
      </c>
      <c r="AG860" s="932">
        <v>2161.5</v>
      </c>
      <c r="AH860" s="905">
        <f t="shared" si="714"/>
        <v>0</v>
      </c>
      <c r="AI860" s="935">
        <f>AE860*AD860+AG860*AD860</f>
        <v>0</v>
      </c>
      <c r="AJ860" s="1214"/>
      <c r="AK860" s="932">
        <v>0</v>
      </c>
      <c r="AL860" s="905">
        <f>AJ860*AK860</f>
        <v>0</v>
      </c>
      <c r="AM860" s="932">
        <v>2161.5</v>
      </c>
      <c r="AN860" s="905">
        <f t="shared" si="715"/>
        <v>0</v>
      </c>
      <c r="AO860" s="935">
        <f>AK860*AJ860+AM860*AJ860</f>
        <v>0</v>
      </c>
      <c r="AP860" s="990"/>
      <c r="AQ860" s="653">
        <f t="shared" si="666"/>
        <v>-4.40619762898109E-16</v>
      </c>
      <c r="AR860" s="1145">
        <v>0</v>
      </c>
      <c r="AS860" s="905">
        <f>AQ860*AR860</f>
        <v>0</v>
      </c>
      <c r="AT860" s="932">
        <v>2161.5</v>
      </c>
      <c r="AU860" s="1148">
        <f t="shared" si="716"/>
        <v>-9.5239961750426261E-13</v>
      </c>
      <c r="AV860" s="1094">
        <f>AR860*AQ860+AT860*AQ860</f>
        <v>-9.5239961750426261E-13</v>
      </c>
      <c r="AW860" s="633"/>
    </row>
    <row r="861" spans="1:50" x14ac:dyDescent="0.25">
      <c r="A861" s="749" t="s">
        <v>1523</v>
      </c>
      <c r="B861" s="657" t="s">
        <v>1492</v>
      </c>
      <c r="C861" s="635" t="s">
        <v>296</v>
      </c>
      <c r="D861" s="621">
        <v>110.25</v>
      </c>
      <c r="E861" s="1145">
        <v>46.8</v>
      </c>
      <c r="F861" s="905">
        <f>D861*E861</f>
        <v>5159.7</v>
      </c>
      <c r="G861" s="937">
        <v>445</v>
      </c>
      <c r="H861" s="1148">
        <f t="shared" si="710"/>
        <v>49061.25</v>
      </c>
      <c r="I861" s="1094">
        <f>E861*D861+G861*D861</f>
        <v>54220.95</v>
      </c>
      <c r="J861" s="1132"/>
      <c r="K861" s="621">
        <v>82.75</v>
      </c>
      <c r="L861" s="1145">
        <v>46.8</v>
      </c>
      <c r="M861" s="905">
        <f>K861*L861</f>
        <v>3872.7</v>
      </c>
      <c r="N861" s="937">
        <v>445</v>
      </c>
      <c r="O861" s="1148">
        <f t="shared" si="711"/>
        <v>36823.75</v>
      </c>
      <c r="P861" s="1094">
        <f>L861*K861+N861*K861</f>
        <v>40696.449999999997</v>
      </c>
      <c r="Q861" s="1005"/>
      <c r="R861" s="621">
        <v>27.5</v>
      </c>
      <c r="S861" s="1110">
        <v>46.8</v>
      </c>
      <c r="T861" s="1094">
        <f>R861*S861</f>
        <v>1287</v>
      </c>
      <c r="U861" s="1112">
        <v>445</v>
      </c>
      <c r="V861" s="1094">
        <f t="shared" si="712"/>
        <v>12237.5</v>
      </c>
      <c r="W861" s="1094">
        <f>S861*R861+U861*R861</f>
        <v>13524.5</v>
      </c>
      <c r="X861" s="1213"/>
      <c r="Y861" s="932">
        <v>46.8</v>
      </c>
      <c r="Z861" s="905">
        <f>X861*Y861</f>
        <v>0</v>
      </c>
      <c r="AA861" s="937">
        <v>445</v>
      </c>
      <c r="AB861" s="905">
        <f t="shared" si="713"/>
        <v>0</v>
      </c>
      <c r="AC861" s="935">
        <f>Y861*X861+AA861*X861</f>
        <v>0</v>
      </c>
      <c r="AD861" s="1214"/>
      <c r="AE861" s="932">
        <v>46.8</v>
      </c>
      <c r="AF861" s="905">
        <f>AD861*AE861</f>
        <v>0</v>
      </c>
      <c r="AG861" s="937">
        <v>445</v>
      </c>
      <c r="AH861" s="905">
        <f t="shared" si="714"/>
        <v>0</v>
      </c>
      <c r="AI861" s="935">
        <f>AE861*AD861+AG861*AD861</f>
        <v>0</v>
      </c>
      <c r="AJ861" s="1214"/>
      <c r="AK861" s="932">
        <v>46.8</v>
      </c>
      <c r="AL861" s="905">
        <f>AJ861*AK861</f>
        <v>0</v>
      </c>
      <c r="AM861" s="937">
        <v>445</v>
      </c>
      <c r="AN861" s="905">
        <f t="shared" si="715"/>
        <v>0</v>
      </c>
      <c r="AO861" s="935">
        <f>AK861*AJ861+AM861*AJ861</f>
        <v>0</v>
      </c>
      <c r="AP861" s="990"/>
      <c r="AQ861" s="653">
        <f t="shared" si="666"/>
        <v>0</v>
      </c>
      <c r="AR861" s="1145">
        <v>46.8</v>
      </c>
      <c r="AS861" s="905">
        <f>AQ861*AR861</f>
        <v>0</v>
      </c>
      <c r="AT861" s="937">
        <v>445</v>
      </c>
      <c r="AU861" s="1148">
        <f t="shared" si="716"/>
        <v>0</v>
      </c>
      <c r="AV861" s="1094">
        <f>AR861*AQ861+AT861*AQ861</f>
        <v>0</v>
      </c>
      <c r="AW861" s="633"/>
    </row>
    <row r="862" spans="1:50" s="1271" customFormat="1" x14ac:dyDescent="0.25">
      <c r="A862" s="1123" t="s">
        <v>1524</v>
      </c>
      <c r="B862" s="1168" t="s">
        <v>1525</v>
      </c>
      <c r="C862" s="1169"/>
      <c r="D862" s="1170"/>
      <c r="E862" s="1165"/>
      <c r="F862" s="904"/>
      <c r="G862" s="904"/>
      <c r="H862" s="1146"/>
      <c r="I862" s="1093"/>
      <c r="J862" s="1132"/>
      <c r="K862" s="1170"/>
      <c r="L862" s="1165"/>
      <c r="M862" s="904"/>
      <c r="N862" s="904"/>
      <c r="O862" s="1146"/>
      <c r="P862" s="1093"/>
      <c r="Q862" s="1005"/>
      <c r="R862" s="621"/>
      <c r="S862" s="1093"/>
      <c r="T862" s="1093"/>
      <c r="U862" s="1093"/>
      <c r="V862" s="1093"/>
      <c r="W862" s="1093"/>
      <c r="X862" s="1213"/>
      <c r="Y862" s="904"/>
      <c r="Z862" s="904"/>
      <c r="AA862" s="904"/>
      <c r="AB862" s="904"/>
      <c r="AC862" s="933"/>
      <c r="AD862" s="1214"/>
      <c r="AE862" s="904"/>
      <c r="AF862" s="904"/>
      <c r="AG862" s="904"/>
      <c r="AH862" s="904"/>
      <c r="AI862" s="933"/>
      <c r="AJ862" s="1214"/>
      <c r="AK862" s="904"/>
      <c r="AL862" s="904"/>
      <c r="AM862" s="904"/>
      <c r="AN862" s="904"/>
      <c r="AO862" s="933"/>
      <c r="AP862" s="996"/>
      <c r="AQ862" s="1119">
        <f t="shared" si="666"/>
        <v>0</v>
      </c>
      <c r="AR862" s="1165"/>
      <c r="AS862" s="904"/>
      <c r="AT862" s="904"/>
      <c r="AU862" s="1146"/>
      <c r="AV862" s="1093"/>
      <c r="AW862" s="987"/>
      <c r="AX862" s="988"/>
    </row>
    <row r="863" spans="1:50" s="1271" customFormat="1" ht="57" x14ac:dyDescent="0.25">
      <c r="A863" s="1124" t="s">
        <v>1526</v>
      </c>
      <c r="B863" s="657" t="s">
        <v>1527</v>
      </c>
      <c r="C863" s="635" t="s">
        <v>296</v>
      </c>
      <c r="D863" s="621">
        <v>82.75</v>
      </c>
      <c r="E863" s="983">
        <v>2475.7199999999998</v>
      </c>
      <c r="F863" s="905">
        <f t="shared" ref="F863:F870" si="717">D863*E863</f>
        <v>204865.83</v>
      </c>
      <c r="G863" s="905">
        <v>60348.14</v>
      </c>
      <c r="H863" s="1148">
        <f t="shared" ref="H863:H870" si="718">D863*G863</f>
        <v>4993808.585</v>
      </c>
      <c r="I863" s="1094">
        <f t="shared" ref="I863:I870" si="719">E863*D863+G863*D863</f>
        <v>5198674.415</v>
      </c>
      <c r="J863" s="1132"/>
      <c r="K863" s="621">
        <v>82.75</v>
      </c>
      <c r="L863" s="983">
        <v>2475.7199999999998</v>
      </c>
      <c r="M863" s="905">
        <f t="shared" ref="M863:M870" si="720">K863*L863</f>
        <v>204865.83</v>
      </c>
      <c r="N863" s="905">
        <v>60348.14</v>
      </c>
      <c r="O863" s="1148">
        <f t="shared" ref="O863:O870" si="721">K863*N863</f>
        <v>4993808.585</v>
      </c>
      <c r="P863" s="1094">
        <f t="shared" ref="P863:P870" si="722">L863*K863+N863*K863</f>
        <v>5198674.415</v>
      </c>
      <c r="Q863" s="1005"/>
      <c r="R863" s="621"/>
      <c r="S863" s="1094">
        <v>2475.7199999999998</v>
      </c>
      <c r="T863" s="1094">
        <f t="shared" ref="T863:T870" si="723">R863*S863</f>
        <v>0</v>
      </c>
      <c r="U863" s="1094">
        <v>60348.14</v>
      </c>
      <c r="V863" s="1094">
        <f t="shared" ref="V863:V870" si="724">R863*U863</f>
        <v>0</v>
      </c>
      <c r="W863" s="1094">
        <f t="shared" ref="W863:W870" si="725">S863*R863+U863*R863</f>
        <v>0</v>
      </c>
      <c r="X863" s="1230"/>
      <c r="Y863" s="905">
        <v>2475.7199999999998</v>
      </c>
      <c r="Z863" s="905">
        <f t="shared" ref="Z863:Z870" si="726">X863*Y863</f>
        <v>0</v>
      </c>
      <c r="AA863" s="905">
        <v>60348.14</v>
      </c>
      <c r="AB863" s="905">
        <f t="shared" ref="AB863:AB870" si="727">X863*AA863</f>
        <v>0</v>
      </c>
      <c r="AC863" s="935">
        <f t="shared" ref="AC863:AC870" si="728">Y863*X863+AA863*X863</f>
        <v>0</v>
      </c>
      <c r="AD863" s="597"/>
      <c r="AE863" s="905">
        <v>2475.7199999999998</v>
      </c>
      <c r="AF863" s="905">
        <f t="shared" ref="AF863:AF870" si="729">AD863*AE863</f>
        <v>0</v>
      </c>
      <c r="AG863" s="905">
        <v>60348.14</v>
      </c>
      <c r="AH863" s="905">
        <f t="shared" ref="AH863:AH870" si="730">AD863*AG863</f>
        <v>0</v>
      </c>
      <c r="AI863" s="935">
        <f t="shared" ref="AI863:AI870" si="731">AE863*AD863+AG863*AD863</f>
        <v>0</v>
      </c>
      <c r="AJ863" s="597"/>
      <c r="AK863" s="905">
        <v>2475.7199999999998</v>
      </c>
      <c r="AL863" s="905">
        <f t="shared" ref="AL863:AL870" si="732">AJ863*AK863</f>
        <v>0</v>
      </c>
      <c r="AM863" s="905">
        <v>60348.14</v>
      </c>
      <c r="AN863" s="905">
        <f t="shared" ref="AN863:AN870" si="733">AJ863*AM863</f>
        <v>0</v>
      </c>
      <c r="AO863" s="935">
        <f t="shared" ref="AO863:AO870" si="734">AK863*AJ863+AM863*AJ863</f>
        <v>0</v>
      </c>
      <c r="AP863" s="996"/>
      <c r="AQ863" s="1119">
        <f t="shared" si="666"/>
        <v>0</v>
      </c>
      <c r="AR863" s="983">
        <v>2475.7199999999998</v>
      </c>
      <c r="AS863" s="905">
        <f t="shared" ref="AS863:AS870" si="735">AQ863*AR863</f>
        <v>0</v>
      </c>
      <c r="AT863" s="905">
        <v>60348.14</v>
      </c>
      <c r="AU863" s="1148">
        <f t="shared" ref="AU863:AU870" si="736">AQ863*AT863</f>
        <v>0</v>
      </c>
      <c r="AV863" s="1094">
        <f t="shared" ref="AV863:AV870" si="737">AR863*AQ863+AT863*AQ863</f>
        <v>0</v>
      </c>
      <c r="AW863" s="987"/>
      <c r="AX863" s="988"/>
    </row>
    <row r="864" spans="1:50" s="1271" customFormat="1" ht="28.5" x14ac:dyDescent="0.25">
      <c r="A864" s="1124" t="s">
        <v>1528</v>
      </c>
      <c r="B864" s="657" t="s">
        <v>1529</v>
      </c>
      <c r="C864" s="635" t="s">
        <v>170</v>
      </c>
      <c r="D864" s="621">
        <v>148</v>
      </c>
      <c r="E864" s="983">
        <v>1254</v>
      </c>
      <c r="F864" s="905">
        <f t="shared" si="717"/>
        <v>185592</v>
      </c>
      <c r="G864" s="905">
        <v>115</v>
      </c>
      <c r="H864" s="1148">
        <f t="shared" si="718"/>
        <v>17020</v>
      </c>
      <c r="I864" s="1094">
        <f t="shared" si="719"/>
        <v>202612</v>
      </c>
      <c r="J864" s="1132"/>
      <c r="K864" s="621">
        <v>148</v>
      </c>
      <c r="L864" s="983">
        <v>1254</v>
      </c>
      <c r="M864" s="905">
        <f t="shared" si="720"/>
        <v>185592</v>
      </c>
      <c r="N864" s="905">
        <v>115</v>
      </c>
      <c r="O864" s="1148">
        <f t="shared" si="721"/>
        <v>17020</v>
      </c>
      <c r="P864" s="1094">
        <f t="shared" si="722"/>
        <v>202612</v>
      </c>
      <c r="Q864" s="1005"/>
      <c r="R864" s="621"/>
      <c r="S864" s="1094">
        <v>1254</v>
      </c>
      <c r="T864" s="1094">
        <f t="shared" si="723"/>
        <v>0</v>
      </c>
      <c r="U864" s="1094">
        <v>115</v>
      </c>
      <c r="V864" s="1094">
        <f t="shared" si="724"/>
        <v>0</v>
      </c>
      <c r="W864" s="1094">
        <f t="shared" si="725"/>
        <v>0</v>
      </c>
      <c r="X864" s="1230"/>
      <c r="Y864" s="905">
        <v>1254</v>
      </c>
      <c r="Z864" s="905">
        <f t="shared" si="726"/>
        <v>0</v>
      </c>
      <c r="AA864" s="905">
        <v>115</v>
      </c>
      <c r="AB864" s="905">
        <f t="shared" si="727"/>
        <v>0</v>
      </c>
      <c r="AC864" s="935">
        <f t="shared" si="728"/>
        <v>0</v>
      </c>
      <c r="AD864" s="597"/>
      <c r="AE864" s="905">
        <v>1254</v>
      </c>
      <c r="AF864" s="905">
        <f t="shared" si="729"/>
        <v>0</v>
      </c>
      <c r="AG864" s="905">
        <v>115</v>
      </c>
      <c r="AH864" s="905">
        <f t="shared" si="730"/>
        <v>0</v>
      </c>
      <c r="AI864" s="935">
        <f t="shared" si="731"/>
        <v>0</v>
      </c>
      <c r="AJ864" s="597"/>
      <c r="AK864" s="905">
        <v>1254</v>
      </c>
      <c r="AL864" s="905">
        <f t="shared" si="732"/>
        <v>0</v>
      </c>
      <c r="AM864" s="905">
        <v>115</v>
      </c>
      <c r="AN864" s="905">
        <f t="shared" si="733"/>
        <v>0</v>
      </c>
      <c r="AO864" s="935">
        <f t="shared" si="734"/>
        <v>0</v>
      </c>
      <c r="AP864" s="996"/>
      <c r="AQ864" s="1119">
        <f t="shared" si="666"/>
        <v>0</v>
      </c>
      <c r="AR864" s="983">
        <v>1254</v>
      </c>
      <c r="AS864" s="905">
        <f t="shared" si="735"/>
        <v>0</v>
      </c>
      <c r="AT864" s="905">
        <v>115</v>
      </c>
      <c r="AU864" s="1148">
        <f t="shared" si="736"/>
        <v>0</v>
      </c>
      <c r="AV864" s="1094">
        <f t="shared" si="737"/>
        <v>0</v>
      </c>
      <c r="AW864" s="987"/>
      <c r="AX864" s="988"/>
    </row>
    <row r="865" spans="1:50" s="1271" customFormat="1" x14ac:dyDescent="0.25">
      <c r="A865" s="1124" t="s">
        <v>1499</v>
      </c>
      <c r="B865" s="1171" t="s">
        <v>1498</v>
      </c>
      <c r="C865" s="1169" t="s">
        <v>296</v>
      </c>
      <c r="D865" s="1170">
        <v>82.75</v>
      </c>
      <c r="E865" s="1145">
        <v>6552</v>
      </c>
      <c r="F865" s="905">
        <f t="shared" si="717"/>
        <v>542178</v>
      </c>
      <c r="G865" s="932">
        <v>0</v>
      </c>
      <c r="H865" s="1148">
        <f t="shared" si="718"/>
        <v>0</v>
      </c>
      <c r="I865" s="1094">
        <f t="shared" si="719"/>
        <v>542178</v>
      </c>
      <c r="J865" s="1132"/>
      <c r="K865" s="1170">
        <v>82.75</v>
      </c>
      <c r="L865" s="1145">
        <v>6552</v>
      </c>
      <c r="M865" s="905">
        <f t="shared" si="720"/>
        <v>542178</v>
      </c>
      <c r="N865" s="932">
        <v>0</v>
      </c>
      <c r="O865" s="1148">
        <f t="shared" si="721"/>
        <v>0</v>
      </c>
      <c r="P865" s="1094">
        <f t="shared" si="722"/>
        <v>542178</v>
      </c>
      <c r="Q865" s="1005"/>
      <c r="R865" s="621"/>
      <c r="S865" s="1110">
        <v>6552</v>
      </c>
      <c r="T865" s="1094">
        <f t="shared" si="723"/>
        <v>0</v>
      </c>
      <c r="U865" s="1110">
        <v>0</v>
      </c>
      <c r="V865" s="1094">
        <f t="shared" si="724"/>
        <v>0</v>
      </c>
      <c r="W865" s="1094">
        <f t="shared" si="725"/>
        <v>0</v>
      </c>
      <c r="X865" s="1213"/>
      <c r="Y865" s="932">
        <v>6552</v>
      </c>
      <c r="Z865" s="905">
        <f t="shared" si="726"/>
        <v>0</v>
      </c>
      <c r="AA865" s="932">
        <v>0</v>
      </c>
      <c r="AB865" s="905">
        <f t="shared" si="727"/>
        <v>0</v>
      </c>
      <c r="AC865" s="935">
        <f t="shared" si="728"/>
        <v>0</v>
      </c>
      <c r="AD865" s="1214"/>
      <c r="AE865" s="932">
        <v>6552</v>
      </c>
      <c r="AF865" s="905">
        <f t="shared" si="729"/>
        <v>0</v>
      </c>
      <c r="AG865" s="932">
        <v>0</v>
      </c>
      <c r="AH865" s="905">
        <f t="shared" si="730"/>
        <v>0</v>
      </c>
      <c r="AI865" s="935">
        <f t="shared" si="731"/>
        <v>0</v>
      </c>
      <c r="AJ865" s="1214"/>
      <c r="AK865" s="932">
        <v>6552</v>
      </c>
      <c r="AL865" s="905">
        <f t="shared" si="732"/>
        <v>0</v>
      </c>
      <c r="AM865" s="932">
        <v>0</v>
      </c>
      <c r="AN865" s="905">
        <f t="shared" si="733"/>
        <v>0</v>
      </c>
      <c r="AO865" s="935">
        <f t="shared" si="734"/>
        <v>0</v>
      </c>
      <c r="AP865" s="996"/>
      <c r="AQ865" s="1119">
        <f t="shared" si="666"/>
        <v>0</v>
      </c>
      <c r="AR865" s="1145">
        <v>6552</v>
      </c>
      <c r="AS865" s="905">
        <f t="shared" si="735"/>
        <v>0</v>
      </c>
      <c r="AT865" s="932">
        <v>0</v>
      </c>
      <c r="AU865" s="1148">
        <f t="shared" si="736"/>
        <v>0</v>
      </c>
      <c r="AV865" s="1094">
        <f t="shared" si="737"/>
        <v>0</v>
      </c>
      <c r="AW865" s="987"/>
      <c r="AX865" s="988"/>
    </row>
    <row r="866" spans="1:50" x14ac:dyDescent="0.25">
      <c r="A866" s="749" t="s">
        <v>1501</v>
      </c>
      <c r="B866" s="1081" t="s">
        <v>1500</v>
      </c>
      <c r="C866" s="1082" t="s">
        <v>296</v>
      </c>
      <c r="D866" s="621">
        <v>43.47</v>
      </c>
      <c r="E866" s="1145">
        <v>6552</v>
      </c>
      <c r="F866" s="905">
        <f t="shared" si="717"/>
        <v>284815.44</v>
      </c>
      <c r="G866" s="932">
        <v>0</v>
      </c>
      <c r="H866" s="1148">
        <f t="shared" si="718"/>
        <v>0</v>
      </c>
      <c r="I866" s="1094">
        <f t="shared" si="719"/>
        <v>284815.44</v>
      </c>
      <c r="J866" s="1132"/>
      <c r="K866" s="621"/>
      <c r="L866" s="1145">
        <v>6552</v>
      </c>
      <c r="M866" s="905">
        <f t="shared" si="720"/>
        <v>0</v>
      </c>
      <c r="N866" s="932">
        <v>0</v>
      </c>
      <c r="O866" s="1148">
        <f t="shared" si="721"/>
        <v>0</v>
      </c>
      <c r="P866" s="1094">
        <f t="shared" si="722"/>
        <v>0</v>
      </c>
      <c r="Q866" s="1005"/>
      <c r="R866" s="621"/>
      <c r="S866" s="1110">
        <v>6552</v>
      </c>
      <c r="T866" s="1094">
        <f t="shared" si="723"/>
        <v>0</v>
      </c>
      <c r="U866" s="1110">
        <v>0</v>
      </c>
      <c r="V866" s="1094">
        <f t="shared" si="724"/>
        <v>0</v>
      </c>
      <c r="W866" s="1094">
        <f t="shared" si="725"/>
        <v>0</v>
      </c>
      <c r="X866" s="1213"/>
      <c r="Y866" s="932">
        <v>6552</v>
      </c>
      <c r="Z866" s="905">
        <f t="shared" si="726"/>
        <v>0</v>
      </c>
      <c r="AA866" s="932">
        <v>0</v>
      </c>
      <c r="AB866" s="905">
        <f t="shared" si="727"/>
        <v>0</v>
      </c>
      <c r="AC866" s="935">
        <f t="shared" si="728"/>
        <v>0</v>
      </c>
      <c r="AD866" s="1214"/>
      <c r="AE866" s="932">
        <v>6552</v>
      </c>
      <c r="AF866" s="905">
        <f t="shared" si="729"/>
        <v>0</v>
      </c>
      <c r="AG866" s="932">
        <v>0</v>
      </c>
      <c r="AH866" s="905">
        <f t="shared" si="730"/>
        <v>0</v>
      </c>
      <c r="AI866" s="935">
        <f t="shared" si="731"/>
        <v>0</v>
      </c>
      <c r="AJ866" s="1214"/>
      <c r="AK866" s="932">
        <v>6552</v>
      </c>
      <c r="AL866" s="905">
        <f t="shared" si="732"/>
        <v>0</v>
      </c>
      <c r="AM866" s="932">
        <v>0</v>
      </c>
      <c r="AN866" s="905">
        <f t="shared" si="733"/>
        <v>0</v>
      </c>
      <c r="AO866" s="935">
        <f t="shared" si="734"/>
        <v>0</v>
      </c>
      <c r="AP866" s="990"/>
      <c r="AQ866" s="653">
        <f t="shared" si="666"/>
        <v>43.47</v>
      </c>
      <c r="AR866" s="1145">
        <v>6552</v>
      </c>
      <c r="AS866" s="905">
        <f t="shared" si="735"/>
        <v>284815.44</v>
      </c>
      <c r="AT866" s="932">
        <v>0</v>
      </c>
      <c r="AU866" s="1148">
        <f t="shared" si="736"/>
        <v>0</v>
      </c>
      <c r="AV866" s="1094">
        <f t="shared" si="737"/>
        <v>284815.44</v>
      </c>
      <c r="AW866" s="633"/>
    </row>
    <row r="867" spans="1:50" s="1271" customFormat="1" x14ac:dyDescent="0.25">
      <c r="A867" s="1124" t="s">
        <v>1503</v>
      </c>
      <c r="B867" s="1171" t="s">
        <v>1530</v>
      </c>
      <c r="C867" s="1169" t="s">
        <v>170</v>
      </c>
      <c r="D867" s="1170">
        <v>1</v>
      </c>
      <c r="E867" s="1145">
        <v>124800</v>
      </c>
      <c r="F867" s="905">
        <f t="shared" si="717"/>
        <v>124800</v>
      </c>
      <c r="G867" s="932">
        <v>49408.35</v>
      </c>
      <c r="H867" s="1148">
        <f t="shared" si="718"/>
        <v>49408.35</v>
      </c>
      <c r="I867" s="1094">
        <f t="shared" si="719"/>
        <v>174208.35</v>
      </c>
      <c r="J867" s="1132"/>
      <c r="K867" s="1170">
        <v>1</v>
      </c>
      <c r="L867" s="1145">
        <v>124800</v>
      </c>
      <c r="M867" s="905">
        <f t="shared" si="720"/>
        <v>124800</v>
      </c>
      <c r="N867" s="932">
        <v>49408.35</v>
      </c>
      <c r="O867" s="1148">
        <f t="shared" si="721"/>
        <v>49408.35</v>
      </c>
      <c r="P867" s="1094">
        <f t="shared" si="722"/>
        <v>174208.35</v>
      </c>
      <c r="Q867" s="1005"/>
      <c r="R867" s="621"/>
      <c r="S867" s="1110">
        <v>124800</v>
      </c>
      <c r="T867" s="1094">
        <f t="shared" si="723"/>
        <v>0</v>
      </c>
      <c r="U867" s="1110">
        <v>49408.35</v>
      </c>
      <c r="V867" s="1094">
        <f t="shared" si="724"/>
        <v>0</v>
      </c>
      <c r="W867" s="1094">
        <f t="shared" si="725"/>
        <v>0</v>
      </c>
      <c r="X867" s="1213"/>
      <c r="Y867" s="932">
        <v>124800</v>
      </c>
      <c r="Z867" s="905">
        <f t="shared" si="726"/>
        <v>0</v>
      </c>
      <c r="AA867" s="932">
        <v>49408.35</v>
      </c>
      <c r="AB867" s="905">
        <f t="shared" si="727"/>
        <v>0</v>
      </c>
      <c r="AC867" s="935">
        <f t="shared" si="728"/>
        <v>0</v>
      </c>
      <c r="AD867" s="1214"/>
      <c r="AE867" s="932">
        <v>124800</v>
      </c>
      <c r="AF867" s="905">
        <f t="shared" si="729"/>
        <v>0</v>
      </c>
      <c r="AG867" s="932">
        <v>49408.35</v>
      </c>
      <c r="AH867" s="905">
        <f t="shared" si="730"/>
        <v>0</v>
      </c>
      <c r="AI867" s="935">
        <f t="shared" si="731"/>
        <v>0</v>
      </c>
      <c r="AJ867" s="1214"/>
      <c r="AK867" s="932">
        <v>124800</v>
      </c>
      <c r="AL867" s="905">
        <f t="shared" si="732"/>
        <v>0</v>
      </c>
      <c r="AM867" s="932">
        <v>49408.35</v>
      </c>
      <c r="AN867" s="905">
        <f t="shared" si="733"/>
        <v>0</v>
      </c>
      <c r="AO867" s="935">
        <f t="shared" si="734"/>
        <v>0</v>
      </c>
      <c r="AP867" s="996"/>
      <c r="AQ867" s="1119">
        <f t="shared" si="666"/>
        <v>0</v>
      </c>
      <c r="AR867" s="1145">
        <v>124800</v>
      </c>
      <c r="AS867" s="905">
        <f t="shared" si="735"/>
        <v>0</v>
      </c>
      <c r="AT867" s="932">
        <v>49408.35</v>
      </c>
      <c r="AU867" s="1148">
        <f t="shared" si="736"/>
        <v>0</v>
      </c>
      <c r="AV867" s="1094">
        <f t="shared" si="737"/>
        <v>0</v>
      </c>
      <c r="AW867" s="987"/>
      <c r="AX867" s="988"/>
    </row>
    <row r="868" spans="1:50" ht="28.5" x14ac:dyDescent="0.25">
      <c r="A868" s="749" t="s">
        <v>1505</v>
      </c>
      <c r="B868" s="657" t="s">
        <v>1504</v>
      </c>
      <c r="C868" s="635" t="s">
        <v>170</v>
      </c>
      <c r="D868" s="621">
        <v>90</v>
      </c>
      <c r="E868" s="1145">
        <v>1664</v>
      </c>
      <c r="F868" s="905">
        <f t="shared" si="717"/>
        <v>149760</v>
      </c>
      <c r="G868" s="932">
        <v>150</v>
      </c>
      <c r="H868" s="1148">
        <f t="shared" si="718"/>
        <v>13500</v>
      </c>
      <c r="I868" s="1094">
        <f t="shared" si="719"/>
        <v>163260</v>
      </c>
      <c r="J868" s="1132"/>
      <c r="K868" s="621">
        <v>70</v>
      </c>
      <c r="L868" s="1145">
        <v>1664</v>
      </c>
      <c r="M868" s="905">
        <f t="shared" si="720"/>
        <v>116480</v>
      </c>
      <c r="N868" s="932">
        <v>150</v>
      </c>
      <c r="O868" s="1148">
        <f t="shared" si="721"/>
        <v>10500</v>
      </c>
      <c r="P868" s="1094">
        <f t="shared" si="722"/>
        <v>126980</v>
      </c>
      <c r="Q868" s="1005"/>
      <c r="R868" s="621"/>
      <c r="S868" s="1110">
        <v>1664</v>
      </c>
      <c r="T868" s="1094">
        <f t="shared" si="723"/>
        <v>0</v>
      </c>
      <c r="U868" s="1110">
        <v>150</v>
      </c>
      <c r="V868" s="1094">
        <f t="shared" si="724"/>
        <v>0</v>
      </c>
      <c r="W868" s="1094">
        <f t="shared" si="725"/>
        <v>0</v>
      </c>
      <c r="X868" s="1213"/>
      <c r="Y868" s="932">
        <v>1664</v>
      </c>
      <c r="Z868" s="905">
        <f t="shared" si="726"/>
        <v>0</v>
      </c>
      <c r="AA868" s="932">
        <v>150</v>
      </c>
      <c r="AB868" s="905">
        <f t="shared" si="727"/>
        <v>0</v>
      </c>
      <c r="AC868" s="935">
        <f t="shared" si="728"/>
        <v>0</v>
      </c>
      <c r="AD868" s="1214"/>
      <c r="AE868" s="932">
        <v>1664</v>
      </c>
      <c r="AF868" s="905">
        <f t="shared" si="729"/>
        <v>0</v>
      </c>
      <c r="AG868" s="932">
        <v>150</v>
      </c>
      <c r="AH868" s="905">
        <f t="shared" si="730"/>
        <v>0</v>
      </c>
      <c r="AI868" s="935">
        <f t="shared" si="731"/>
        <v>0</v>
      </c>
      <c r="AJ868" s="1214"/>
      <c r="AK868" s="932">
        <v>1664</v>
      </c>
      <c r="AL868" s="905">
        <f t="shared" si="732"/>
        <v>0</v>
      </c>
      <c r="AM868" s="932">
        <v>150</v>
      </c>
      <c r="AN868" s="905">
        <f t="shared" si="733"/>
        <v>0</v>
      </c>
      <c r="AO868" s="935">
        <f t="shared" si="734"/>
        <v>0</v>
      </c>
      <c r="AP868" s="990"/>
      <c r="AQ868" s="653">
        <f t="shared" si="666"/>
        <v>20</v>
      </c>
      <c r="AR868" s="1145">
        <v>1664</v>
      </c>
      <c r="AS868" s="905">
        <f t="shared" si="735"/>
        <v>33280</v>
      </c>
      <c r="AT868" s="932">
        <v>150</v>
      </c>
      <c r="AU868" s="1148">
        <f t="shared" si="736"/>
        <v>3000</v>
      </c>
      <c r="AV868" s="1094">
        <f t="shared" si="737"/>
        <v>36280</v>
      </c>
      <c r="AW868" s="633"/>
    </row>
    <row r="869" spans="1:50" ht="28.5" x14ac:dyDescent="0.25">
      <c r="A869" s="749" t="s">
        <v>1507</v>
      </c>
      <c r="B869" s="657" t="s">
        <v>1506</v>
      </c>
      <c r="C869" s="635" t="s">
        <v>296</v>
      </c>
      <c r="D869" s="621">
        <v>220.5</v>
      </c>
      <c r="E869" s="1172">
        <v>2154</v>
      </c>
      <c r="F869" s="962">
        <f t="shared" si="717"/>
        <v>474957</v>
      </c>
      <c r="G869" s="972">
        <v>2178</v>
      </c>
      <c r="H869" s="1148">
        <f t="shared" si="718"/>
        <v>480249</v>
      </c>
      <c r="I869" s="1094">
        <f t="shared" si="719"/>
        <v>955206</v>
      </c>
      <c r="J869" s="1137"/>
      <c r="K869" s="621">
        <v>166</v>
      </c>
      <c r="L869" s="1172">
        <v>2154</v>
      </c>
      <c r="M869" s="962">
        <f t="shared" si="720"/>
        <v>357564</v>
      </c>
      <c r="N869" s="972">
        <v>2178</v>
      </c>
      <c r="O869" s="1148">
        <f t="shared" si="721"/>
        <v>361548</v>
      </c>
      <c r="P869" s="1094">
        <f t="shared" si="722"/>
        <v>719112</v>
      </c>
      <c r="Q869" s="444"/>
      <c r="R869" s="621"/>
      <c r="S869" s="1110">
        <v>2154</v>
      </c>
      <c r="T869" s="1094">
        <f t="shared" si="723"/>
        <v>0</v>
      </c>
      <c r="U869" s="1110">
        <v>2178</v>
      </c>
      <c r="V869" s="1094">
        <f t="shared" si="724"/>
        <v>0</v>
      </c>
      <c r="W869" s="1094">
        <f t="shared" si="725"/>
        <v>0</v>
      </c>
      <c r="X869" s="1213"/>
      <c r="Y869" s="972">
        <v>2154</v>
      </c>
      <c r="Z869" s="962">
        <f t="shared" si="726"/>
        <v>0</v>
      </c>
      <c r="AA869" s="972">
        <v>2178</v>
      </c>
      <c r="AB869" s="905">
        <f t="shared" si="727"/>
        <v>0</v>
      </c>
      <c r="AC869" s="973">
        <f t="shared" si="728"/>
        <v>0</v>
      </c>
      <c r="AD869" s="1214"/>
      <c r="AE869" s="972">
        <v>2154</v>
      </c>
      <c r="AF869" s="962">
        <f t="shared" si="729"/>
        <v>0</v>
      </c>
      <c r="AG869" s="972">
        <v>2178</v>
      </c>
      <c r="AH869" s="905">
        <f t="shared" si="730"/>
        <v>0</v>
      </c>
      <c r="AI869" s="973">
        <f t="shared" si="731"/>
        <v>0</v>
      </c>
      <c r="AJ869" s="1214"/>
      <c r="AK869" s="972">
        <v>2154</v>
      </c>
      <c r="AL869" s="962">
        <f t="shared" si="732"/>
        <v>0</v>
      </c>
      <c r="AM869" s="972">
        <v>2178</v>
      </c>
      <c r="AN869" s="905">
        <f t="shared" si="733"/>
        <v>0</v>
      </c>
      <c r="AO869" s="973">
        <f t="shared" si="734"/>
        <v>0</v>
      </c>
      <c r="AP869" s="944"/>
      <c r="AQ869" s="653">
        <f t="shared" si="666"/>
        <v>54.5</v>
      </c>
      <c r="AR869" s="1172">
        <v>2154</v>
      </c>
      <c r="AS869" s="962">
        <f t="shared" si="735"/>
        <v>117393</v>
      </c>
      <c r="AT869" s="972">
        <v>2178</v>
      </c>
      <c r="AU869" s="1148">
        <f t="shared" si="736"/>
        <v>118701</v>
      </c>
      <c r="AV869" s="1094">
        <f t="shared" si="737"/>
        <v>236094</v>
      </c>
      <c r="AW869" s="633"/>
    </row>
    <row r="870" spans="1:50" ht="28.5" x14ac:dyDescent="0.25">
      <c r="A870" s="749" t="s">
        <v>1531</v>
      </c>
      <c r="B870" s="657" t="s">
        <v>1508</v>
      </c>
      <c r="C870" s="635" t="s">
        <v>296</v>
      </c>
      <c r="D870" s="1078">
        <v>25.12</v>
      </c>
      <c r="E870" s="924">
        <v>6602.4000000000005</v>
      </c>
      <c r="F870" s="923">
        <f t="shared" si="717"/>
        <v>165852.28800000003</v>
      </c>
      <c r="G870" s="922">
        <v>0</v>
      </c>
      <c r="H870" s="1173">
        <f t="shared" si="718"/>
        <v>0</v>
      </c>
      <c r="I870" s="1090">
        <f t="shared" si="719"/>
        <v>165852.28800000003</v>
      </c>
      <c r="J870" s="1137"/>
      <c r="K870" s="1078"/>
      <c r="L870" s="924">
        <v>6602.4000000000005</v>
      </c>
      <c r="M870" s="923">
        <f t="shared" si="720"/>
        <v>0</v>
      </c>
      <c r="N870" s="922">
        <v>0</v>
      </c>
      <c r="O870" s="1173">
        <f t="shared" si="721"/>
        <v>0</v>
      </c>
      <c r="P870" s="1090">
        <f t="shared" si="722"/>
        <v>0</v>
      </c>
      <c r="Q870" s="444"/>
      <c r="R870" s="1078"/>
      <c r="S870" s="1096">
        <v>6602.4000000000005</v>
      </c>
      <c r="T870" s="1090">
        <f t="shared" si="723"/>
        <v>0</v>
      </c>
      <c r="U870" s="1096">
        <v>0</v>
      </c>
      <c r="V870" s="1094">
        <f t="shared" si="724"/>
        <v>0</v>
      </c>
      <c r="W870" s="1090">
        <f t="shared" si="725"/>
        <v>0</v>
      </c>
      <c r="X870" s="1255"/>
      <c r="Y870" s="922">
        <v>6602.4000000000005</v>
      </c>
      <c r="Z870" s="923">
        <f t="shared" si="726"/>
        <v>0</v>
      </c>
      <c r="AA870" s="922">
        <v>0</v>
      </c>
      <c r="AB870" s="962">
        <f t="shared" si="727"/>
        <v>0</v>
      </c>
      <c r="AC870" s="963">
        <f t="shared" si="728"/>
        <v>0</v>
      </c>
      <c r="AD870" s="1256"/>
      <c r="AE870" s="922">
        <v>6602.4000000000005</v>
      </c>
      <c r="AF870" s="923">
        <f t="shared" si="729"/>
        <v>0</v>
      </c>
      <c r="AG870" s="922">
        <v>0</v>
      </c>
      <c r="AH870" s="962">
        <f t="shared" si="730"/>
        <v>0</v>
      </c>
      <c r="AI870" s="963">
        <f t="shared" si="731"/>
        <v>0</v>
      </c>
      <c r="AJ870" s="1256"/>
      <c r="AK870" s="922">
        <v>6602.4000000000005</v>
      </c>
      <c r="AL870" s="923">
        <f t="shared" si="732"/>
        <v>0</v>
      </c>
      <c r="AM870" s="922">
        <v>0</v>
      </c>
      <c r="AN870" s="962">
        <f t="shared" si="733"/>
        <v>0</v>
      </c>
      <c r="AO870" s="963">
        <f t="shared" si="734"/>
        <v>0</v>
      </c>
      <c r="AP870" s="944"/>
      <c r="AQ870" s="653">
        <f t="shared" ref="AQ870:AQ928" si="738">D870-K870-R870-X870-AD870-AJ870</f>
        <v>25.12</v>
      </c>
      <c r="AR870" s="924">
        <v>6602.4000000000005</v>
      </c>
      <c r="AS870" s="923">
        <f t="shared" si="735"/>
        <v>165852.28800000003</v>
      </c>
      <c r="AT870" s="922">
        <v>0</v>
      </c>
      <c r="AU870" s="1173">
        <f t="shared" si="736"/>
        <v>0</v>
      </c>
      <c r="AV870" s="1090">
        <f t="shared" si="737"/>
        <v>165852.28800000003</v>
      </c>
      <c r="AW870" s="633"/>
    </row>
    <row r="871" spans="1:50" s="1277" customFormat="1" x14ac:dyDescent="0.25">
      <c r="A871" s="1076" t="s">
        <v>1532</v>
      </c>
      <c r="B871" s="863" t="s">
        <v>1533</v>
      </c>
      <c r="C871" s="864"/>
      <c r="D871" s="865"/>
      <c r="E871" s="1281"/>
      <c r="F871" s="961">
        <f>SUM(F872:F892)</f>
        <v>8081072.0447999993</v>
      </c>
      <c r="G871" s="964"/>
      <c r="H871" s="1282">
        <f>SUM(H872:H892)</f>
        <v>12114275.4944</v>
      </c>
      <c r="I871" s="961">
        <f>SUM(I872:I892)</f>
        <v>20195347.539200004</v>
      </c>
      <c r="J871" s="998"/>
      <c r="K871" s="865"/>
      <c r="L871" s="1281"/>
      <c r="M871" s="961">
        <f>SUM(M872:M892)</f>
        <v>7600550.1708000004</v>
      </c>
      <c r="N871" s="964"/>
      <c r="O871" s="1282">
        <f>SUM(O872:O892)</f>
        <v>12086846.620000001</v>
      </c>
      <c r="P871" s="961">
        <f>SUM(P872:P892)</f>
        <v>19687396.800799999</v>
      </c>
      <c r="Q871" s="1012"/>
      <c r="R871" s="865"/>
      <c r="S871" s="964"/>
      <c r="T871" s="961">
        <f>SUM(T872:T892)</f>
        <v>56065.673999999999</v>
      </c>
      <c r="U871" s="964"/>
      <c r="V871" s="961">
        <f>SUM(V872:V892)</f>
        <v>27426.202000000001</v>
      </c>
      <c r="W871" s="961">
        <f>SUM(W872:W892)</f>
        <v>83491.886000000013</v>
      </c>
      <c r="X871" s="1283"/>
      <c r="Y871" s="964"/>
      <c r="Z871" s="961">
        <f>SUM(Z872:Z892)</f>
        <v>0</v>
      </c>
      <c r="AA871" s="964"/>
      <c r="AB871" s="961">
        <f>SUM(AB872:AB892)</f>
        <v>0</v>
      </c>
      <c r="AC871" s="965">
        <f>SUM(AC872:AC892)</f>
        <v>0.01</v>
      </c>
      <c r="AD871" s="1284"/>
      <c r="AE871" s="964"/>
      <c r="AF871" s="961">
        <f>SUM(AF872:AF892)</f>
        <v>0</v>
      </c>
      <c r="AG871" s="964"/>
      <c r="AH871" s="961">
        <f>SUM(AH872:AH892)</f>
        <v>0</v>
      </c>
      <c r="AI871" s="965">
        <f>SUM(AI872:AI892)</f>
        <v>0.01</v>
      </c>
      <c r="AJ871" s="1284"/>
      <c r="AK871" s="964"/>
      <c r="AL871" s="961">
        <f>SUM(AL872:AL892)</f>
        <v>0</v>
      </c>
      <c r="AM871" s="964"/>
      <c r="AN871" s="961">
        <f>SUM(AN872:AN892)</f>
        <v>0</v>
      </c>
      <c r="AO871" s="965">
        <f>SUM(AO872:AO892)</f>
        <v>0.01</v>
      </c>
      <c r="AP871" s="998"/>
      <c r="AQ871" s="1118">
        <f t="shared" si="738"/>
        <v>0</v>
      </c>
      <c r="AR871" s="1281"/>
      <c r="AS871" s="961">
        <f>SUM(AS872:AS892)</f>
        <v>424456.20000000007</v>
      </c>
      <c r="AT871" s="964"/>
      <c r="AU871" s="1282">
        <f>SUM(AU872:AU892)</f>
        <v>2.6724000004355331</v>
      </c>
      <c r="AV871" s="961">
        <f>SUM(AV872:AV892)</f>
        <v>424458.87240000052</v>
      </c>
      <c r="AW871" s="1275"/>
      <c r="AX871" s="1276"/>
    </row>
    <row r="872" spans="1:50" x14ac:dyDescent="0.25">
      <c r="A872" s="1077" t="s">
        <v>1534</v>
      </c>
      <c r="B872" s="634" t="s">
        <v>1475</v>
      </c>
      <c r="C872" s="635"/>
      <c r="D872" s="621"/>
      <c r="E872" s="1174"/>
      <c r="F872" s="967"/>
      <c r="G872" s="966"/>
      <c r="H872" s="1175"/>
      <c r="I872" s="1094"/>
      <c r="J872" s="1131"/>
      <c r="K872" s="621"/>
      <c r="L872" s="1174"/>
      <c r="M872" s="967"/>
      <c r="N872" s="966"/>
      <c r="O872" s="1175"/>
      <c r="P872" s="1094"/>
      <c r="Q872" s="455"/>
      <c r="R872" s="621"/>
      <c r="S872" s="1110"/>
      <c r="T872" s="1109"/>
      <c r="U872" s="1110"/>
      <c r="V872" s="1109"/>
      <c r="W872" s="1094"/>
      <c r="X872" s="1251"/>
      <c r="Y872" s="966"/>
      <c r="Z872" s="967"/>
      <c r="AA872" s="966"/>
      <c r="AB872" s="967"/>
      <c r="AC872" s="968"/>
      <c r="AD872" s="1252"/>
      <c r="AE872" s="966"/>
      <c r="AF872" s="967"/>
      <c r="AG872" s="966"/>
      <c r="AH872" s="967"/>
      <c r="AI872" s="968"/>
      <c r="AJ872" s="1252"/>
      <c r="AK872" s="966"/>
      <c r="AL872" s="967"/>
      <c r="AM872" s="966"/>
      <c r="AN872" s="967"/>
      <c r="AO872" s="968"/>
      <c r="AP872" s="959"/>
      <c r="AQ872" s="653">
        <f t="shared" si="738"/>
        <v>0</v>
      </c>
      <c r="AR872" s="1174"/>
      <c r="AS872" s="967"/>
      <c r="AT872" s="966"/>
      <c r="AU872" s="1175"/>
      <c r="AV872" s="1094"/>
      <c r="AW872" s="633"/>
    </row>
    <row r="873" spans="1:50" x14ac:dyDescent="0.25">
      <c r="A873" s="749" t="s">
        <v>1535</v>
      </c>
      <c r="B873" s="657" t="s">
        <v>809</v>
      </c>
      <c r="C873" s="635" t="s">
        <v>43</v>
      </c>
      <c r="D873" s="621">
        <f>D875*1.6-D875</f>
        <v>133.05000000000001</v>
      </c>
      <c r="E873" s="1167">
        <v>1590</v>
      </c>
      <c r="F873" s="905">
        <f>D873*E873</f>
        <v>211549.50000000003</v>
      </c>
      <c r="G873" s="937">
        <v>0</v>
      </c>
      <c r="H873" s="1146">
        <f>G873*D873</f>
        <v>0</v>
      </c>
      <c r="I873" s="1093">
        <f>E873*D873+G873*D873</f>
        <v>211549.50000000003</v>
      </c>
      <c r="J873" s="1132"/>
      <c r="K873" s="621">
        <v>128.28</v>
      </c>
      <c r="L873" s="1167">
        <v>1590</v>
      </c>
      <c r="M873" s="905">
        <f>K873*L873</f>
        <v>203965.2</v>
      </c>
      <c r="N873" s="937">
        <v>0</v>
      </c>
      <c r="O873" s="1146">
        <f>N873*K873</f>
        <v>0</v>
      </c>
      <c r="P873" s="1093">
        <f>L873*K873+N873*K873</f>
        <v>203965.2</v>
      </c>
      <c r="Q873" s="1005"/>
      <c r="R873" s="621">
        <v>4.7699999999999996</v>
      </c>
      <c r="S873" s="1112">
        <v>1590</v>
      </c>
      <c r="T873" s="1094">
        <f>R873*S873</f>
        <v>7584.2999999999993</v>
      </c>
      <c r="U873" s="1112">
        <v>0</v>
      </c>
      <c r="V873" s="1093">
        <f>U873*R873</f>
        <v>0</v>
      </c>
      <c r="W873" s="1093">
        <f>S873*R873+U873*R873</f>
        <v>7584.2999999999993</v>
      </c>
      <c r="X873" s="1230"/>
      <c r="Y873" s="937">
        <v>1590</v>
      </c>
      <c r="Z873" s="905">
        <f>X873*Y873</f>
        <v>0</v>
      </c>
      <c r="AA873" s="937">
        <v>0</v>
      </c>
      <c r="AB873" s="904">
        <f>AA873*X873</f>
        <v>0</v>
      </c>
      <c r="AC873" s="933">
        <f>Y873*X873+AA873*X873</f>
        <v>0</v>
      </c>
      <c r="AD873" s="597"/>
      <c r="AE873" s="937">
        <v>1590</v>
      </c>
      <c r="AF873" s="905">
        <f>AD873*AE873</f>
        <v>0</v>
      </c>
      <c r="AG873" s="937">
        <v>0</v>
      </c>
      <c r="AH873" s="904">
        <f>AG873*AD873</f>
        <v>0</v>
      </c>
      <c r="AI873" s="933">
        <f>AE873*AD873+AG873*AD873</f>
        <v>0</v>
      </c>
      <c r="AJ873" s="597"/>
      <c r="AK873" s="937">
        <v>1590</v>
      </c>
      <c r="AL873" s="905">
        <f>AJ873*AK873</f>
        <v>0</v>
      </c>
      <c r="AM873" s="937">
        <v>0</v>
      </c>
      <c r="AN873" s="904">
        <f>AM873*AJ873</f>
        <v>0</v>
      </c>
      <c r="AO873" s="933">
        <f>AK873*AJ873+AM873*AJ873</f>
        <v>0</v>
      </c>
      <c r="AP873" s="990"/>
      <c r="AQ873" s="653">
        <f t="shared" si="738"/>
        <v>1.0658141036401503E-14</v>
      </c>
      <c r="AR873" s="1167">
        <v>1590</v>
      </c>
      <c r="AS873" s="905">
        <f>AQ873*AR873</f>
        <v>1.6946444247878389E-11</v>
      </c>
      <c r="AT873" s="937">
        <v>0</v>
      </c>
      <c r="AU873" s="1146">
        <f>AT873*AQ873</f>
        <v>0</v>
      </c>
      <c r="AV873" s="1093">
        <f>AR873*AQ873+AT873*AQ873</f>
        <v>1.6946444247878389E-11</v>
      </c>
      <c r="AW873" s="633"/>
    </row>
    <row r="874" spans="1:50" s="988" customFormat="1" x14ac:dyDescent="0.25">
      <c r="A874" s="1124" t="s">
        <v>1536</v>
      </c>
      <c r="B874" s="1171" t="s">
        <v>1478</v>
      </c>
      <c r="C874" s="1169" t="s">
        <v>43</v>
      </c>
      <c r="D874" s="1170">
        <v>164.5</v>
      </c>
      <c r="E874" s="1145">
        <v>19422</v>
      </c>
      <c r="F874" s="905">
        <f>D874*E874</f>
        <v>3194919</v>
      </c>
      <c r="G874" s="932">
        <v>0</v>
      </c>
      <c r="H874" s="1146">
        <f>G874*D874</f>
        <v>0</v>
      </c>
      <c r="I874" s="1094">
        <f>E874*D874+G874*D874</f>
        <v>3194919</v>
      </c>
      <c r="J874" s="1132"/>
      <c r="K874" s="1170">
        <v>164.5</v>
      </c>
      <c r="L874" s="1145">
        <v>19422</v>
      </c>
      <c r="M874" s="905">
        <f>K874*L874</f>
        <v>3194919</v>
      </c>
      <c r="N874" s="932">
        <v>0</v>
      </c>
      <c r="O874" s="1146">
        <f>N874*K874</f>
        <v>0</v>
      </c>
      <c r="P874" s="1094">
        <f>L874*K874+N874*K874</f>
        <v>3194919</v>
      </c>
      <c r="Q874" s="1005"/>
      <c r="R874" s="621"/>
      <c r="S874" s="1110">
        <v>19422</v>
      </c>
      <c r="T874" s="1094">
        <f>R874*S874</f>
        <v>0</v>
      </c>
      <c r="U874" s="1110">
        <v>0</v>
      </c>
      <c r="V874" s="1093">
        <f>U874*R874</f>
        <v>0</v>
      </c>
      <c r="W874" s="1094">
        <f>S874*R874+U874*R874</f>
        <v>0</v>
      </c>
      <c r="X874" s="1213"/>
      <c r="Y874" s="932">
        <v>19422</v>
      </c>
      <c r="Z874" s="905">
        <f>X874*Y874</f>
        <v>0</v>
      </c>
      <c r="AA874" s="932">
        <v>0</v>
      </c>
      <c r="AB874" s="904">
        <f>AA874*X874</f>
        <v>0</v>
      </c>
      <c r="AC874" s="935">
        <f>Y874*X874+AA874*X874</f>
        <v>0</v>
      </c>
      <c r="AD874" s="1214"/>
      <c r="AE874" s="932">
        <v>19422</v>
      </c>
      <c r="AF874" s="905">
        <f>AD874*AE874</f>
        <v>0</v>
      </c>
      <c r="AG874" s="932">
        <v>0</v>
      </c>
      <c r="AH874" s="904">
        <f>AG874*AD874</f>
        <v>0</v>
      </c>
      <c r="AI874" s="935">
        <f>AE874*AD874+AG874*AD874</f>
        <v>0</v>
      </c>
      <c r="AJ874" s="1214"/>
      <c r="AK874" s="932">
        <v>19422</v>
      </c>
      <c r="AL874" s="905">
        <f>AJ874*AK874</f>
        <v>0</v>
      </c>
      <c r="AM874" s="932">
        <v>0</v>
      </c>
      <c r="AN874" s="904">
        <f>AM874*AJ874</f>
        <v>0</v>
      </c>
      <c r="AO874" s="935">
        <f>AK874*AJ874+AM874*AJ874</f>
        <v>0</v>
      </c>
      <c r="AP874" s="996"/>
      <c r="AQ874" s="1119">
        <f t="shared" si="738"/>
        <v>0</v>
      </c>
      <c r="AR874" s="1145">
        <v>19422</v>
      </c>
      <c r="AS874" s="905">
        <f>AQ874*AR874</f>
        <v>0</v>
      </c>
      <c r="AT874" s="932">
        <v>0</v>
      </c>
      <c r="AU874" s="1146">
        <f>AT874*AQ874</f>
        <v>0</v>
      </c>
      <c r="AV874" s="1094">
        <f>AR874*AQ874+AT874*AQ874</f>
        <v>0</v>
      </c>
      <c r="AW874" s="987"/>
    </row>
    <row r="875" spans="1:50" s="632" customFormat="1" x14ac:dyDescent="0.25">
      <c r="A875" s="749" t="s">
        <v>1537</v>
      </c>
      <c r="B875" s="657" t="s">
        <v>929</v>
      </c>
      <c r="C875" s="635" t="s">
        <v>43</v>
      </c>
      <c r="D875" s="621">
        <v>221.75</v>
      </c>
      <c r="E875" s="1167">
        <v>2405</v>
      </c>
      <c r="F875" s="905">
        <f>D875*E875</f>
        <v>533308.75</v>
      </c>
      <c r="G875" s="937">
        <v>0</v>
      </c>
      <c r="H875" s="1146">
        <f>G875*D875</f>
        <v>0</v>
      </c>
      <c r="I875" s="1093">
        <f>E875*D875+G875*D875</f>
        <v>533308.75</v>
      </c>
      <c r="J875" s="1132"/>
      <c r="K875" s="621">
        <v>213.8</v>
      </c>
      <c r="L875" s="1167">
        <v>2405</v>
      </c>
      <c r="M875" s="905">
        <f>K875*L875</f>
        <v>514189</v>
      </c>
      <c r="N875" s="937">
        <v>0</v>
      </c>
      <c r="O875" s="1146">
        <f>N875*K875</f>
        <v>0</v>
      </c>
      <c r="P875" s="1093">
        <f>L875*K875+N875*K875</f>
        <v>514189</v>
      </c>
      <c r="Q875" s="1005"/>
      <c r="R875" s="621">
        <v>7.95</v>
      </c>
      <c r="S875" s="1112">
        <v>2405</v>
      </c>
      <c r="T875" s="1094">
        <f>R875*S875</f>
        <v>19119.75</v>
      </c>
      <c r="U875" s="1112">
        <v>0</v>
      </c>
      <c r="V875" s="1093">
        <f>U875*R875</f>
        <v>0</v>
      </c>
      <c r="W875" s="1093">
        <f>S875*R875+U875*R875</f>
        <v>19119.75</v>
      </c>
      <c r="X875" s="1213"/>
      <c r="Y875" s="937">
        <v>2405</v>
      </c>
      <c r="Z875" s="905">
        <f>X875*Y875</f>
        <v>0</v>
      </c>
      <c r="AA875" s="937">
        <v>0</v>
      </c>
      <c r="AB875" s="904">
        <f>AA875*X875</f>
        <v>0</v>
      </c>
      <c r="AC875" s="933">
        <f>Y875*X875+AA875*X875</f>
        <v>0</v>
      </c>
      <c r="AD875" s="1214"/>
      <c r="AE875" s="937">
        <v>2405</v>
      </c>
      <c r="AF875" s="905">
        <f>AD875*AE875</f>
        <v>0</v>
      </c>
      <c r="AG875" s="937">
        <v>0</v>
      </c>
      <c r="AH875" s="904">
        <f>AG875*AD875</f>
        <v>0</v>
      </c>
      <c r="AI875" s="933">
        <f>AE875*AD875+AG875*AD875</f>
        <v>0</v>
      </c>
      <c r="AJ875" s="1214"/>
      <c r="AK875" s="937">
        <v>2405</v>
      </c>
      <c r="AL875" s="905">
        <f>AJ875*AK875</f>
        <v>0</v>
      </c>
      <c r="AM875" s="937">
        <v>0</v>
      </c>
      <c r="AN875" s="904">
        <f>AM875*AJ875</f>
        <v>0</v>
      </c>
      <c r="AO875" s="933">
        <f>AK875*AJ875+AM875*AJ875</f>
        <v>0</v>
      </c>
      <c r="AP875" s="990"/>
      <c r="AQ875" s="653">
        <f t="shared" si="738"/>
        <v>-1.1546319456101628E-14</v>
      </c>
      <c r="AR875" s="1167">
        <v>2405</v>
      </c>
      <c r="AS875" s="905">
        <f>AQ875*AR875</f>
        <v>-2.7768898291924415E-11</v>
      </c>
      <c r="AT875" s="937">
        <v>0</v>
      </c>
      <c r="AU875" s="1146">
        <f>AT875*AQ875</f>
        <v>0</v>
      </c>
      <c r="AV875" s="1093">
        <f>AR875*AQ875+AT875*AQ875</f>
        <v>-2.7768898291924415E-11</v>
      </c>
      <c r="AW875" s="633"/>
    </row>
    <row r="876" spans="1:50" s="632" customFormat="1" ht="28.5" x14ac:dyDescent="0.25">
      <c r="A876" s="749" t="s">
        <v>1538</v>
      </c>
      <c r="B876" s="1083" t="s">
        <v>1482</v>
      </c>
      <c r="C876" s="1079"/>
      <c r="D876" s="1080"/>
      <c r="E876" s="1176"/>
      <c r="F876" s="970"/>
      <c r="G876" s="969"/>
      <c r="H876" s="1178"/>
      <c r="I876" s="1100"/>
      <c r="J876" s="1177"/>
      <c r="K876" s="1080"/>
      <c r="L876" s="1176"/>
      <c r="M876" s="970"/>
      <c r="N876" s="969"/>
      <c r="O876" s="1178"/>
      <c r="P876" s="1100"/>
      <c r="Q876" s="1013"/>
      <c r="R876" s="1080"/>
      <c r="S876" s="1115"/>
      <c r="T876" s="1116"/>
      <c r="U876" s="1115"/>
      <c r="V876" s="1116"/>
      <c r="W876" s="1100"/>
      <c r="X876" s="1257"/>
      <c r="Y876" s="969"/>
      <c r="Z876" s="970"/>
      <c r="AA876" s="969"/>
      <c r="AB876" s="970"/>
      <c r="AC876" s="971"/>
      <c r="AD876" s="1258"/>
      <c r="AE876" s="969"/>
      <c r="AF876" s="970"/>
      <c r="AG876" s="969"/>
      <c r="AH876" s="970"/>
      <c r="AI876" s="971"/>
      <c r="AJ876" s="1258"/>
      <c r="AK876" s="969"/>
      <c r="AL876" s="970"/>
      <c r="AM876" s="969"/>
      <c r="AN876" s="970"/>
      <c r="AO876" s="971"/>
      <c r="AP876" s="999"/>
      <c r="AQ876" s="653">
        <f t="shared" si="738"/>
        <v>0</v>
      </c>
      <c r="AR876" s="1176"/>
      <c r="AS876" s="970"/>
      <c r="AT876" s="969"/>
      <c r="AU876" s="1178"/>
      <c r="AV876" s="1100"/>
      <c r="AW876" s="633"/>
    </row>
    <row r="877" spans="1:50" s="988" customFormat="1" x14ac:dyDescent="0.25">
      <c r="A877" s="1124" t="s">
        <v>1539</v>
      </c>
      <c r="B877" s="1171" t="s">
        <v>1484</v>
      </c>
      <c r="C877" s="1169" t="s">
        <v>43</v>
      </c>
      <c r="D877" s="1170">
        <v>175.74</v>
      </c>
      <c r="E877" s="1145">
        <v>2513</v>
      </c>
      <c r="F877" s="905">
        <f>D877*E877</f>
        <v>441634.62</v>
      </c>
      <c r="G877" s="932">
        <v>6681</v>
      </c>
      <c r="H877" s="1148">
        <f t="shared" ref="H877:H883" si="739">D877*G877</f>
        <v>1174118.9400000002</v>
      </c>
      <c r="I877" s="1094">
        <f t="shared" ref="I877:I883" si="740">E877*D877+G877*D877</f>
        <v>1615753.56</v>
      </c>
      <c r="J877" s="1132"/>
      <c r="K877" s="1170">
        <v>175.74</v>
      </c>
      <c r="L877" s="1145">
        <v>2513</v>
      </c>
      <c r="M877" s="905">
        <f t="shared" ref="M877:M883" si="741">K877*L877</f>
        <v>441634.62</v>
      </c>
      <c r="N877" s="932">
        <v>6681</v>
      </c>
      <c r="O877" s="1148">
        <f t="shared" ref="O877:O883" si="742">K877*N877</f>
        <v>1174118.9400000002</v>
      </c>
      <c r="P877" s="1094">
        <f t="shared" ref="P877:P883" si="743">L877*K877+N877*K877</f>
        <v>1615753.56</v>
      </c>
      <c r="Q877" s="1005"/>
      <c r="R877" s="621"/>
      <c r="S877" s="1110">
        <v>2513</v>
      </c>
      <c r="T877" s="1094">
        <f t="shared" ref="T877:T883" si="744">R877*S877</f>
        <v>0</v>
      </c>
      <c r="U877" s="1110">
        <v>6681</v>
      </c>
      <c r="V877" s="1094">
        <f t="shared" ref="V877:V883" si="745">R877*U877</f>
        <v>0</v>
      </c>
      <c r="W877" s="1094">
        <f t="shared" ref="W877:W883" si="746">S877*R877+U877*R877</f>
        <v>0</v>
      </c>
      <c r="X877" s="1213"/>
      <c r="Y877" s="932">
        <v>2513</v>
      </c>
      <c r="Z877" s="905">
        <f t="shared" ref="Z877:Z883" si="747">X877*Y877</f>
        <v>0</v>
      </c>
      <c r="AA877" s="932">
        <v>6681</v>
      </c>
      <c r="AB877" s="905">
        <f t="shared" ref="AB877:AB883" si="748">X877*AA877</f>
        <v>0</v>
      </c>
      <c r="AC877" s="935">
        <f t="shared" ref="AC877:AC883" si="749">Y877*X877+AA877*X877</f>
        <v>0</v>
      </c>
      <c r="AD877" s="1214"/>
      <c r="AE877" s="932">
        <v>2513</v>
      </c>
      <c r="AF877" s="905">
        <f t="shared" ref="AF877:AF883" si="750">AD877*AE877</f>
        <v>0</v>
      </c>
      <c r="AG877" s="932">
        <v>6681</v>
      </c>
      <c r="AH877" s="905">
        <f t="shared" ref="AH877:AH883" si="751">AD877*AG877</f>
        <v>0</v>
      </c>
      <c r="AI877" s="935">
        <f t="shared" ref="AI877:AI883" si="752">AE877*AD877+AG877*AD877</f>
        <v>0</v>
      </c>
      <c r="AJ877" s="1214"/>
      <c r="AK877" s="932">
        <v>2513</v>
      </c>
      <c r="AL877" s="905">
        <f t="shared" ref="AL877:AL883" si="753">AJ877*AK877</f>
        <v>0</v>
      </c>
      <c r="AM877" s="932">
        <v>6681</v>
      </c>
      <c r="AN877" s="905">
        <f t="shared" ref="AN877:AN883" si="754">AJ877*AM877</f>
        <v>0</v>
      </c>
      <c r="AO877" s="935">
        <f t="shared" ref="AO877:AO883" si="755">AK877*AJ877+AM877*AJ877</f>
        <v>0</v>
      </c>
      <c r="AP877" s="996"/>
      <c r="AQ877" s="1119">
        <f t="shared" si="738"/>
        <v>0</v>
      </c>
      <c r="AR877" s="1145">
        <v>2513</v>
      </c>
      <c r="AS877" s="905">
        <f t="shared" ref="AS877:AS883" si="756">AQ877*AR877</f>
        <v>0</v>
      </c>
      <c r="AT877" s="932">
        <v>6681</v>
      </c>
      <c r="AU877" s="1148">
        <f t="shared" ref="AU877:AU883" si="757">AQ877*AT877</f>
        <v>0</v>
      </c>
      <c r="AV877" s="1094">
        <f t="shared" ref="AV877:AV883" si="758">AR877*AQ877+AT877*AQ877</f>
        <v>0</v>
      </c>
      <c r="AW877" s="987"/>
    </row>
    <row r="878" spans="1:50" s="988" customFormat="1" x14ac:dyDescent="0.25">
      <c r="A878" s="1124" t="s">
        <v>1540</v>
      </c>
      <c r="B878" s="1171" t="s">
        <v>1488</v>
      </c>
      <c r="C878" s="1169" t="s">
        <v>43</v>
      </c>
      <c r="D878" s="1170">
        <v>99.68</v>
      </c>
      <c r="E878" s="1145">
        <v>2333.7600000000002</v>
      </c>
      <c r="F878" s="905">
        <f>D878*E878</f>
        <v>232629.19680000003</v>
      </c>
      <c r="G878" s="932">
        <v>2161.5</v>
      </c>
      <c r="H878" s="1148">
        <f t="shared" si="739"/>
        <v>215458.32</v>
      </c>
      <c r="I878" s="1094">
        <f t="shared" si="740"/>
        <v>448087.51680000004</v>
      </c>
      <c r="J878" s="1132"/>
      <c r="K878" s="1170">
        <v>99.68</v>
      </c>
      <c r="L878" s="1145">
        <v>2333.7600000000002</v>
      </c>
      <c r="M878" s="905">
        <f t="shared" si="741"/>
        <v>232629.19680000003</v>
      </c>
      <c r="N878" s="932">
        <v>2161.5</v>
      </c>
      <c r="O878" s="1148">
        <f t="shared" si="742"/>
        <v>215458.32</v>
      </c>
      <c r="P878" s="1094">
        <f t="shared" si="743"/>
        <v>448087.51680000004</v>
      </c>
      <c r="Q878" s="1005"/>
      <c r="R878" s="621"/>
      <c r="S878" s="1110">
        <v>2333.7600000000002</v>
      </c>
      <c r="T878" s="1094">
        <f t="shared" si="744"/>
        <v>0</v>
      </c>
      <c r="U878" s="1110">
        <v>2161.5</v>
      </c>
      <c r="V878" s="1094">
        <f t="shared" si="745"/>
        <v>0</v>
      </c>
      <c r="W878" s="1094">
        <f t="shared" si="746"/>
        <v>0</v>
      </c>
      <c r="X878" s="1213"/>
      <c r="Y878" s="932">
        <v>2333.7600000000002</v>
      </c>
      <c r="Z878" s="905">
        <f t="shared" si="747"/>
        <v>0</v>
      </c>
      <c r="AA878" s="932">
        <v>2161.5</v>
      </c>
      <c r="AB878" s="905">
        <f t="shared" si="748"/>
        <v>0</v>
      </c>
      <c r="AC878" s="935">
        <f t="shared" si="749"/>
        <v>0</v>
      </c>
      <c r="AD878" s="1214"/>
      <c r="AE878" s="932">
        <v>2333.7600000000002</v>
      </c>
      <c r="AF878" s="905">
        <f t="shared" si="750"/>
        <v>0</v>
      </c>
      <c r="AG878" s="932">
        <v>2161.5</v>
      </c>
      <c r="AH878" s="905">
        <f t="shared" si="751"/>
        <v>0</v>
      </c>
      <c r="AI878" s="935">
        <f t="shared" si="752"/>
        <v>0</v>
      </c>
      <c r="AJ878" s="1214"/>
      <c r="AK878" s="932">
        <v>2333.7600000000002</v>
      </c>
      <c r="AL878" s="905">
        <f t="shared" si="753"/>
        <v>0</v>
      </c>
      <c r="AM878" s="932">
        <v>2161.5</v>
      </c>
      <c r="AN878" s="905">
        <f t="shared" si="754"/>
        <v>0</v>
      </c>
      <c r="AO878" s="935">
        <f t="shared" si="755"/>
        <v>0</v>
      </c>
      <c r="AP878" s="996"/>
      <c r="AQ878" s="1119">
        <f t="shared" si="738"/>
        <v>0</v>
      </c>
      <c r="AR878" s="1145">
        <v>2333.7600000000002</v>
      </c>
      <c r="AS878" s="905">
        <f t="shared" si="756"/>
        <v>0</v>
      </c>
      <c r="AT878" s="932">
        <v>2161.5</v>
      </c>
      <c r="AU878" s="1148">
        <f t="shared" si="757"/>
        <v>0</v>
      </c>
      <c r="AV878" s="1094">
        <f t="shared" si="758"/>
        <v>0</v>
      </c>
      <c r="AW878" s="987"/>
    </row>
    <row r="879" spans="1:50" s="632" customFormat="1" x14ac:dyDescent="0.25">
      <c r="A879" s="749" t="s">
        <v>1541</v>
      </c>
      <c r="B879" s="657" t="s">
        <v>1542</v>
      </c>
      <c r="C879" s="635" t="s">
        <v>296</v>
      </c>
      <c r="D879" s="621">
        <v>156.65</v>
      </c>
      <c r="E879" s="1145">
        <v>46.8</v>
      </c>
      <c r="F879" s="905">
        <f>D879*E879</f>
        <v>7331.22</v>
      </c>
      <c r="G879" s="932">
        <v>264</v>
      </c>
      <c r="H879" s="1148">
        <f t="shared" si="739"/>
        <v>41355.599999999999</v>
      </c>
      <c r="I879" s="1094">
        <f t="shared" si="740"/>
        <v>48686.82</v>
      </c>
      <c r="J879" s="1132"/>
      <c r="K879" s="621">
        <v>156.38999999999999</v>
      </c>
      <c r="L879" s="1145">
        <v>46.8</v>
      </c>
      <c r="M879" s="905">
        <f t="shared" si="741"/>
        <v>7319.0519999999988</v>
      </c>
      <c r="N879" s="932">
        <v>264</v>
      </c>
      <c r="O879" s="1148">
        <f t="shared" si="742"/>
        <v>41286.959999999999</v>
      </c>
      <c r="P879" s="1094">
        <f t="shared" si="743"/>
        <v>48606.011999999995</v>
      </c>
      <c r="Q879" s="1005"/>
      <c r="R879" s="621">
        <v>0.26</v>
      </c>
      <c r="S879" s="1110">
        <v>46.8</v>
      </c>
      <c r="T879" s="1094">
        <f t="shared" si="744"/>
        <v>12.167999999999999</v>
      </c>
      <c r="U879" s="1110">
        <v>264</v>
      </c>
      <c r="V879" s="1094">
        <f t="shared" si="745"/>
        <v>68.64</v>
      </c>
      <c r="W879" s="1094">
        <f t="shared" si="746"/>
        <v>80.807999999999993</v>
      </c>
      <c r="X879" s="1213"/>
      <c r="Y879" s="932">
        <v>46.8</v>
      </c>
      <c r="Z879" s="905">
        <f t="shared" si="747"/>
        <v>0</v>
      </c>
      <c r="AA879" s="932">
        <v>264</v>
      </c>
      <c r="AB879" s="905">
        <f t="shared" si="748"/>
        <v>0</v>
      </c>
      <c r="AC879" s="935">
        <f t="shared" si="749"/>
        <v>0</v>
      </c>
      <c r="AD879" s="1214"/>
      <c r="AE879" s="932">
        <v>46.8</v>
      </c>
      <c r="AF879" s="905">
        <f t="shared" si="750"/>
        <v>0</v>
      </c>
      <c r="AG879" s="932">
        <v>264</v>
      </c>
      <c r="AH879" s="905">
        <f t="shared" si="751"/>
        <v>0</v>
      </c>
      <c r="AI879" s="935">
        <f t="shared" si="752"/>
        <v>0</v>
      </c>
      <c r="AJ879" s="1214"/>
      <c r="AK879" s="932">
        <v>46.8</v>
      </c>
      <c r="AL879" s="905">
        <f t="shared" si="753"/>
        <v>0</v>
      </c>
      <c r="AM879" s="932">
        <v>264</v>
      </c>
      <c r="AN879" s="905">
        <f t="shared" si="754"/>
        <v>0</v>
      </c>
      <c r="AO879" s="935">
        <f t="shared" si="755"/>
        <v>0</v>
      </c>
      <c r="AP879" s="990"/>
      <c r="AQ879" s="653">
        <f t="shared" si="738"/>
        <v>1.9317880628477724E-14</v>
      </c>
      <c r="AR879" s="1145">
        <v>46.8</v>
      </c>
      <c r="AS879" s="905">
        <f t="shared" si="756"/>
        <v>9.0407681341275745E-13</v>
      </c>
      <c r="AT879" s="932">
        <v>264</v>
      </c>
      <c r="AU879" s="1148">
        <f t="shared" si="757"/>
        <v>5.0999204859181191E-12</v>
      </c>
      <c r="AV879" s="1094">
        <f t="shared" si="758"/>
        <v>6.0039972993308762E-12</v>
      </c>
      <c r="AW879" s="633"/>
    </row>
    <row r="880" spans="1:50" s="988" customFormat="1" x14ac:dyDescent="0.25">
      <c r="A880" s="1124" t="s">
        <v>1543</v>
      </c>
      <c r="B880" s="1171" t="s">
        <v>1544</v>
      </c>
      <c r="C880" s="1169" t="s">
        <v>43</v>
      </c>
      <c r="D880" s="1170">
        <v>19.940000000000001</v>
      </c>
      <c r="E880" s="1145">
        <v>0</v>
      </c>
      <c r="F880" s="905"/>
      <c r="G880" s="932">
        <v>2161.5</v>
      </c>
      <c r="H880" s="1148">
        <f t="shared" si="739"/>
        <v>43100.310000000005</v>
      </c>
      <c r="I880" s="1094">
        <f t="shared" si="740"/>
        <v>43100.310000000005</v>
      </c>
      <c r="J880" s="1132"/>
      <c r="K880" s="1170">
        <v>19.940000000000001</v>
      </c>
      <c r="L880" s="1145">
        <v>0</v>
      </c>
      <c r="M880" s="905">
        <f t="shared" si="741"/>
        <v>0</v>
      </c>
      <c r="N880" s="932">
        <v>2161.5</v>
      </c>
      <c r="O880" s="1148">
        <f t="shared" si="742"/>
        <v>43100.310000000005</v>
      </c>
      <c r="P880" s="1094">
        <f t="shared" si="743"/>
        <v>43100.310000000005</v>
      </c>
      <c r="Q880" s="1005"/>
      <c r="R880" s="621"/>
      <c r="S880" s="1110">
        <v>0</v>
      </c>
      <c r="T880" s="1094">
        <f t="shared" si="744"/>
        <v>0</v>
      </c>
      <c r="U880" s="1110">
        <v>2161.5</v>
      </c>
      <c r="V880" s="1094">
        <f t="shared" si="745"/>
        <v>0</v>
      </c>
      <c r="W880" s="1094">
        <f t="shared" si="746"/>
        <v>0</v>
      </c>
      <c r="X880" s="1213"/>
      <c r="Y880" s="932">
        <v>0</v>
      </c>
      <c r="Z880" s="905">
        <f t="shared" si="747"/>
        <v>0</v>
      </c>
      <c r="AA880" s="932">
        <v>2161.5</v>
      </c>
      <c r="AB880" s="905">
        <f t="shared" si="748"/>
        <v>0</v>
      </c>
      <c r="AC880" s="935">
        <f t="shared" si="749"/>
        <v>0</v>
      </c>
      <c r="AD880" s="1214"/>
      <c r="AE880" s="932">
        <v>0</v>
      </c>
      <c r="AF880" s="905">
        <f t="shared" si="750"/>
        <v>0</v>
      </c>
      <c r="AG880" s="932">
        <v>2161.5</v>
      </c>
      <c r="AH880" s="905">
        <f t="shared" si="751"/>
        <v>0</v>
      </c>
      <c r="AI880" s="935">
        <f t="shared" si="752"/>
        <v>0</v>
      </c>
      <c r="AJ880" s="1214"/>
      <c r="AK880" s="932">
        <v>0</v>
      </c>
      <c r="AL880" s="905">
        <f t="shared" si="753"/>
        <v>0</v>
      </c>
      <c r="AM880" s="932">
        <v>2161.5</v>
      </c>
      <c r="AN880" s="905">
        <f t="shared" si="754"/>
        <v>0</v>
      </c>
      <c r="AO880" s="935">
        <f t="shared" si="755"/>
        <v>0</v>
      </c>
      <c r="AP880" s="996"/>
      <c r="AQ880" s="1119">
        <f t="shared" si="738"/>
        <v>0</v>
      </c>
      <c r="AR880" s="1145">
        <v>0</v>
      </c>
      <c r="AS880" s="905">
        <f t="shared" si="756"/>
        <v>0</v>
      </c>
      <c r="AT880" s="932">
        <v>2161.5</v>
      </c>
      <c r="AU880" s="1148">
        <f t="shared" si="757"/>
        <v>0</v>
      </c>
      <c r="AV880" s="1094">
        <f t="shared" si="758"/>
        <v>0</v>
      </c>
      <c r="AW880" s="987"/>
    </row>
    <row r="881" spans="1:50" s="632" customFormat="1" x14ac:dyDescent="0.25">
      <c r="A881" s="749" t="s">
        <v>1545</v>
      </c>
      <c r="B881" s="657" t="s">
        <v>1546</v>
      </c>
      <c r="C881" s="635" t="s">
        <v>296</v>
      </c>
      <c r="D881" s="621">
        <v>156.65</v>
      </c>
      <c r="E881" s="1145">
        <v>46.8</v>
      </c>
      <c r="F881" s="905">
        <f>D881*E881</f>
        <v>7331.22</v>
      </c>
      <c r="G881" s="932">
        <v>180</v>
      </c>
      <c r="H881" s="1148">
        <f t="shared" si="739"/>
        <v>28197</v>
      </c>
      <c r="I881" s="1094">
        <f t="shared" si="740"/>
        <v>35528.22</v>
      </c>
      <c r="J881" s="1132"/>
      <c r="K881" s="621">
        <v>156.38999999999999</v>
      </c>
      <c r="L881" s="1145">
        <v>46.8</v>
      </c>
      <c r="M881" s="905">
        <f t="shared" si="741"/>
        <v>7319.0519999999988</v>
      </c>
      <c r="N881" s="932">
        <v>180</v>
      </c>
      <c r="O881" s="1148">
        <f t="shared" si="742"/>
        <v>28150.199999999997</v>
      </c>
      <c r="P881" s="1094">
        <f t="shared" si="743"/>
        <v>35469.251999999993</v>
      </c>
      <c r="Q881" s="1005"/>
      <c r="R881" s="621">
        <v>0.26</v>
      </c>
      <c r="S881" s="1110">
        <v>46.8</v>
      </c>
      <c r="T881" s="1094">
        <f t="shared" si="744"/>
        <v>12.167999999999999</v>
      </c>
      <c r="U881" s="1110">
        <v>180</v>
      </c>
      <c r="V881" s="1094">
        <f t="shared" si="745"/>
        <v>46.800000000000004</v>
      </c>
      <c r="W881" s="1094">
        <f t="shared" si="746"/>
        <v>58.968000000000004</v>
      </c>
      <c r="X881" s="1213"/>
      <c r="Y881" s="932">
        <v>46.8</v>
      </c>
      <c r="Z881" s="905">
        <f t="shared" si="747"/>
        <v>0</v>
      </c>
      <c r="AA881" s="932">
        <v>180</v>
      </c>
      <c r="AB881" s="905">
        <f t="shared" si="748"/>
        <v>0</v>
      </c>
      <c r="AC881" s="935">
        <f t="shared" si="749"/>
        <v>0</v>
      </c>
      <c r="AD881" s="1214"/>
      <c r="AE881" s="932">
        <v>46.8</v>
      </c>
      <c r="AF881" s="905">
        <f t="shared" si="750"/>
        <v>0</v>
      </c>
      <c r="AG881" s="932">
        <v>180</v>
      </c>
      <c r="AH881" s="905">
        <f t="shared" si="751"/>
        <v>0</v>
      </c>
      <c r="AI881" s="935">
        <f t="shared" si="752"/>
        <v>0</v>
      </c>
      <c r="AJ881" s="1214"/>
      <c r="AK881" s="932">
        <v>46.8</v>
      </c>
      <c r="AL881" s="905">
        <f t="shared" si="753"/>
        <v>0</v>
      </c>
      <c r="AM881" s="932">
        <v>180</v>
      </c>
      <c r="AN881" s="905">
        <f t="shared" si="754"/>
        <v>0</v>
      </c>
      <c r="AO881" s="935">
        <f t="shared" si="755"/>
        <v>0</v>
      </c>
      <c r="AP881" s="990"/>
      <c r="AQ881" s="653">
        <f t="shared" si="738"/>
        <v>1.9317880628477724E-14</v>
      </c>
      <c r="AR881" s="1145">
        <v>46.8</v>
      </c>
      <c r="AS881" s="905">
        <f t="shared" si="756"/>
        <v>9.0407681341275745E-13</v>
      </c>
      <c r="AT881" s="932">
        <v>180</v>
      </c>
      <c r="AU881" s="1148">
        <f t="shared" si="757"/>
        <v>3.4772185131259903E-12</v>
      </c>
      <c r="AV881" s="1094">
        <f t="shared" si="758"/>
        <v>4.3812953265387474E-12</v>
      </c>
      <c r="AW881" s="633"/>
    </row>
    <row r="882" spans="1:50" s="632" customFormat="1" x14ac:dyDescent="0.25">
      <c r="A882" s="749" t="s">
        <v>1547</v>
      </c>
      <c r="B882" s="657" t="s">
        <v>1486</v>
      </c>
      <c r="C882" s="635" t="s">
        <v>43</v>
      </c>
      <c r="D882" s="621">
        <f>D877*0.26</f>
        <v>45.692400000000006</v>
      </c>
      <c r="E882" s="1145">
        <v>0</v>
      </c>
      <c r="F882" s="905"/>
      <c r="G882" s="932">
        <v>6681</v>
      </c>
      <c r="H882" s="1148">
        <f t="shared" si="739"/>
        <v>305270.92440000002</v>
      </c>
      <c r="I882" s="1094">
        <f t="shared" si="740"/>
        <v>305270.92440000002</v>
      </c>
      <c r="J882" s="1132"/>
      <c r="K882" s="621">
        <v>45.69</v>
      </c>
      <c r="L882" s="1145">
        <v>0</v>
      </c>
      <c r="M882" s="905">
        <f t="shared" si="741"/>
        <v>0</v>
      </c>
      <c r="N882" s="932">
        <v>6681</v>
      </c>
      <c r="O882" s="1148">
        <f t="shared" si="742"/>
        <v>305254.88999999996</v>
      </c>
      <c r="P882" s="1094">
        <f t="shared" si="743"/>
        <v>305254.88999999996</v>
      </c>
      <c r="Q882" s="1005"/>
      <c r="R882" s="621">
        <v>2E-3</v>
      </c>
      <c r="S882" s="1110">
        <v>0</v>
      </c>
      <c r="T882" s="1094">
        <f t="shared" si="744"/>
        <v>0</v>
      </c>
      <c r="U882" s="1110">
        <v>6681</v>
      </c>
      <c r="V882" s="1094">
        <f t="shared" si="745"/>
        <v>13.362</v>
      </c>
      <c r="W882" s="1094">
        <f t="shared" si="746"/>
        <v>13.362</v>
      </c>
      <c r="X882" s="1213"/>
      <c r="Y882" s="932">
        <v>0</v>
      </c>
      <c r="Z882" s="905">
        <f t="shared" si="747"/>
        <v>0</v>
      </c>
      <c r="AA882" s="932">
        <v>6681</v>
      </c>
      <c r="AB882" s="905">
        <f t="shared" si="748"/>
        <v>0</v>
      </c>
      <c r="AC882" s="935">
        <f t="shared" si="749"/>
        <v>0</v>
      </c>
      <c r="AD882" s="1214"/>
      <c r="AE882" s="932">
        <v>0</v>
      </c>
      <c r="AF882" s="905">
        <f t="shared" si="750"/>
        <v>0</v>
      </c>
      <c r="AG882" s="932">
        <v>6681</v>
      </c>
      <c r="AH882" s="905">
        <f t="shared" si="751"/>
        <v>0</v>
      </c>
      <c r="AI882" s="935">
        <f t="shared" si="752"/>
        <v>0</v>
      </c>
      <c r="AJ882" s="1214"/>
      <c r="AK882" s="932">
        <v>0</v>
      </c>
      <c r="AL882" s="905">
        <f t="shared" si="753"/>
        <v>0</v>
      </c>
      <c r="AM882" s="932">
        <v>6681</v>
      </c>
      <c r="AN882" s="905">
        <f t="shared" si="754"/>
        <v>0</v>
      </c>
      <c r="AO882" s="935">
        <f t="shared" si="755"/>
        <v>0</v>
      </c>
      <c r="AP882" s="990"/>
      <c r="AQ882" s="653">
        <f t="shared" si="738"/>
        <v>4.0000000000861742E-4</v>
      </c>
      <c r="AR882" s="1145">
        <v>0</v>
      </c>
      <c r="AS882" s="905">
        <f t="shared" si="756"/>
        <v>0</v>
      </c>
      <c r="AT882" s="932">
        <v>6681</v>
      </c>
      <c r="AU882" s="1148">
        <f t="shared" si="757"/>
        <v>2.6724000000575732</v>
      </c>
      <c r="AV882" s="1094">
        <f t="shared" si="758"/>
        <v>2.6724000000575732</v>
      </c>
      <c r="AW882" s="633"/>
    </row>
    <row r="883" spans="1:50" s="988" customFormat="1" x14ac:dyDescent="0.25">
      <c r="A883" s="1124" t="s">
        <v>1538</v>
      </c>
      <c r="B883" s="657" t="s">
        <v>805</v>
      </c>
      <c r="C883" s="635" t="s">
        <v>43</v>
      </c>
      <c r="D883" s="1078">
        <v>241.82</v>
      </c>
      <c r="E883" s="1167">
        <v>1490</v>
      </c>
      <c r="F883" s="905">
        <f>D883*E883</f>
        <v>360311.8</v>
      </c>
      <c r="G883" s="937">
        <v>0</v>
      </c>
      <c r="H883" s="1148">
        <f t="shared" si="739"/>
        <v>0</v>
      </c>
      <c r="I883" s="1094">
        <f t="shared" si="740"/>
        <v>360311.8</v>
      </c>
      <c r="J883" s="1132"/>
      <c r="K883" s="1078">
        <v>241.82</v>
      </c>
      <c r="L883" s="1167">
        <v>1490</v>
      </c>
      <c r="M883" s="905">
        <f t="shared" si="741"/>
        <v>360311.8</v>
      </c>
      <c r="N883" s="937">
        <v>0</v>
      </c>
      <c r="O883" s="1148">
        <f t="shared" si="742"/>
        <v>0</v>
      </c>
      <c r="P883" s="1094">
        <f t="shared" si="743"/>
        <v>360311.8</v>
      </c>
      <c r="Q883" s="1005"/>
      <c r="R883" s="1078"/>
      <c r="S883" s="1112">
        <v>1490</v>
      </c>
      <c r="T883" s="1094">
        <f t="shared" si="744"/>
        <v>0</v>
      </c>
      <c r="U883" s="1112">
        <v>0</v>
      </c>
      <c r="V883" s="1094">
        <f t="shared" si="745"/>
        <v>0</v>
      </c>
      <c r="W883" s="1094">
        <f t="shared" si="746"/>
        <v>0</v>
      </c>
      <c r="X883" s="1259"/>
      <c r="Y883" s="937">
        <v>1490</v>
      </c>
      <c r="Z883" s="905">
        <f t="shared" si="747"/>
        <v>0</v>
      </c>
      <c r="AA883" s="937">
        <v>0</v>
      </c>
      <c r="AB883" s="905">
        <f t="shared" si="748"/>
        <v>0</v>
      </c>
      <c r="AC883" s="935">
        <f t="shared" si="749"/>
        <v>0</v>
      </c>
      <c r="AD883" s="606"/>
      <c r="AE883" s="937">
        <v>1490</v>
      </c>
      <c r="AF883" s="905">
        <f t="shared" si="750"/>
        <v>0</v>
      </c>
      <c r="AG883" s="937">
        <v>0</v>
      </c>
      <c r="AH883" s="905">
        <f t="shared" si="751"/>
        <v>0</v>
      </c>
      <c r="AI883" s="935">
        <f t="shared" si="752"/>
        <v>0</v>
      </c>
      <c r="AJ883" s="606"/>
      <c r="AK883" s="937">
        <v>1490</v>
      </c>
      <c r="AL883" s="905">
        <f t="shared" si="753"/>
        <v>0</v>
      </c>
      <c r="AM883" s="937">
        <v>0</v>
      </c>
      <c r="AN883" s="905">
        <f t="shared" si="754"/>
        <v>0</v>
      </c>
      <c r="AO883" s="935">
        <f t="shared" si="755"/>
        <v>0</v>
      </c>
      <c r="AP883" s="996"/>
      <c r="AQ883" s="1119">
        <f t="shared" si="738"/>
        <v>0</v>
      </c>
      <c r="AR883" s="1167">
        <v>1490</v>
      </c>
      <c r="AS883" s="905">
        <f t="shared" si="756"/>
        <v>0</v>
      </c>
      <c r="AT883" s="937">
        <v>0</v>
      </c>
      <c r="AU883" s="1148">
        <f t="shared" si="757"/>
        <v>0</v>
      </c>
      <c r="AV883" s="1094">
        <f t="shared" si="758"/>
        <v>0</v>
      </c>
      <c r="AW883" s="987"/>
    </row>
    <row r="884" spans="1:50" s="988" customFormat="1" x14ac:dyDescent="0.25">
      <c r="A884" s="1123" t="s">
        <v>1548</v>
      </c>
      <c r="B884" s="1168" t="s">
        <v>1549</v>
      </c>
      <c r="C884" s="1169"/>
      <c r="D884" s="1170"/>
      <c r="E884" s="1165"/>
      <c r="F884" s="904"/>
      <c r="G884" s="904"/>
      <c r="H884" s="1146"/>
      <c r="I884" s="1093"/>
      <c r="J884" s="1132"/>
      <c r="K884" s="1170"/>
      <c r="L884" s="1165"/>
      <c r="M884" s="904"/>
      <c r="N884" s="904"/>
      <c r="O884" s="1146"/>
      <c r="P884" s="1093"/>
      <c r="Q884" s="1005"/>
      <c r="R884" s="621"/>
      <c r="S884" s="1093"/>
      <c r="T884" s="1093"/>
      <c r="U884" s="1093"/>
      <c r="V884" s="1093"/>
      <c r="W884" s="1093"/>
      <c r="X884" s="1213"/>
      <c r="Y884" s="904"/>
      <c r="Z884" s="904"/>
      <c r="AA884" s="904"/>
      <c r="AB884" s="904"/>
      <c r="AC884" s="933"/>
      <c r="AD884" s="1214"/>
      <c r="AE884" s="904"/>
      <c r="AF884" s="904"/>
      <c r="AG884" s="904"/>
      <c r="AH884" s="904"/>
      <c r="AI884" s="933"/>
      <c r="AJ884" s="1214"/>
      <c r="AK884" s="904"/>
      <c r="AL884" s="904"/>
      <c r="AM884" s="904"/>
      <c r="AN884" s="904"/>
      <c r="AO884" s="933"/>
      <c r="AP884" s="996"/>
      <c r="AQ884" s="1119">
        <f t="shared" si="738"/>
        <v>0</v>
      </c>
      <c r="AR884" s="1165"/>
      <c r="AS884" s="904"/>
      <c r="AT884" s="904"/>
      <c r="AU884" s="1146"/>
      <c r="AV884" s="1093"/>
      <c r="AW884" s="987"/>
    </row>
    <row r="885" spans="1:50" s="632" customFormat="1" ht="57" x14ac:dyDescent="0.25">
      <c r="A885" s="749" t="s">
        <v>1550</v>
      </c>
      <c r="B885" s="657" t="s">
        <v>1527</v>
      </c>
      <c r="C885" s="635" t="s">
        <v>296</v>
      </c>
      <c r="D885" s="621">
        <v>156.65</v>
      </c>
      <c r="E885" s="983">
        <v>2475.7199999999998</v>
      </c>
      <c r="F885" s="905">
        <f t="shared" ref="F885:F892" si="759">D885*E885</f>
        <v>387821.538</v>
      </c>
      <c r="G885" s="905">
        <v>60860</v>
      </c>
      <c r="H885" s="1148">
        <f t="shared" ref="H885:H892" si="760">D885*G885</f>
        <v>9533719</v>
      </c>
      <c r="I885" s="1094">
        <f t="shared" ref="I885:I892" si="761">E885*D885+G885*D885</f>
        <v>9921540.5380000006</v>
      </c>
      <c r="J885" s="1132"/>
      <c r="K885" s="621">
        <v>156.25</v>
      </c>
      <c r="L885" s="983">
        <v>2475.7199999999998</v>
      </c>
      <c r="M885" s="905">
        <f t="shared" ref="M885:M892" si="762">K885*L885</f>
        <v>386831.24999999994</v>
      </c>
      <c r="N885" s="905">
        <v>60860</v>
      </c>
      <c r="O885" s="1148">
        <f t="shared" ref="O885:O892" si="763">K885*N885</f>
        <v>9509375</v>
      </c>
      <c r="P885" s="1094">
        <f>L885*K885+N885*K885+0.01</f>
        <v>9896206.2599999998</v>
      </c>
      <c r="Q885" s="1005"/>
      <c r="R885" s="621">
        <v>0.4</v>
      </c>
      <c r="S885" s="1094">
        <v>2475.7199999999998</v>
      </c>
      <c r="T885" s="1094">
        <f t="shared" ref="T885:T892" si="764">R885*S885</f>
        <v>990.28800000000001</v>
      </c>
      <c r="U885" s="1094">
        <v>60860</v>
      </c>
      <c r="V885" s="1094">
        <f t="shared" ref="V885:V892" si="765">R885*U885</f>
        <v>24344</v>
      </c>
      <c r="W885" s="1094">
        <f>S885*R885+U885*R885+0.01</f>
        <v>25334.297999999999</v>
      </c>
      <c r="X885" s="1213"/>
      <c r="Y885" s="905">
        <v>2475.7199999999998</v>
      </c>
      <c r="Z885" s="905">
        <f t="shared" ref="Z885:Z892" si="766">X885*Y885</f>
        <v>0</v>
      </c>
      <c r="AA885" s="905">
        <v>60860</v>
      </c>
      <c r="AB885" s="905">
        <f t="shared" ref="AB885:AB892" si="767">X885*AA885</f>
        <v>0</v>
      </c>
      <c r="AC885" s="935">
        <f>Y885*X885+AA885*X885+0.01</f>
        <v>0.01</v>
      </c>
      <c r="AD885" s="1214"/>
      <c r="AE885" s="905">
        <v>2475.7199999999998</v>
      </c>
      <c r="AF885" s="905">
        <f t="shared" ref="AF885:AF892" si="768">AD885*AE885</f>
        <v>0</v>
      </c>
      <c r="AG885" s="905">
        <v>60860</v>
      </c>
      <c r="AH885" s="905">
        <f t="shared" ref="AH885:AH892" si="769">AD885*AG885</f>
        <v>0</v>
      </c>
      <c r="AI885" s="935">
        <f>AE885*AD885+AG885*AD885+0.01</f>
        <v>0.01</v>
      </c>
      <c r="AJ885" s="1214"/>
      <c r="AK885" s="905">
        <v>2475.7199999999998</v>
      </c>
      <c r="AL885" s="905">
        <f t="shared" ref="AL885:AL892" si="770">AJ885*AK885</f>
        <v>0</v>
      </c>
      <c r="AM885" s="905">
        <v>60860</v>
      </c>
      <c r="AN885" s="905">
        <f t="shared" ref="AN885:AN892" si="771">AJ885*AM885</f>
        <v>0</v>
      </c>
      <c r="AO885" s="935">
        <f>AK885*AJ885+AM885*AJ885+0.01</f>
        <v>0.01</v>
      </c>
      <c r="AP885" s="990"/>
      <c r="AQ885" s="653">
        <f t="shared" si="738"/>
        <v>5.6621374255882984E-15</v>
      </c>
      <c r="AR885" s="983">
        <v>2475.7199999999998</v>
      </c>
      <c r="AS885" s="905">
        <f t="shared" ref="AS885:AS892" si="772">AQ885*AR885</f>
        <v>1.4017866867277461E-11</v>
      </c>
      <c r="AT885" s="905">
        <v>60860</v>
      </c>
      <c r="AU885" s="1148">
        <f t="shared" ref="AU885:AU892" si="773">AQ885*AT885</f>
        <v>3.4459768372130384E-10</v>
      </c>
      <c r="AV885" s="1094">
        <f>AR885*AQ885+AT885*AQ885</f>
        <v>3.5861555058858132E-10</v>
      </c>
      <c r="AW885" s="633"/>
    </row>
    <row r="886" spans="1:50" s="632" customFormat="1" x14ac:dyDescent="0.25">
      <c r="A886" s="749" t="s">
        <v>1551</v>
      </c>
      <c r="B886" s="657" t="s">
        <v>1498</v>
      </c>
      <c r="C886" s="635" t="s">
        <v>296</v>
      </c>
      <c r="D886" s="621">
        <v>156.65</v>
      </c>
      <c r="E886" s="1145">
        <v>6552</v>
      </c>
      <c r="F886" s="905">
        <f t="shared" si="759"/>
        <v>1026370.8</v>
      </c>
      <c r="G886" s="932">
        <v>0</v>
      </c>
      <c r="H886" s="1148">
        <f t="shared" si="760"/>
        <v>0</v>
      </c>
      <c r="I886" s="1094">
        <f t="shared" si="761"/>
        <v>1026370.8</v>
      </c>
      <c r="J886" s="1132"/>
      <c r="K886" s="621">
        <v>156.25</v>
      </c>
      <c r="L886" s="1145">
        <v>6552</v>
      </c>
      <c r="M886" s="905">
        <f t="shared" si="762"/>
        <v>1023750</v>
      </c>
      <c r="N886" s="932">
        <v>0</v>
      </c>
      <c r="O886" s="1148">
        <f t="shared" si="763"/>
        <v>0</v>
      </c>
      <c r="P886" s="1094">
        <f t="shared" ref="P886:P892" si="774">L886*K886+N886*K886</f>
        <v>1023750</v>
      </c>
      <c r="Q886" s="1005"/>
      <c r="R886" s="621">
        <v>0.4</v>
      </c>
      <c r="S886" s="1110">
        <v>6552</v>
      </c>
      <c r="T886" s="1094">
        <f t="shared" si="764"/>
        <v>2620.8000000000002</v>
      </c>
      <c r="U886" s="1110">
        <v>0</v>
      </c>
      <c r="V886" s="1094">
        <f t="shared" si="765"/>
        <v>0</v>
      </c>
      <c r="W886" s="1094">
        <f t="shared" ref="W886:W892" si="775">S886*R886+U886*R886</f>
        <v>2620.8000000000002</v>
      </c>
      <c r="X886" s="1213"/>
      <c r="Y886" s="932">
        <v>6552</v>
      </c>
      <c r="Z886" s="905">
        <f t="shared" si="766"/>
        <v>0</v>
      </c>
      <c r="AA886" s="932">
        <v>0</v>
      </c>
      <c r="AB886" s="905">
        <f t="shared" si="767"/>
        <v>0</v>
      </c>
      <c r="AC886" s="935">
        <f t="shared" ref="AC886:AC892" si="776">Y886*X886+AA886*X886</f>
        <v>0</v>
      </c>
      <c r="AD886" s="1214"/>
      <c r="AE886" s="932">
        <v>6552</v>
      </c>
      <c r="AF886" s="905">
        <f t="shared" si="768"/>
        <v>0</v>
      </c>
      <c r="AG886" s="932">
        <v>0</v>
      </c>
      <c r="AH886" s="905">
        <f t="shared" si="769"/>
        <v>0</v>
      </c>
      <c r="AI886" s="935">
        <f t="shared" ref="AI886:AI892" si="777">AE886*AD886+AG886*AD886</f>
        <v>0</v>
      </c>
      <c r="AJ886" s="1214"/>
      <c r="AK886" s="932">
        <v>6552</v>
      </c>
      <c r="AL886" s="905">
        <f t="shared" si="770"/>
        <v>0</v>
      </c>
      <c r="AM886" s="932">
        <v>0</v>
      </c>
      <c r="AN886" s="905">
        <f t="shared" si="771"/>
        <v>0</v>
      </c>
      <c r="AO886" s="935">
        <f t="shared" ref="AO886:AO892" si="778">AK886*AJ886+AM886*AJ886</f>
        <v>0</v>
      </c>
      <c r="AP886" s="990"/>
      <c r="AQ886" s="653">
        <f t="shared" si="738"/>
        <v>5.6621374255882984E-15</v>
      </c>
      <c r="AR886" s="1145">
        <v>6552</v>
      </c>
      <c r="AS886" s="905">
        <f t="shared" si="772"/>
        <v>3.7098324412454531E-11</v>
      </c>
      <c r="AT886" s="932">
        <v>0</v>
      </c>
      <c r="AU886" s="1148">
        <f t="shared" si="773"/>
        <v>0</v>
      </c>
      <c r="AV886" s="1094">
        <f t="shared" ref="AV886:AV892" si="779">AR886*AQ886+AT886*AQ886</f>
        <v>3.7098324412454531E-11</v>
      </c>
      <c r="AW886" s="633"/>
    </row>
    <row r="887" spans="1:50" s="632" customFormat="1" ht="28.5" x14ac:dyDescent="0.25">
      <c r="A887" s="749" t="s">
        <v>1552</v>
      </c>
      <c r="B887" s="657" t="s">
        <v>1529</v>
      </c>
      <c r="C887" s="635" t="s">
        <v>170</v>
      </c>
      <c r="D887" s="621">
        <v>192</v>
      </c>
      <c r="E887" s="983">
        <v>1254</v>
      </c>
      <c r="F887" s="905">
        <f t="shared" si="759"/>
        <v>240768</v>
      </c>
      <c r="G887" s="905">
        <v>115</v>
      </c>
      <c r="H887" s="1148">
        <f t="shared" si="760"/>
        <v>22080</v>
      </c>
      <c r="I887" s="1094">
        <f t="shared" si="761"/>
        <v>262848</v>
      </c>
      <c r="J887" s="1132"/>
      <c r="K887" s="621">
        <v>172</v>
      </c>
      <c r="L887" s="983">
        <v>1254</v>
      </c>
      <c r="M887" s="905">
        <f t="shared" si="762"/>
        <v>215688</v>
      </c>
      <c r="N887" s="905">
        <v>115</v>
      </c>
      <c r="O887" s="1148">
        <f t="shared" si="763"/>
        <v>19780</v>
      </c>
      <c r="P887" s="1094">
        <f t="shared" si="774"/>
        <v>235468</v>
      </c>
      <c r="Q887" s="1005"/>
      <c r="R887" s="621">
        <v>20</v>
      </c>
      <c r="S887" s="1094">
        <v>1254</v>
      </c>
      <c r="T887" s="1094">
        <f t="shared" si="764"/>
        <v>25080</v>
      </c>
      <c r="U887" s="1094">
        <v>115</v>
      </c>
      <c r="V887" s="1094">
        <f t="shared" si="765"/>
        <v>2300</v>
      </c>
      <c r="W887" s="1094">
        <f t="shared" si="775"/>
        <v>27380</v>
      </c>
      <c r="X887" s="1213"/>
      <c r="Y887" s="905">
        <v>1254</v>
      </c>
      <c r="Z887" s="905">
        <f t="shared" si="766"/>
        <v>0</v>
      </c>
      <c r="AA887" s="905">
        <v>115</v>
      </c>
      <c r="AB887" s="905">
        <f t="shared" si="767"/>
        <v>0</v>
      </c>
      <c r="AC887" s="935">
        <f t="shared" si="776"/>
        <v>0</v>
      </c>
      <c r="AD887" s="1214"/>
      <c r="AE887" s="905">
        <v>1254</v>
      </c>
      <c r="AF887" s="905">
        <f t="shared" si="768"/>
        <v>0</v>
      </c>
      <c r="AG887" s="905">
        <v>115</v>
      </c>
      <c r="AH887" s="905">
        <f t="shared" si="769"/>
        <v>0</v>
      </c>
      <c r="AI887" s="935">
        <f t="shared" si="777"/>
        <v>0</v>
      </c>
      <c r="AJ887" s="1214"/>
      <c r="AK887" s="905">
        <v>1254</v>
      </c>
      <c r="AL887" s="905">
        <f t="shared" si="770"/>
        <v>0</v>
      </c>
      <c r="AM887" s="905">
        <v>115</v>
      </c>
      <c r="AN887" s="905">
        <f t="shared" si="771"/>
        <v>0</v>
      </c>
      <c r="AO887" s="935">
        <f t="shared" si="778"/>
        <v>0</v>
      </c>
      <c r="AP887" s="990"/>
      <c r="AQ887" s="653">
        <f t="shared" si="738"/>
        <v>0</v>
      </c>
      <c r="AR887" s="983">
        <v>1254</v>
      </c>
      <c r="AS887" s="905">
        <f t="shared" si="772"/>
        <v>0</v>
      </c>
      <c r="AT887" s="905">
        <v>115</v>
      </c>
      <c r="AU887" s="1148">
        <f t="shared" si="773"/>
        <v>0</v>
      </c>
      <c r="AV887" s="1094">
        <f t="shared" si="779"/>
        <v>0</v>
      </c>
      <c r="AW887" s="633"/>
    </row>
    <row r="888" spans="1:50" s="988" customFormat="1" x14ac:dyDescent="0.25">
      <c r="A888" s="1124" t="s">
        <v>1553</v>
      </c>
      <c r="B888" s="1171" t="s">
        <v>1530</v>
      </c>
      <c r="C888" s="1169" t="s">
        <v>170</v>
      </c>
      <c r="D888" s="1170">
        <v>1</v>
      </c>
      <c r="E888" s="1145">
        <v>124800</v>
      </c>
      <c r="F888" s="905">
        <f t="shared" si="759"/>
        <v>124800</v>
      </c>
      <c r="G888" s="932">
        <v>49408</v>
      </c>
      <c r="H888" s="1148">
        <f t="shared" si="760"/>
        <v>49408</v>
      </c>
      <c r="I888" s="1094">
        <f t="shared" si="761"/>
        <v>174208</v>
      </c>
      <c r="J888" s="1132"/>
      <c r="K888" s="1170">
        <v>1</v>
      </c>
      <c r="L888" s="1145">
        <v>124800</v>
      </c>
      <c r="M888" s="905">
        <f t="shared" si="762"/>
        <v>124800</v>
      </c>
      <c r="N888" s="932">
        <v>49408</v>
      </c>
      <c r="O888" s="1148">
        <f t="shared" si="763"/>
        <v>49408</v>
      </c>
      <c r="P888" s="1094">
        <f t="shared" si="774"/>
        <v>174208</v>
      </c>
      <c r="Q888" s="1005"/>
      <c r="R888" s="621"/>
      <c r="S888" s="1110">
        <v>124800</v>
      </c>
      <c r="T888" s="1094">
        <f t="shared" si="764"/>
        <v>0</v>
      </c>
      <c r="U888" s="1110">
        <v>49408</v>
      </c>
      <c r="V888" s="1094">
        <f t="shared" si="765"/>
        <v>0</v>
      </c>
      <c r="W888" s="1094">
        <f t="shared" si="775"/>
        <v>0</v>
      </c>
      <c r="X888" s="1213"/>
      <c r="Y888" s="932">
        <v>124800</v>
      </c>
      <c r="Z888" s="905">
        <f t="shared" si="766"/>
        <v>0</v>
      </c>
      <c r="AA888" s="932">
        <v>49408</v>
      </c>
      <c r="AB888" s="905">
        <f t="shared" si="767"/>
        <v>0</v>
      </c>
      <c r="AC888" s="935">
        <f t="shared" si="776"/>
        <v>0</v>
      </c>
      <c r="AD888" s="1214"/>
      <c r="AE888" s="932">
        <v>124800</v>
      </c>
      <c r="AF888" s="905">
        <f t="shared" si="768"/>
        <v>0</v>
      </c>
      <c r="AG888" s="932">
        <v>49408</v>
      </c>
      <c r="AH888" s="905">
        <f t="shared" si="769"/>
        <v>0</v>
      </c>
      <c r="AI888" s="935">
        <f t="shared" si="777"/>
        <v>0</v>
      </c>
      <c r="AJ888" s="1214"/>
      <c r="AK888" s="932">
        <v>124800</v>
      </c>
      <c r="AL888" s="905">
        <f t="shared" si="770"/>
        <v>0</v>
      </c>
      <c r="AM888" s="932">
        <v>49408</v>
      </c>
      <c r="AN888" s="905">
        <f t="shared" si="771"/>
        <v>0</v>
      </c>
      <c r="AO888" s="935">
        <f t="shared" si="778"/>
        <v>0</v>
      </c>
      <c r="AP888" s="996"/>
      <c r="AQ888" s="1119">
        <f t="shared" si="738"/>
        <v>0</v>
      </c>
      <c r="AR888" s="1145">
        <v>124800</v>
      </c>
      <c r="AS888" s="905">
        <f t="shared" si="772"/>
        <v>0</v>
      </c>
      <c r="AT888" s="932">
        <v>49408</v>
      </c>
      <c r="AU888" s="1148">
        <f t="shared" si="773"/>
        <v>0</v>
      </c>
      <c r="AV888" s="1094">
        <f t="shared" si="779"/>
        <v>0</v>
      </c>
      <c r="AW888" s="987"/>
    </row>
    <row r="889" spans="1:50" s="632" customFormat="1" x14ac:dyDescent="0.25">
      <c r="A889" s="749" t="s">
        <v>1554</v>
      </c>
      <c r="B889" s="1081" t="s">
        <v>1500</v>
      </c>
      <c r="C889" s="635" t="s">
        <v>296</v>
      </c>
      <c r="D889" s="621">
        <v>43.47</v>
      </c>
      <c r="E889" s="1145">
        <v>6552</v>
      </c>
      <c r="F889" s="905">
        <f t="shared" si="759"/>
        <v>284815.44</v>
      </c>
      <c r="G889" s="932">
        <v>0</v>
      </c>
      <c r="H889" s="1148">
        <f t="shared" si="760"/>
        <v>0</v>
      </c>
      <c r="I889" s="1094">
        <f t="shared" si="761"/>
        <v>284815.44</v>
      </c>
      <c r="J889" s="1132"/>
      <c r="K889" s="621"/>
      <c r="L889" s="1145">
        <v>6552</v>
      </c>
      <c r="M889" s="905">
        <f t="shared" si="762"/>
        <v>0</v>
      </c>
      <c r="N889" s="932">
        <v>0</v>
      </c>
      <c r="O889" s="1148">
        <f t="shared" si="763"/>
        <v>0</v>
      </c>
      <c r="P889" s="1094">
        <f t="shared" si="774"/>
        <v>0</v>
      </c>
      <c r="Q889" s="1005"/>
      <c r="R889" s="621"/>
      <c r="S889" s="1110">
        <v>6552</v>
      </c>
      <c r="T889" s="1094">
        <f t="shared" si="764"/>
        <v>0</v>
      </c>
      <c r="U889" s="1110">
        <v>0</v>
      </c>
      <c r="V889" s="1094">
        <f t="shared" si="765"/>
        <v>0</v>
      </c>
      <c r="W889" s="1094">
        <f t="shared" si="775"/>
        <v>0</v>
      </c>
      <c r="X889" s="1230"/>
      <c r="Y889" s="932">
        <v>6552</v>
      </c>
      <c r="Z889" s="905">
        <f t="shared" si="766"/>
        <v>0</v>
      </c>
      <c r="AA889" s="932">
        <v>0</v>
      </c>
      <c r="AB889" s="905">
        <f t="shared" si="767"/>
        <v>0</v>
      </c>
      <c r="AC889" s="935">
        <f t="shared" si="776"/>
        <v>0</v>
      </c>
      <c r="AD889" s="597"/>
      <c r="AE889" s="932">
        <v>6552</v>
      </c>
      <c r="AF889" s="905">
        <f t="shared" si="768"/>
        <v>0</v>
      </c>
      <c r="AG889" s="932">
        <v>0</v>
      </c>
      <c r="AH889" s="905">
        <f t="shared" si="769"/>
        <v>0</v>
      </c>
      <c r="AI889" s="935">
        <f t="shared" si="777"/>
        <v>0</v>
      </c>
      <c r="AJ889" s="597"/>
      <c r="AK889" s="932">
        <v>6552</v>
      </c>
      <c r="AL889" s="905">
        <f t="shared" si="770"/>
        <v>0</v>
      </c>
      <c r="AM889" s="932">
        <v>0</v>
      </c>
      <c r="AN889" s="905">
        <f t="shared" si="771"/>
        <v>0</v>
      </c>
      <c r="AO889" s="935">
        <f t="shared" si="778"/>
        <v>0</v>
      </c>
      <c r="AP889" s="990"/>
      <c r="AQ889" s="653">
        <f t="shared" si="738"/>
        <v>43.47</v>
      </c>
      <c r="AR889" s="1145">
        <v>6552</v>
      </c>
      <c r="AS889" s="905">
        <f t="shared" si="772"/>
        <v>284815.44</v>
      </c>
      <c r="AT889" s="932">
        <v>0</v>
      </c>
      <c r="AU889" s="1148">
        <f t="shared" si="773"/>
        <v>0</v>
      </c>
      <c r="AV889" s="1094">
        <f t="shared" si="779"/>
        <v>284815.44</v>
      </c>
      <c r="AW889" s="633"/>
    </row>
    <row r="890" spans="1:50" s="1271" customFormat="1" ht="28.5" x14ac:dyDescent="0.25">
      <c r="A890" s="1124" t="s">
        <v>1555</v>
      </c>
      <c r="B890" s="1171" t="s">
        <v>1504</v>
      </c>
      <c r="C890" s="1169" t="s">
        <v>170</v>
      </c>
      <c r="D890" s="1170">
        <v>128</v>
      </c>
      <c r="E890" s="1145">
        <v>1664</v>
      </c>
      <c r="F890" s="905">
        <f t="shared" si="759"/>
        <v>212992</v>
      </c>
      <c r="G890" s="932">
        <v>150</v>
      </c>
      <c r="H890" s="1148">
        <f t="shared" si="760"/>
        <v>19200</v>
      </c>
      <c r="I890" s="1094">
        <f t="shared" si="761"/>
        <v>232192</v>
      </c>
      <c r="J890" s="1132"/>
      <c r="K890" s="1170">
        <v>128</v>
      </c>
      <c r="L890" s="1145">
        <v>1664</v>
      </c>
      <c r="M890" s="905">
        <f t="shared" si="762"/>
        <v>212992</v>
      </c>
      <c r="N890" s="932">
        <v>150</v>
      </c>
      <c r="O890" s="1148">
        <f t="shared" si="763"/>
        <v>19200</v>
      </c>
      <c r="P890" s="1094">
        <f t="shared" si="774"/>
        <v>232192</v>
      </c>
      <c r="Q890" s="1005"/>
      <c r="R890" s="621"/>
      <c r="S890" s="1110">
        <v>1664</v>
      </c>
      <c r="T890" s="1094">
        <f t="shared" si="764"/>
        <v>0</v>
      </c>
      <c r="U890" s="1110">
        <v>150</v>
      </c>
      <c r="V890" s="1094">
        <f t="shared" si="765"/>
        <v>0</v>
      </c>
      <c r="W890" s="1094">
        <f t="shared" si="775"/>
        <v>0</v>
      </c>
      <c r="X890" s="1213"/>
      <c r="Y890" s="932">
        <v>1664</v>
      </c>
      <c r="Z890" s="905">
        <f t="shared" si="766"/>
        <v>0</v>
      </c>
      <c r="AA890" s="932">
        <v>150</v>
      </c>
      <c r="AB890" s="905">
        <f t="shared" si="767"/>
        <v>0</v>
      </c>
      <c r="AC890" s="935">
        <f t="shared" si="776"/>
        <v>0</v>
      </c>
      <c r="AD890" s="1214"/>
      <c r="AE890" s="932">
        <v>1664</v>
      </c>
      <c r="AF890" s="905">
        <f t="shared" si="768"/>
        <v>0</v>
      </c>
      <c r="AG890" s="932">
        <v>150</v>
      </c>
      <c r="AH890" s="905">
        <f t="shared" si="769"/>
        <v>0</v>
      </c>
      <c r="AI890" s="935">
        <f t="shared" si="777"/>
        <v>0</v>
      </c>
      <c r="AJ890" s="1214"/>
      <c r="AK890" s="932">
        <v>1664</v>
      </c>
      <c r="AL890" s="905">
        <f t="shared" si="770"/>
        <v>0</v>
      </c>
      <c r="AM890" s="932">
        <v>150</v>
      </c>
      <c r="AN890" s="905">
        <f t="shared" si="771"/>
        <v>0</v>
      </c>
      <c r="AO890" s="935">
        <f t="shared" si="778"/>
        <v>0</v>
      </c>
      <c r="AP890" s="996"/>
      <c r="AQ890" s="1119">
        <f t="shared" si="738"/>
        <v>0</v>
      </c>
      <c r="AR890" s="1145">
        <v>1664</v>
      </c>
      <c r="AS890" s="905">
        <f t="shared" si="772"/>
        <v>0</v>
      </c>
      <c r="AT890" s="932">
        <v>150</v>
      </c>
      <c r="AU890" s="1148">
        <f t="shared" si="773"/>
        <v>0</v>
      </c>
      <c r="AV890" s="1094">
        <f t="shared" si="779"/>
        <v>0</v>
      </c>
      <c r="AW890" s="987"/>
      <c r="AX890" s="988"/>
    </row>
    <row r="891" spans="1:50" ht="28.5" x14ac:dyDescent="0.25">
      <c r="A891" s="749" t="s">
        <v>1556</v>
      </c>
      <c r="B891" s="657" t="s">
        <v>1506</v>
      </c>
      <c r="C891" s="635" t="s">
        <v>296</v>
      </c>
      <c r="D891" s="621">
        <v>313.3</v>
      </c>
      <c r="E891" s="1172">
        <v>2154</v>
      </c>
      <c r="F891" s="962">
        <f t="shared" si="759"/>
        <v>674848.20000000007</v>
      </c>
      <c r="G891" s="972">
        <v>2178</v>
      </c>
      <c r="H891" s="1148">
        <f t="shared" si="760"/>
        <v>682367.4</v>
      </c>
      <c r="I891" s="1094">
        <f t="shared" si="761"/>
        <v>1357215.6</v>
      </c>
      <c r="J891" s="1137"/>
      <c r="K891" s="621">
        <v>313</v>
      </c>
      <c r="L891" s="1172">
        <v>2154</v>
      </c>
      <c r="M891" s="962">
        <f t="shared" si="762"/>
        <v>674202</v>
      </c>
      <c r="N891" s="972">
        <v>2178</v>
      </c>
      <c r="O891" s="1148">
        <f t="shared" si="763"/>
        <v>681714</v>
      </c>
      <c r="P891" s="1094">
        <f t="shared" si="774"/>
        <v>1355916</v>
      </c>
      <c r="Q891" s="444"/>
      <c r="R891" s="621">
        <v>0.3</v>
      </c>
      <c r="S891" s="1110">
        <v>2154</v>
      </c>
      <c r="T891" s="1094">
        <f t="shared" si="764"/>
        <v>646.19999999999993</v>
      </c>
      <c r="U891" s="1110">
        <v>2178</v>
      </c>
      <c r="V891" s="1094">
        <f t="shared" si="765"/>
        <v>653.4</v>
      </c>
      <c r="W891" s="1094">
        <f t="shared" si="775"/>
        <v>1299.5999999999999</v>
      </c>
      <c r="X891" s="1253"/>
      <c r="Y891" s="972">
        <v>2154</v>
      </c>
      <c r="Z891" s="962">
        <f t="shared" si="766"/>
        <v>0</v>
      </c>
      <c r="AA891" s="972">
        <v>2178</v>
      </c>
      <c r="AB891" s="905">
        <f t="shared" si="767"/>
        <v>0</v>
      </c>
      <c r="AC891" s="973">
        <f t="shared" si="776"/>
        <v>0</v>
      </c>
      <c r="AD891" s="1254"/>
      <c r="AE891" s="972">
        <v>2154</v>
      </c>
      <c r="AF891" s="962">
        <f t="shared" si="768"/>
        <v>0</v>
      </c>
      <c r="AG891" s="972">
        <v>2178</v>
      </c>
      <c r="AH891" s="905">
        <f t="shared" si="769"/>
        <v>0</v>
      </c>
      <c r="AI891" s="973">
        <f t="shared" si="777"/>
        <v>0</v>
      </c>
      <c r="AJ891" s="1254"/>
      <c r="AK891" s="972">
        <v>2154</v>
      </c>
      <c r="AL891" s="962">
        <f t="shared" si="770"/>
        <v>0</v>
      </c>
      <c r="AM891" s="972">
        <v>2178</v>
      </c>
      <c r="AN891" s="905">
        <f t="shared" si="771"/>
        <v>0</v>
      </c>
      <c r="AO891" s="973">
        <f t="shared" si="778"/>
        <v>0</v>
      </c>
      <c r="AP891" s="944"/>
      <c r="AQ891" s="653">
        <f t="shared" si="738"/>
        <v>1.1379786002407855E-14</v>
      </c>
      <c r="AR891" s="1172">
        <v>2154</v>
      </c>
      <c r="AS891" s="962">
        <f t="shared" si="772"/>
        <v>2.4512059049186519E-11</v>
      </c>
      <c r="AT891" s="972">
        <v>2178</v>
      </c>
      <c r="AU891" s="1148">
        <f t="shared" si="773"/>
        <v>2.4785173913244307E-11</v>
      </c>
      <c r="AV891" s="1094">
        <f t="shared" si="779"/>
        <v>4.9297232962430826E-11</v>
      </c>
      <c r="AW891" s="633"/>
    </row>
    <row r="892" spans="1:50" ht="28.5" x14ac:dyDescent="0.25">
      <c r="A892" s="749" t="s">
        <v>1557</v>
      </c>
      <c r="B892" s="657" t="s">
        <v>1508</v>
      </c>
      <c r="C892" s="635" t="s">
        <v>296</v>
      </c>
      <c r="D892" s="1078">
        <v>21.15</v>
      </c>
      <c r="E892" s="1004">
        <v>6602.4000000000005</v>
      </c>
      <c r="F892" s="527">
        <f t="shared" si="759"/>
        <v>139640.76</v>
      </c>
      <c r="G892" s="526">
        <v>0</v>
      </c>
      <c r="H892" s="1148">
        <f t="shared" si="760"/>
        <v>0</v>
      </c>
      <c r="I892" s="1090">
        <f t="shared" si="761"/>
        <v>139640.76</v>
      </c>
      <c r="J892" s="1132"/>
      <c r="K892" s="1078"/>
      <c r="L892" s="1004">
        <v>6602.4000000000005</v>
      </c>
      <c r="M892" s="527">
        <f t="shared" si="762"/>
        <v>0</v>
      </c>
      <c r="N892" s="526">
        <v>0</v>
      </c>
      <c r="O892" s="1148">
        <f t="shared" si="763"/>
        <v>0</v>
      </c>
      <c r="P892" s="1090">
        <f t="shared" si="774"/>
        <v>0</v>
      </c>
      <c r="Q892" s="1005"/>
      <c r="R892" s="1078"/>
      <c r="S892" s="1096">
        <v>6602.4000000000005</v>
      </c>
      <c r="T892" s="1090">
        <f t="shared" si="764"/>
        <v>0</v>
      </c>
      <c r="U892" s="1096">
        <v>0</v>
      </c>
      <c r="V892" s="1094">
        <f t="shared" si="765"/>
        <v>0</v>
      </c>
      <c r="W892" s="1090">
        <f t="shared" si="775"/>
        <v>0</v>
      </c>
      <c r="X892" s="1260"/>
      <c r="Y892" s="526">
        <v>6602.4000000000005</v>
      </c>
      <c r="Z892" s="527">
        <f t="shared" si="766"/>
        <v>0</v>
      </c>
      <c r="AA892" s="526">
        <v>0</v>
      </c>
      <c r="AB892" s="905">
        <f t="shared" si="767"/>
        <v>0</v>
      </c>
      <c r="AC892" s="915">
        <f t="shared" si="776"/>
        <v>0</v>
      </c>
      <c r="AD892" s="1261"/>
      <c r="AE892" s="526">
        <v>6602.4000000000005</v>
      </c>
      <c r="AF892" s="527">
        <f t="shared" si="768"/>
        <v>0</v>
      </c>
      <c r="AG892" s="526">
        <v>0</v>
      </c>
      <c r="AH892" s="905">
        <f t="shared" si="769"/>
        <v>0</v>
      </c>
      <c r="AI892" s="915">
        <f t="shared" si="777"/>
        <v>0</v>
      </c>
      <c r="AJ892" s="1261"/>
      <c r="AK892" s="526">
        <v>6602.4000000000005</v>
      </c>
      <c r="AL892" s="527">
        <f t="shared" si="770"/>
        <v>0</v>
      </c>
      <c r="AM892" s="526">
        <v>0</v>
      </c>
      <c r="AN892" s="905">
        <f t="shared" si="771"/>
        <v>0</v>
      </c>
      <c r="AO892" s="915">
        <f t="shared" si="778"/>
        <v>0</v>
      </c>
      <c r="AP892" s="990"/>
      <c r="AQ892" s="653">
        <f t="shared" si="738"/>
        <v>21.15</v>
      </c>
      <c r="AR892" s="1004">
        <v>6602.4000000000005</v>
      </c>
      <c r="AS892" s="527">
        <f t="shared" si="772"/>
        <v>139640.76</v>
      </c>
      <c r="AT892" s="526">
        <v>0</v>
      </c>
      <c r="AU892" s="1148">
        <f t="shared" si="773"/>
        <v>0</v>
      </c>
      <c r="AV892" s="1090">
        <f t="shared" si="779"/>
        <v>139640.76</v>
      </c>
      <c r="AW892" s="633"/>
    </row>
    <row r="893" spans="1:50" s="1277" customFormat="1" x14ac:dyDescent="0.25">
      <c r="A893" s="1076" t="s">
        <v>1558</v>
      </c>
      <c r="B893" s="863" t="s">
        <v>1559</v>
      </c>
      <c r="C893" s="864"/>
      <c r="D893" s="865"/>
      <c r="E893" s="974"/>
      <c r="F893" s="907">
        <f>SUM(F894:F913)</f>
        <v>4189735.6611999995</v>
      </c>
      <c r="G893" s="975"/>
      <c r="H893" s="902">
        <f>SUM(H894:H913)</f>
        <v>7732820.9499999993</v>
      </c>
      <c r="I893" s="961">
        <f>SUM(I894:I913)</f>
        <v>11922556.611200003</v>
      </c>
      <c r="J893" s="945"/>
      <c r="K893" s="865"/>
      <c r="L893" s="974"/>
      <c r="M893" s="907">
        <f>SUM(M894:M913)</f>
        <v>3815587.2948000003</v>
      </c>
      <c r="N893" s="975"/>
      <c r="O893" s="902">
        <f>SUM(O894:O913)</f>
        <v>7687333.5499999998</v>
      </c>
      <c r="P893" s="961">
        <f>SUM(P894:P913)</f>
        <v>11502920.854800001</v>
      </c>
      <c r="Q893" s="868"/>
      <c r="R893" s="865"/>
      <c r="S893" s="964"/>
      <c r="T893" s="961">
        <f>SUM(T894:T913)</f>
        <v>8321.4683999999979</v>
      </c>
      <c r="U893" s="964"/>
      <c r="V893" s="961">
        <f>SUM(V894:V913)</f>
        <v>45487.4</v>
      </c>
      <c r="W893" s="961">
        <f>SUM(W894:W913)</f>
        <v>53808.878400000009</v>
      </c>
      <c r="X893" s="867"/>
      <c r="Y893" s="974"/>
      <c r="Z893" s="907">
        <f>SUM(Z894:Z913)</f>
        <v>0</v>
      </c>
      <c r="AA893" s="975"/>
      <c r="AB893" s="907">
        <f>SUM(AB894:AB913)</f>
        <v>0</v>
      </c>
      <c r="AC893" s="929">
        <f>SUM(AC894:AC913)</f>
        <v>0.01</v>
      </c>
      <c r="AD893" s="1280"/>
      <c r="AE893" s="974"/>
      <c r="AF893" s="907">
        <f>SUM(AF894:AF913)</f>
        <v>0</v>
      </c>
      <c r="AG893" s="975"/>
      <c r="AH893" s="907">
        <f>SUM(AH894:AH913)</f>
        <v>0</v>
      </c>
      <c r="AI893" s="929">
        <f>SUM(AI894:AI913)</f>
        <v>0.01</v>
      </c>
      <c r="AJ893" s="1280"/>
      <c r="AK893" s="974"/>
      <c r="AL893" s="907">
        <f>SUM(AL894:AL913)</f>
        <v>0</v>
      </c>
      <c r="AM893" s="975"/>
      <c r="AN893" s="907">
        <f>SUM(AN894:AN913)</f>
        <v>0</v>
      </c>
      <c r="AO893" s="929">
        <f>SUM(AO894:AO913)</f>
        <v>0.01</v>
      </c>
      <c r="AP893" s="945"/>
      <c r="AQ893" s="1118">
        <f t="shared" si="738"/>
        <v>0</v>
      </c>
      <c r="AR893" s="974"/>
      <c r="AS893" s="907">
        <f>SUM(AS894:AS913)</f>
        <v>365826.88800000004</v>
      </c>
      <c r="AT893" s="975"/>
      <c r="AU893" s="902">
        <f>SUM(AU894:AU913)</f>
        <v>1.2505763091752442E-10</v>
      </c>
      <c r="AV893" s="961">
        <f>SUM(AV894:AV913)</f>
        <v>365826.88800000015</v>
      </c>
      <c r="AW893" s="1275"/>
      <c r="AX893" s="1276"/>
    </row>
    <row r="894" spans="1:50" x14ac:dyDescent="0.25">
      <c r="A894" s="1077" t="s">
        <v>1560</v>
      </c>
      <c r="B894" s="634" t="s">
        <v>1561</v>
      </c>
      <c r="C894" s="635"/>
      <c r="D894" s="621"/>
      <c r="E894" s="1165"/>
      <c r="F894" s="904"/>
      <c r="G894" s="904"/>
      <c r="H894" s="1146"/>
      <c r="I894" s="1093"/>
      <c r="J894" s="1132"/>
      <c r="K894" s="621"/>
      <c r="L894" s="1165"/>
      <c r="M894" s="904"/>
      <c r="N894" s="904"/>
      <c r="O894" s="1146"/>
      <c r="P894" s="1093"/>
      <c r="Q894" s="1005"/>
      <c r="R894" s="621"/>
      <c r="S894" s="1093"/>
      <c r="T894" s="1093"/>
      <c r="U894" s="1093"/>
      <c r="V894" s="1093"/>
      <c r="W894" s="1093"/>
      <c r="X894" s="1213"/>
      <c r="Y894" s="904"/>
      <c r="Z894" s="904"/>
      <c r="AA894" s="904"/>
      <c r="AB894" s="904"/>
      <c r="AC894" s="933"/>
      <c r="AD894" s="1214"/>
      <c r="AE894" s="904"/>
      <c r="AF894" s="904"/>
      <c r="AG894" s="904"/>
      <c r="AH894" s="904"/>
      <c r="AI894" s="933"/>
      <c r="AJ894" s="1214"/>
      <c r="AK894" s="904"/>
      <c r="AL894" s="904"/>
      <c r="AM894" s="904"/>
      <c r="AN894" s="904"/>
      <c r="AO894" s="933"/>
      <c r="AP894" s="990"/>
      <c r="AQ894" s="653">
        <f t="shared" si="738"/>
        <v>0</v>
      </c>
      <c r="AR894" s="1165"/>
      <c r="AS894" s="904"/>
      <c r="AT894" s="904"/>
      <c r="AU894" s="1146"/>
      <c r="AV894" s="1093"/>
      <c r="AW894" s="633"/>
    </row>
    <row r="895" spans="1:50" ht="57" x14ac:dyDescent="0.25">
      <c r="A895" s="749" t="s">
        <v>1562</v>
      </c>
      <c r="B895" s="657" t="s">
        <v>1563</v>
      </c>
      <c r="C895" s="635" t="s">
        <v>296</v>
      </c>
      <c r="D895" s="621">
        <v>98.01</v>
      </c>
      <c r="E895" s="983">
        <v>2475.7199999999998</v>
      </c>
      <c r="F895" s="905">
        <f t="shared" ref="F895:F900" si="780">D895*E895</f>
        <v>242645.31719999999</v>
      </c>
      <c r="G895" s="905">
        <v>62297</v>
      </c>
      <c r="H895" s="1148">
        <f t="shared" ref="H895:H900" si="781">D895*G895</f>
        <v>6105728.9700000007</v>
      </c>
      <c r="I895" s="1094">
        <f t="shared" ref="I895:I900" si="782">E895*D895+G895*D895</f>
        <v>6348374.2872000011</v>
      </c>
      <c r="J895" s="1132"/>
      <c r="K895" s="621">
        <v>97.34</v>
      </c>
      <c r="L895" s="983">
        <v>2475.7199999999998</v>
      </c>
      <c r="M895" s="905">
        <f t="shared" ref="M895:M900" si="783">K895*L895</f>
        <v>240986.58479999998</v>
      </c>
      <c r="N895" s="905">
        <v>62297</v>
      </c>
      <c r="O895" s="1148">
        <f t="shared" ref="O895:O900" si="784">K895*N895</f>
        <v>6063989.9800000004</v>
      </c>
      <c r="P895" s="1094">
        <f t="shared" ref="P895:P900" si="785">L895*K895+N895*K895</f>
        <v>6304976.5648000007</v>
      </c>
      <c r="Q895" s="1005"/>
      <c r="R895" s="621">
        <v>0.67</v>
      </c>
      <c r="S895" s="1094">
        <v>2475.7199999999998</v>
      </c>
      <c r="T895" s="1094">
        <f t="shared" ref="T895:T900" si="786">R895*S895</f>
        <v>1658.7323999999999</v>
      </c>
      <c r="U895" s="1094">
        <v>62297</v>
      </c>
      <c r="V895" s="1094">
        <f t="shared" ref="V895:V900" si="787">R895*U895</f>
        <v>41738.990000000005</v>
      </c>
      <c r="W895" s="1094">
        <f t="shared" ref="W895:W900" si="788">S895*R895+U895*R895</f>
        <v>43397.722400000006</v>
      </c>
      <c r="X895" s="1213"/>
      <c r="Y895" s="905">
        <v>2475.7199999999998</v>
      </c>
      <c r="Z895" s="905">
        <f t="shared" ref="Z895:Z900" si="789">X895*Y895</f>
        <v>0</v>
      </c>
      <c r="AA895" s="905">
        <v>62297</v>
      </c>
      <c r="AB895" s="905">
        <f t="shared" ref="AB895:AB900" si="790">X895*AA895</f>
        <v>0</v>
      </c>
      <c r="AC895" s="935">
        <f t="shared" ref="AC895:AC900" si="791">Y895*X895+AA895*X895</f>
        <v>0</v>
      </c>
      <c r="AD895" s="1214"/>
      <c r="AE895" s="905">
        <v>2475.7199999999998</v>
      </c>
      <c r="AF895" s="905">
        <f t="shared" ref="AF895:AF900" si="792">AD895*AE895</f>
        <v>0</v>
      </c>
      <c r="AG895" s="905">
        <v>62297</v>
      </c>
      <c r="AH895" s="905">
        <f t="shared" ref="AH895:AH900" si="793">AD895*AG895</f>
        <v>0</v>
      </c>
      <c r="AI895" s="935">
        <f t="shared" ref="AI895:AI900" si="794">AE895*AD895+AG895*AD895</f>
        <v>0</v>
      </c>
      <c r="AJ895" s="1214"/>
      <c r="AK895" s="905">
        <v>2475.7199999999998</v>
      </c>
      <c r="AL895" s="905">
        <f t="shared" ref="AL895:AL900" si="795">AJ895*AK895</f>
        <v>0</v>
      </c>
      <c r="AM895" s="905">
        <v>62297</v>
      </c>
      <c r="AN895" s="905">
        <f t="shared" ref="AN895:AN900" si="796">AJ895*AM895</f>
        <v>0</v>
      </c>
      <c r="AO895" s="935">
        <f t="shared" ref="AO895:AO900" si="797">AK895*AJ895+AM895*AJ895</f>
        <v>0</v>
      </c>
      <c r="AP895" s="990"/>
      <c r="AQ895" s="653">
        <f t="shared" si="738"/>
        <v>1.6653345369377348E-15</v>
      </c>
      <c r="AR895" s="983">
        <v>2475.7199999999998</v>
      </c>
      <c r="AS895" s="905">
        <f t="shared" ref="AS895:AS900" si="798">AQ895*AR895</f>
        <v>4.1229020197874883E-12</v>
      </c>
      <c r="AT895" s="905">
        <v>62297</v>
      </c>
      <c r="AU895" s="1148">
        <f t="shared" ref="AU895:AU900" si="799">AQ895*AT895</f>
        <v>1.0374534564761007E-10</v>
      </c>
      <c r="AV895" s="1094">
        <f t="shared" ref="AV895:AV900" si="800">AR895*AQ895+AT895*AQ895</f>
        <v>1.0786824766739756E-10</v>
      </c>
      <c r="AW895" s="633"/>
    </row>
    <row r="896" spans="1:50" x14ac:dyDescent="0.25">
      <c r="A896" s="749" t="s">
        <v>1564</v>
      </c>
      <c r="B896" s="657" t="s">
        <v>1498</v>
      </c>
      <c r="C896" s="635" t="s">
        <v>296</v>
      </c>
      <c r="D896" s="621">
        <v>98.01</v>
      </c>
      <c r="E896" s="1145">
        <v>6552</v>
      </c>
      <c r="F896" s="905">
        <f t="shared" si="780"/>
        <v>642161.52</v>
      </c>
      <c r="G896" s="932">
        <v>0</v>
      </c>
      <c r="H896" s="1148">
        <f t="shared" si="781"/>
        <v>0</v>
      </c>
      <c r="I896" s="1094">
        <f t="shared" si="782"/>
        <v>642161.52</v>
      </c>
      <c r="J896" s="1132"/>
      <c r="K896" s="621">
        <v>97.34</v>
      </c>
      <c r="L896" s="1145">
        <v>6552</v>
      </c>
      <c r="M896" s="905">
        <f t="shared" si="783"/>
        <v>637771.68000000005</v>
      </c>
      <c r="N896" s="932">
        <v>0</v>
      </c>
      <c r="O896" s="1148">
        <f t="shared" si="784"/>
        <v>0</v>
      </c>
      <c r="P896" s="1094">
        <f t="shared" si="785"/>
        <v>637771.68000000005</v>
      </c>
      <c r="Q896" s="1005"/>
      <c r="R896" s="621">
        <v>0.67</v>
      </c>
      <c r="S896" s="1110">
        <v>6552</v>
      </c>
      <c r="T896" s="1094">
        <f t="shared" si="786"/>
        <v>4389.84</v>
      </c>
      <c r="U896" s="1110">
        <v>0</v>
      </c>
      <c r="V896" s="1094">
        <f t="shared" si="787"/>
        <v>0</v>
      </c>
      <c r="W896" s="1094">
        <f t="shared" si="788"/>
        <v>4389.84</v>
      </c>
      <c r="X896" s="1213"/>
      <c r="Y896" s="932">
        <v>6552</v>
      </c>
      <c r="Z896" s="905">
        <f t="shared" si="789"/>
        <v>0</v>
      </c>
      <c r="AA896" s="932">
        <v>0</v>
      </c>
      <c r="AB896" s="905">
        <f t="shared" si="790"/>
        <v>0</v>
      </c>
      <c r="AC896" s="935">
        <f t="shared" si="791"/>
        <v>0</v>
      </c>
      <c r="AD896" s="1214"/>
      <c r="AE896" s="932">
        <v>6552</v>
      </c>
      <c r="AF896" s="905">
        <f t="shared" si="792"/>
        <v>0</v>
      </c>
      <c r="AG896" s="932">
        <v>0</v>
      </c>
      <c r="AH896" s="905">
        <f t="shared" si="793"/>
        <v>0</v>
      </c>
      <c r="AI896" s="935">
        <f t="shared" si="794"/>
        <v>0</v>
      </c>
      <c r="AJ896" s="1214"/>
      <c r="AK896" s="932">
        <v>6552</v>
      </c>
      <c r="AL896" s="905">
        <f t="shared" si="795"/>
        <v>0</v>
      </c>
      <c r="AM896" s="932">
        <v>0</v>
      </c>
      <c r="AN896" s="905">
        <f t="shared" si="796"/>
        <v>0</v>
      </c>
      <c r="AO896" s="935">
        <f t="shared" si="797"/>
        <v>0</v>
      </c>
      <c r="AP896" s="990"/>
      <c r="AQ896" s="653">
        <f t="shared" si="738"/>
        <v>1.6653345369377348E-15</v>
      </c>
      <c r="AR896" s="1145">
        <v>6552</v>
      </c>
      <c r="AS896" s="905">
        <f t="shared" si="798"/>
        <v>1.0911271886016038E-11</v>
      </c>
      <c r="AT896" s="932">
        <v>0</v>
      </c>
      <c r="AU896" s="1148">
        <f t="shared" si="799"/>
        <v>0</v>
      </c>
      <c r="AV896" s="1094">
        <f t="shared" si="800"/>
        <v>1.0911271886016038E-11</v>
      </c>
      <c r="AW896" s="633"/>
    </row>
    <row r="897" spans="1:50" x14ac:dyDescent="0.25">
      <c r="A897" s="749" t="s">
        <v>1565</v>
      </c>
      <c r="B897" s="1081" t="s">
        <v>1500</v>
      </c>
      <c r="C897" s="635" t="s">
        <v>296</v>
      </c>
      <c r="D897" s="621">
        <v>43.47</v>
      </c>
      <c r="E897" s="1145">
        <v>6552</v>
      </c>
      <c r="F897" s="905">
        <f t="shared" si="780"/>
        <v>284815.44</v>
      </c>
      <c r="G897" s="932">
        <v>0</v>
      </c>
      <c r="H897" s="1148">
        <f t="shared" si="781"/>
        <v>0</v>
      </c>
      <c r="I897" s="1094">
        <f t="shared" si="782"/>
        <v>284815.44</v>
      </c>
      <c r="J897" s="1132"/>
      <c r="K897" s="621"/>
      <c r="L897" s="1145">
        <v>6552</v>
      </c>
      <c r="M897" s="905">
        <f t="shared" si="783"/>
        <v>0</v>
      </c>
      <c r="N897" s="932">
        <v>0</v>
      </c>
      <c r="O897" s="1148">
        <f t="shared" si="784"/>
        <v>0</v>
      </c>
      <c r="P897" s="1094">
        <f t="shared" si="785"/>
        <v>0</v>
      </c>
      <c r="Q897" s="1005"/>
      <c r="R897" s="621"/>
      <c r="S897" s="1110">
        <v>6552</v>
      </c>
      <c r="T897" s="1094">
        <f t="shared" si="786"/>
        <v>0</v>
      </c>
      <c r="U897" s="1110">
        <v>0</v>
      </c>
      <c r="V897" s="1094">
        <f t="shared" si="787"/>
        <v>0</v>
      </c>
      <c r="W897" s="1094">
        <f t="shared" si="788"/>
        <v>0</v>
      </c>
      <c r="X897" s="1213"/>
      <c r="Y897" s="932">
        <v>6552</v>
      </c>
      <c r="Z897" s="905">
        <f t="shared" si="789"/>
        <v>0</v>
      </c>
      <c r="AA897" s="932">
        <v>0</v>
      </c>
      <c r="AB897" s="905">
        <f t="shared" si="790"/>
        <v>0</v>
      </c>
      <c r="AC897" s="935">
        <f t="shared" si="791"/>
        <v>0</v>
      </c>
      <c r="AD897" s="1214"/>
      <c r="AE897" s="932">
        <v>6552</v>
      </c>
      <c r="AF897" s="905">
        <f t="shared" si="792"/>
        <v>0</v>
      </c>
      <c r="AG897" s="932">
        <v>0</v>
      </c>
      <c r="AH897" s="905">
        <f t="shared" si="793"/>
        <v>0</v>
      </c>
      <c r="AI897" s="935">
        <f t="shared" si="794"/>
        <v>0</v>
      </c>
      <c r="AJ897" s="1214"/>
      <c r="AK897" s="932">
        <v>6552</v>
      </c>
      <c r="AL897" s="905">
        <f t="shared" si="795"/>
        <v>0</v>
      </c>
      <c r="AM897" s="932">
        <v>0</v>
      </c>
      <c r="AN897" s="905">
        <f t="shared" si="796"/>
        <v>0</v>
      </c>
      <c r="AO897" s="935">
        <f t="shared" si="797"/>
        <v>0</v>
      </c>
      <c r="AP897" s="990"/>
      <c r="AQ897" s="653">
        <f t="shared" si="738"/>
        <v>43.47</v>
      </c>
      <c r="AR897" s="1145">
        <v>6552</v>
      </c>
      <c r="AS897" s="905">
        <f t="shared" si="798"/>
        <v>284815.44</v>
      </c>
      <c r="AT897" s="932">
        <v>0</v>
      </c>
      <c r="AU897" s="1148">
        <f t="shared" si="799"/>
        <v>0</v>
      </c>
      <c r="AV897" s="1094">
        <f t="shared" si="800"/>
        <v>284815.44</v>
      </c>
      <c r="AW897" s="633"/>
    </row>
    <row r="898" spans="1:50" s="1271" customFormat="1" x14ac:dyDescent="0.25">
      <c r="A898" s="1124" t="s">
        <v>1566</v>
      </c>
      <c r="B898" s="1171" t="s">
        <v>1530</v>
      </c>
      <c r="C898" s="1169" t="s">
        <v>170</v>
      </c>
      <c r="D898" s="1170">
        <v>1</v>
      </c>
      <c r="E898" s="1145">
        <v>124800</v>
      </c>
      <c r="F898" s="905">
        <f t="shared" si="780"/>
        <v>124800</v>
      </c>
      <c r="G898" s="932">
        <v>49408</v>
      </c>
      <c r="H898" s="1148">
        <f t="shared" si="781"/>
        <v>49408</v>
      </c>
      <c r="I898" s="1094">
        <f t="shared" si="782"/>
        <v>174208</v>
      </c>
      <c r="J898" s="1132"/>
      <c r="K898" s="1170">
        <v>1</v>
      </c>
      <c r="L898" s="1145">
        <v>124800</v>
      </c>
      <c r="M898" s="905">
        <f t="shared" si="783"/>
        <v>124800</v>
      </c>
      <c r="N898" s="932">
        <v>49408</v>
      </c>
      <c r="O898" s="1148">
        <f t="shared" si="784"/>
        <v>49408</v>
      </c>
      <c r="P898" s="1094">
        <f t="shared" si="785"/>
        <v>174208</v>
      </c>
      <c r="Q898" s="1005"/>
      <c r="R898" s="621"/>
      <c r="S898" s="1110">
        <v>124800</v>
      </c>
      <c r="T898" s="1094">
        <f t="shared" si="786"/>
        <v>0</v>
      </c>
      <c r="U898" s="1110">
        <v>49408</v>
      </c>
      <c r="V898" s="1094">
        <f t="shared" si="787"/>
        <v>0</v>
      </c>
      <c r="W898" s="1094">
        <f t="shared" si="788"/>
        <v>0</v>
      </c>
      <c r="X898" s="1213"/>
      <c r="Y898" s="932">
        <v>124800</v>
      </c>
      <c r="Z898" s="905">
        <f t="shared" si="789"/>
        <v>0</v>
      </c>
      <c r="AA898" s="932">
        <v>49408</v>
      </c>
      <c r="AB898" s="905">
        <f t="shared" si="790"/>
        <v>0</v>
      </c>
      <c r="AC898" s="935">
        <f t="shared" si="791"/>
        <v>0</v>
      </c>
      <c r="AD898" s="1214"/>
      <c r="AE898" s="932">
        <v>124800</v>
      </c>
      <c r="AF898" s="905">
        <f t="shared" si="792"/>
        <v>0</v>
      </c>
      <c r="AG898" s="932">
        <v>49408</v>
      </c>
      <c r="AH898" s="905">
        <f t="shared" si="793"/>
        <v>0</v>
      </c>
      <c r="AI898" s="935">
        <f t="shared" si="794"/>
        <v>0</v>
      </c>
      <c r="AJ898" s="1214"/>
      <c r="AK898" s="932">
        <v>124800</v>
      </c>
      <c r="AL898" s="905">
        <f t="shared" si="795"/>
        <v>0</v>
      </c>
      <c r="AM898" s="932">
        <v>49408</v>
      </c>
      <c r="AN898" s="905">
        <f t="shared" si="796"/>
        <v>0</v>
      </c>
      <c r="AO898" s="935">
        <f t="shared" si="797"/>
        <v>0</v>
      </c>
      <c r="AP898" s="996"/>
      <c r="AQ898" s="1119">
        <f t="shared" si="738"/>
        <v>0</v>
      </c>
      <c r="AR898" s="1145">
        <v>124800</v>
      </c>
      <c r="AS898" s="905">
        <f t="shared" si="798"/>
        <v>0</v>
      </c>
      <c r="AT898" s="932">
        <v>49408</v>
      </c>
      <c r="AU898" s="1148">
        <f t="shared" si="799"/>
        <v>0</v>
      </c>
      <c r="AV898" s="1094">
        <f t="shared" si="800"/>
        <v>0</v>
      </c>
      <c r="AW898" s="987"/>
      <c r="AX898" s="988"/>
    </row>
    <row r="899" spans="1:50" s="1271" customFormat="1" ht="28.5" x14ac:dyDescent="0.25">
      <c r="A899" s="1124" t="s">
        <v>1567</v>
      </c>
      <c r="B899" s="1171" t="s">
        <v>1504</v>
      </c>
      <c r="C899" s="1169" t="s">
        <v>170</v>
      </c>
      <c r="D899" s="1170">
        <v>80</v>
      </c>
      <c r="E899" s="1145">
        <v>1664</v>
      </c>
      <c r="F899" s="905">
        <f t="shared" si="780"/>
        <v>133120</v>
      </c>
      <c r="G899" s="932">
        <v>150</v>
      </c>
      <c r="H899" s="1148">
        <f t="shared" si="781"/>
        <v>12000</v>
      </c>
      <c r="I899" s="1094">
        <f t="shared" si="782"/>
        <v>145120</v>
      </c>
      <c r="J899" s="1132"/>
      <c r="K899" s="1170">
        <v>80</v>
      </c>
      <c r="L899" s="1145">
        <v>1664</v>
      </c>
      <c r="M899" s="905">
        <f t="shared" si="783"/>
        <v>133120</v>
      </c>
      <c r="N899" s="932">
        <v>150</v>
      </c>
      <c r="O899" s="1148">
        <f t="shared" si="784"/>
        <v>12000</v>
      </c>
      <c r="P899" s="1094">
        <f t="shared" si="785"/>
        <v>145120</v>
      </c>
      <c r="Q899" s="1005"/>
      <c r="R899" s="621"/>
      <c r="S899" s="1110">
        <v>1664</v>
      </c>
      <c r="T899" s="1094">
        <f t="shared" si="786"/>
        <v>0</v>
      </c>
      <c r="U899" s="1110">
        <v>150</v>
      </c>
      <c r="V899" s="1094">
        <f t="shared" si="787"/>
        <v>0</v>
      </c>
      <c r="W899" s="1094">
        <f t="shared" si="788"/>
        <v>0</v>
      </c>
      <c r="X899" s="1213"/>
      <c r="Y899" s="932">
        <v>1664</v>
      </c>
      <c r="Z899" s="905">
        <f t="shared" si="789"/>
        <v>0</v>
      </c>
      <c r="AA899" s="932">
        <v>150</v>
      </c>
      <c r="AB899" s="905">
        <f t="shared" si="790"/>
        <v>0</v>
      </c>
      <c r="AC899" s="935">
        <f t="shared" si="791"/>
        <v>0</v>
      </c>
      <c r="AD899" s="1214"/>
      <c r="AE899" s="932">
        <v>1664</v>
      </c>
      <c r="AF899" s="905">
        <f t="shared" si="792"/>
        <v>0</v>
      </c>
      <c r="AG899" s="932">
        <v>150</v>
      </c>
      <c r="AH899" s="905">
        <f t="shared" si="793"/>
        <v>0</v>
      </c>
      <c r="AI899" s="935">
        <f t="shared" si="794"/>
        <v>0</v>
      </c>
      <c r="AJ899" s="1214"/>
      <c r="AK899" s="932">
        <v>1664</v>
      </c>
      <c r="AL899" s="905">
        <f t="shared" si="795"/>
        <v>0</v>
      </c>
      <c r="AM899" s="932">
        <v>150</v>
      </c>
      <c r="AN899" s="905">
        <f t="shared" si="796"/>
        <v>0</v>
      </c>
      <c r="AO899" s="935">
        <f t="shared" si="797"/>
        <v>0</v>
      </c>
      <c r="AP899" s="996"/>
      <c r="AQ899" s="1119">
        <f t="shared" si="738"/>
        <v>0</v>
      </c>
      <c r="AR899" s="1145">
        <v>1664</v>
      </c>
      <c r="AS899" s="905">
        <f t="shared" si="798"/>
        <v>0</v>
      </c>
      <c r="AT899" s="932">
        <v>150</v>
      </c>
      <c r="AU899" s="1148">
        <f t="shared" si="799"/>
        <v>0</v>
      </c>
      <c r="AV899" s="1094">
        <f t="shared" si="800"/>
        <v>0</v>
      </c>
      <c r="AW899" s="987"/>
      <c r="AX899" s="988"/>
    </row>
    <row r="900" spans="1:50" ht="28.5" x14ac:dyDescent="0.25">
      <c r="A900" s="749" t="s">
        <v>1568</v>
      </c>
      <c r="B900" s="657" t="s">
        <v>1506</v>
      </c>
      <c r="C900" s="635" t="s">
        <v>296</v>
      </c>
      <c r="D900" s="621">
        <v>196.02</v>
      </c>
      <c r="E900" s="1145">
        <v>2154</v>
      </c>
      <c r="F900" s="905">
        <f t="shared" si="780"/>
        <v>422227.08</v>
      </c>
      <c r="G900" s="932">
        <v>2178</v>
      </c>
      <c r="H900" s="1148">
        <f t="shared" si="781"/>
        <v>426931.56</v>
      </c>
      <c r="I900" s="1094">
        <f t="shared" si="782"/>
        <v>849158.64</v>
      </c>
      <c r="J900" s="1132"/>
      <c r="K900" s="621">
        <v>195</v>
      </c>
      <c r="L900" s="1145">
        <v>2154</v>
      </c>
      <c r="M900" s="905">
        <f t="shared" si="783"/>
        <v>420030</v>
      </c>
      <c r="N900" s="932">
        <v>2178</v>
      </c>
      <c r="O900" s="1148">
        <f t="shared" si="784"/>
        <v>424710</v>
      </c>
      <c r="P900" s="1094">
        <f t="shared" si="785"/>
        <v>844740</v>
      </c>
      <c r="Q900" s="1005"/>
      <c r="R900" s="621">
        <v>1.02</v>
      </c>
      <c r="S900" s="1110">
        <v>2154</v>
      </c>
      <c r="T900" s="1094">
        <f t="shared" si="786"/>
        <v>2197.08</v>
      </c>
      <c r="U900" s="1110">
        <v>2178</v>
      </c>
      <c r="V900" s="1094">
        <f t="shared" si="787"/>
        <v>2221.56</v>
      </c>
      <c r="W900" s="1094">
        <f t="shared" si="788"/>
        <v>4418.6399999999994</v>
      </c>
      <c r="X900" s="1213"/>
      <c r="Y900" s="932">
        <v>2154</v>
      </c>
      <c r="Z900" s="905">
        <f t="shared" si="789"/>
        <v>0</v>
      </c>
      <c r="AA900" s="932">
        <v>2178</v>
      </c>
      <c r="AB900" s="905">
        <f t="shared" si="790"/>
        <v>0</v>
      </c>
      <c r="AC900" s="935">
        <f t="shared" si="791"/>
        <v>0</v>
      </c>
      <c r="AD900" s="1214"/>
      <c r="AE900" s="932">
        <v>2154</v>
      </c>
      <c r="AF900" s="905">
        <f t="shared" si="792"/>
        <v>0</v>
      </c>
      <c r="AG900" s="932">
        <v>2178</v>
      </c>
      <c r="AH900" s="905">
        <f t="shared" si="793"/>
        <v>0</v>
      </c>
      <c r="AI900" s="935">
        <f t="shared" si="794"/>
        <v>0</v>
      </c>
      <c r="AJ900" s="1214"/>
      <c r="AK900" s="932">
        <v>2154</v>
      </c>
      <c r="AL900" s="905">
        <f t="shared" si="795"/>
        <v>0</v>
      </c>
      <c r="AM900" s="932">
        <v>2178</v>
      </c>
      <c r="AN900" s="905">
        <f t="shared" si="796"/>
        <v>0</v>
      </c>
      <c r="AO900" s="935">
        <f t="shared" si="797"/>
        <v>0</v>
      </c>
      <c r="AP900" s="990"/>
      <c r="AQ900" s="653">
        <f t="shared" si="738"/>
        <v>1.021405182655144E-14</v>
      </c>
      <c r="AR900" s="1145">
        <v>2154</v>
      </c>
      <c r="AS900" s="905">
        <f t="shared" si="798"/>
        <v>2.2001067634391802E-11</v>
      </c>
      <c r="AT900" s="932">
        <v>2178</v>
      </c>
      <c r="AU900" s="1148">
        <f t="shared" si="799"/>
        <v>2.2246204878229037E-11</v>
      </c>
      <c r="AV900" s="1094">
        <f t="shared" si="800"/>
        <v>4.4247272512620839E-11</v>
      </c>
      <c r="AW900" s="633"/>
    </row>
    <row r="901" spans="1:50" s="1271" customFormat="1" x14ac:dyDescent="0.25">
      <c r="A901" s="1123" t="s">
        <v>1569</v>
      </c>
      <c r="B901" s="1168" t="s">
        <v>1475</v>
      </c>
      <c r="C901" s="1169"/>
      <c r="D901" s="1170"/>
      <c r="E901" s="1145"/>
      <c r="F901" s="930"/>
      <c r="G901" s="932"/>
      <c r="H901" s="1143"/>
      <c r="I901" s="1094"/>
      <c r="J901" s="1132"/>
      <c r="K901" s="1170"/>
      <c r="L901" s="1145"/>
      <c r="M901" s="930"/>
      <c r="N901" s="932"/>
      <c r="O901" s="1143"/>
      <c r="P901" s="1094"/>
      <c r="Q901" s="1005"/>
      <c r="R901" s="621"/>
      <c r="S901" s="1110"/>
      <c r="T901" s="1109"/>
      <c r="U901" s="1110"/>
      <c r="V901" s="1109"/>
      <c r="W901" s="1094"/>
      <c r="X901" s="1213"/>
      <c r="Y901" s="932"/>
      <c r="Z901" s="930"/>
      <c r="AA901" s="932"/>
      <c r="AB901" s="930"/>
      <c r="AC901" s="935"/>
      <c r="AD901" s="1214"/>
      <c r="AE901" s="932"/>
      <c r="AF901" s="930"/>
      <c r="AG901" s="932"/>
      <c r="AH901" s="930"/>
      <c r="AI901" s="935"/>
      <c r="AJ901" s="1214"/>
      <c r="AK901" s="932"/>
      <c r="AL901" s="930"/>
      <c r="AM901" s="932"/>
      <c r="AN901" s="930"/>
      <c r="AO901" s="935"/>
      <c r="AP901" s="996"/>
      <c r="AQ901" s="1119">
        <f t="shared" si="738"/>
        <v>0</v>
      </c>
      <c r="AR901" s="1145"/>
      <c r="AS901" s="930"/>
      <c r="AT901" s="932"/>
      <c r="AU901" s="1143"/>
      <c r="AV901" s="1094"/>
      <c r="AW901" s="987"/>
      <c r="AX901" s="988"/>
    </row>
    <row r="902" spans="1:50" s="1271" customFormat="1" x14ac:dyDescent="0.25">
      <c r="A902" s="1124" t="s">
        <v>1570</v>
      </c>
      <c r="B902" s="657" t="s">
        <v>805</v>
      </c>
      <c r="C902" s="635" t="s">
        <v>43</v>
      </c>
      <c r="D902" s="1078">
        <v>99.86</v>
      </c>
      <c r="E902" s="1167">
        <v>1590</v>
      </c>
      <c r="F902" s="905">
        <f>D902*E902</f>
        <v>158777.4</v>
      </c>
      <c r="G902" s="937">
        <v>0</v>
      </c>
      <c r="H902" s="1146">
        <f>G902*D902</f>
        <v>0</v>
      </c>
      <c r="I902" s="1094">
        <f>F902</f>
        <v>158777.4</v>
      </c>
      <c r="J902" s="1132"/>
      <c r="K902" s="1078">
        <v>99.86</v>
      </c>
      <c r="L902" s="1167">
        <v>1590</v>
      </c>
      <c r="M902" s="905">
        <f>K902*L902</f>
        <v>158777.4</v>
      </c>
      <c r="N902" s="937">
        <v>0</v>
      </c>
      <c r="O902" s="1146">
        <f>N902*K902</f>
        <v>0</v>
      </c>
      <c r="P902" s="1094">
        <f>L902*K902+N902*K902</f>
        <v>158777.4</v>
      </c>
      <c r="Q902" s="1005"/>
      <c r="R902" s="1078"/>
      <c r="S902" s="1112">
        <v>1590</v>
      </c>
      <c r="T902" s="1094">
        <f>R902*S902</f>
        <v>0</v>
      </c>
      <c r="U902" s="1112">
        <v>0</v>
      </c>
      <c r="V902" s="1093">
        <f>U902*R902</f>
        <v>0</v>
      </c>
      <c r="W902" s="1094">
        <f>S902*R902+U902*R902</f>
        <v>0</v>
      </c>
      <c r="X902" s="1259"/>
      <c r="Y902" s="937">
        <v>1590</v>
      </c>
      <c r="Z902" s="905">
        <f>X902*Y902</f>
        <v>0</v>
      </c>
      <c r="AA902" s="937">
        <v>0</v>
      </c>
      <c r="AB902" s="904">
        <f>AA902*X902</f>
        <v>0</v>
      </c>
      <c r="AC902" s="935">
        <f>Y902*X902+AA902*X902</f>
        <v>0</v>
      </c>
      <c r="AD902" s="606"/>
      <c r="AE902" s="937">
        <v>1590</v>
      </c>
      <c r="AF902" s="905">
        <f>AD902*AE902</f>
        <v>0</v>
      </c>
      <c r="AG902" s="937">
        <v>0</v>
      </c>
      <c r="AH902" s="904">
        <f>AG902*AD902</f>
        <v>0</v>
      </c>
      <c r="AI902" s="935">
        <f>AE902*AD902+AG902*AD902</f>
        <v>0</v>
      </c>
      <c r="AJ902" s="606"/>
      <c r="AK902" s="937">
        <v>1590</v>
      </c>
      <c r="AL902" s="905">
        <f>AJ902*AK902</f>
        <v>0</v>
      </c>
      <c r="AM902" s="937">
        <v>0</v>
      </c>
      <c r="AN902" s="904">
        <f>AM902*AJ902</f>
        <v>0</v>
      </c>
      <c r="AO902" s="935">
        <f>AK902*AJ902+AM902*AJ902</f>
        <v>0</v>
      </c>
      <c r="AP902" s="996"/>
      <c r="AQ902" s="1119">
        <f t="shared" si="738"/>
        <v>0</v>
      </c>
      <c r="AR902" s="1167">
        <v>1590</v>
      </c>
      <c r="AS902" s="905">
        <f>AQ902*AR902</f>
        <v>0</v>
      </c>
      <c r="AT902" s="937">
        <v>0</v>
      </c>
      <c r="AU902" s="1146">
        <f>AT902*AQ902</f>
        <v>0</v>
      </c>
      <c r="AV902" s="1094">
        <f>AR902*AQ902+AT902*AQ902</f>
        <v>0</v>
      </c>
      <c r="AW902" s="987"/>
      <c r="AX902" s="988"/>
    </row>
    <row r="903" spans="1:50" s="1271" customFormat="1" x14ac:dyDescent="0.25">
      <c r="A903" s="1124" t="s">
        <v>1571</v>
      </c>
      <c r="B903" s="1171" t="s">
        <v>1478</v>
      </c>
      <c r="C903" s="1169" t="s">
        <v>43</v>
      </c>
      <c r="D903" s="1170">
        <v>67.930000000000007</v>
      </c>
      <c r="E903" s="1145">
        <v>19422</v>
      </c>
      <c r="F903" s="905">
        <f>D903*E903</f>
        <v>1319336.4600000002</v>
      </c>
      <c r="G903" s="932">
        <v>0</v>
      </c>
      <c r="H903" s="1146">
        <f>G903*D903</f>
        <v>0</v>
      </c>
      <c r="I903" s="1094">
        <f>E903*D903+G903*D903</f>
        <v>1319336.4600000002</v>
      </c>
      <c r="J903" s="1132"/>
      <c r="K903" s="1170">
        <v>67.930000000000007</v>
      </c>
      <c r="L903" s="1145">
        <v>19422</v>
      </c>
      <c r="M903" s="905">
        <f>K903*L903</f>
        <v>1319336.4600000002</v>
      </c>
      <c r="N903" s="932">
        <v>0</v>
      </c>
      <c r="O903" s="1146">
        <f>N903*K903</f>
        <v>0</v>
      </c>
      <c r="P903" s="1094">
        <f>L903*K903+N903*K903</f>
        <v>1319336.4600000002</v>
      </c>
      <c r="Q903" s="1005"/>
      <c r="R903" s="621"/>
      <c r="S903" s="1110">
        <v>19422</v>
      </c>
      <c r="T903" s="1094">
        <f>R903*S903</f>
        <v>0</v>
      </c>
      <c r="U903" s="1110">
        <v>0</v>
      </c>
      <c r="V903" s="1093">
        <f>U903*R903</f>
        <v>0</v>
      </c>
      <c r="W903" s="1094">
        <f>S903*R903+U903*R903</f>
        <v>0</v>
      </c>
      <c r="X903" s="1213"/>
      <c r="Y903" s="932">
        <v>19422</v>
      </c>
      <c r="Z903" s="905">
        <f>X903*Y903</f>
        <v>0</v>
      </c>
      <c r="AA903" s="932">
        <v>0</v>
      </c>
      <c r="AB903" s="904">
        <f>AA903*X903</f>
        <v>0</v>
      </c>
      <c r="AC903" s="935">
        <f>Y903*X903+AA903*X903</f>
        <v>0</v>
      </c>
      <c r="AD903" s="1214"/>
      <c r="AE903" s="932">
        <v>19422</v>
      </c>
      <c r="AF903" s="905">
        <f>AD903*AE903</f>
        <v>0</v>
      </c>
      <c r="AG903" s="932">
        <v>0</v>
      </c>
      <c r="AH903" s="904">
        <f>AG903*AD903</f>
        <v>0</v>
      </c>
      <c r="AI903" s="935">
        <f>AE903*AD903+AG903*AD903</f>
        <v>0</v>
      </c>
      <c r="AJ903" s="1214"/>
      <c r="AK903" s="932">
        <v>19422</v>
      </c>
      <c r="AL903" s="905">
        <f>AJ903*AK903</f>
        <v>0</v>
      </c>
      <c r="AM903" s="932">
        <v>0</v>
      </c>
      <c r="AN903" s="904">
        <f>AM903*AJ903</f>
        <v>0</v>
      </c>
      <c r="AO903" s="935">
        <f>AK903*AJ903+AM903*AJ903</f>
        <v>0</v>
      </c>
      <c r="AP903" s="996"/>
      <c r="AQ903" s="1119">
        <f t="shared" si="738"/>
        <v>0</v>
      </c>
      <c r="AR903" s="1145">
        <v>19422</v>
      </c>
      <c r="AS903" s="905">
        <f>AQ903*AR903</f>
        <v>0</v>
      </c>
      <c r="AT903" s="932">
        <v>0</v>
      </c>
      <c r="AU903" s="1146">
        <f>AT903*AQ903</f>
        <v>0</v>
      </c>
      <c r="AV903" s="1094">
        <f>AR903*AQ903+AT903*AQ903</f>
        <v>0</v>
      </c>
      <c r="AW903" s="987"/>
      <c r="AX903" s="988"/>
    </row>
    <row r="904" spans="1:50" s="1271" customFormat="1" x14ac:dyDescent="0.25">
      <c r="A904" s="1124" t="s">
        <v>1572</v>
      </c>
      <c r="B904" s="1171" t="s">
        <v>929</v>
      </c>
      <c r="C904" s="1169" t="s">
        <v>43</v>
      </c>
      <c r="D904" s="1170">
        <v>103.72</v>
      </c>
      <c r="E904" s="1167">
        <v>2405</v>
      </c>
      <c r="F904" s="905">
        <f>D904*E904</f>
        <v>249446.6</v>
      </c>
      <c r="G904" s="937">
        <v>0</v>
      </c>
      <c r="H904" s="1146">
        <f>G904*D904</f>
        <v>0</v>
      </c>
      <c r="I904" s="1093">
        <f>E904*D904+G904*D904</f>
        <v>249446.6</v>
      </c>
      <c r="J904" s="1132"/>
      <c r="K904" s="1170">
        <v>103.72</v>
      </c>
      <c r="L904" s="1167">
        <v>2405</v>
      </c>
      <c r="M904" s="905">
        <f>K904*L904</f>
        <v>249446.6</v>
      </c>
      <c r="N904" s="937">
        <v>0</v>
      </c>
      <c r="O904" s="1146">
        <f>N904*K904</f>
        <v>0</v>
      </c>
      <c r="P904" s="1093">
        <f>L904*K904+N904*K904</f>
        <v>249446.6</v>
      </c>
      <c r="Q904" s="1005"/>
      <c r="R904" s="621"/>
      <c r="S904" s="1112">
        <v>2405</v>
      </c>
      <c r="T904" s="1094">
        <f>R904*S904</f>
        <v>0</v>
      </c>
      <c r="U904" s="1112">
        <v>0</v>
      </c>
      <c r="V904" s="1093">
        <f>U904*R904</f>
        <v>0</v>
      </c>
      <c r="W904" s="1093">
        <f>S904*R904+U904*R904</f>
        <v>0</v>
      </c>
      <c r="X904" s="1213"/>
      <c r="Y904" s="937">
        <v>2405</v>
      </c>
      <c r="Z904" s="905">
        <f>X904*Y904</f>
        <v>0</v>
      </c>
      <c r="AA904" s="937">
        <v>0</v>
      </c>
      <c r="AB904" s="904">
        <f>AA904*X904</f>
        <v>0</v>
      </c>
      <c r="AC904" s="933">
        <f>Y904*X904+AA904*X904</f>
        <v>0</v>
      </c>
      <c r="AD904" s="1214"/>
      <c r="AE904" s="937">
        <v>2405</v>
      </c>
      <c r="AF904" s="905">
        <f>AD904*AE904</f>
        <v>0</v>
      </c>
      <c r="AG904" s="937">
        <v>0</v>
      </c>
      <c r="AH904" s="904">
        <f>AG904*AD904</f>
        <v>0</v>
      </c>
      <c r="AI904" s="933">
        <f>AE904*AD904+AG904*AD904</f>
        <v>0</v>
      </c>
      <c r="AJ904" s="1214"/>
      <c r="AK904" s="937">
        <v>2405</v>
      </c>
      <c r="AL904" s="905">
        <f>AJ904*AK904</f>
        <v>0</v>
      </c>
      <c r="AM904" s="937">
        <v>0</v>
      </c>
      <c r="AN904" s="904">
        <f>AM904*AJ904</f>
        <v>0</v>
      </c>
      <c r="AO904" s="933">
        <f>AK904*AJ904+AM904*AJ904</f>
        <v>0</v>
      </c>
      <c r="AP904" s="996"/>
      <c r="AQ904" s="1119">
        <f t="shared" si="738"/>
        <v>0</v>
      </c>
      <c r="AR904" s="1167">
        <v>2405</v>
      </c>
      <c r="AS904" s="905">
        <f>AQ904*AR904</f>
        <v>0</v>
      </c>
      <c r="AT904" s="937">
        <v>0</v>
      </c>
      <c r="AU904" s="1146">
        <f>AT904*AQ904</f>
        <v>0</v>
      </c>
      <c r="AV904" s="1093">
        <f>AR904*AQ904+AT904*AQ904</f>
        <v>0</v>
      </c>
      <c r="AW904" s="987"/>
      <c r="AX904" s="988"/>
    </row>
    <row r="905" spans="1:50" s="1271" customFormat="1" ht="28.5" x14ac:dyDescent="0.25">
      <c r="A905" s="1124" t="s">
        <v>1573</v>
      </c>
      <c r="B905" s="657" t="s">
        <v>1482</v>
      </c>
      <c r="C905" s="1179"/>
      <c r="D905" s="1180"/>
      <c r="E905" s="1176"/>
      <c r="F905" s="970"/>
      <c r="G905" s="969"/>
      <c r="H905" s="1178"/>
      <c r="I905" s="1100"/>
      <c r="J905" s="1177"/>
      <c r="K905" s="1180"/>
      <c r="L905" s="1176"/>
      <c r="M905" s="970"/>
      <c r="N905" s="969"/>
      <c r="O905" s="1178"/>
      <c r="P905" s="1100"/>
      <c r="Q905" s="1013"/>
      <c r="R905" s="1080"/>
      <c r="S905" s="1115"/>
      <c r="T905" s="1116"/>
      <c r="U905" s="1115"/>
      <c r="V905" s="1116"/>
      <c r="W905" s="1100"/>
      <c r="X905" s="1257"/>
      <c r="Y905" s="969"/>
      <c r="Z905" s="970"/>
      <c r="AA905" s="969"/>
      <c r="AB905" s="970"/>
      <c r="AC905" s="971"/>
      <c r="AD905" s="1258"/>
      <c r="AE905" s="969"/>
      <c r="AF905" s="970"/>
      <c r="AG905" s="969"/>
      <c r="AH905" s="970"/>
      <c r="AI905" s="971"/>
      <c r="AJ905" s="1258"/>
      <c r="AK905" s="969"/>
      <c r="AL905" s="970"/>
      <c r="AM905" s="969"/>
      <c r="AN905" s="970"/>
      <c r="AO905" s="971"/>
      <c r="AP905" s="1000"/>
      <c r="AQ905" s="1119">
        <f t="shared" si="738"/>
        <v>0</v>
      </c>
      <c r="AR905" s="1176"/>
      <c r="AS905" s="970"/>
      <c r="AT905" s="969"/>
      <c r="AU905" s="1178"/>
      <c r="AV905" s="1100"/>
      <c r="AW905" s="987"/>
      <c r="AX905" s="988"/>
    </row>
    <row r="906" spans="1:50" s="1271" customFormat="1" x14ac:dyDescent="0.25">
      <c r="A906" s="1124" t="s">
        <v>1574</v>
      </c>
      <c r="B906" s="657" t="s">
        <v>1484</v>
      </c>
      <c r="C906" s="1169" t="s">
        <v>43</v>
      </c>
      <c r="D906" s="1170">
        <v>105.94</v>
      </c>
      <c r="E906" s="1145">
        <v>2513</v>
      </c>
      <c r="F906" s="905">
        <f>D906*E906</f>
        <v>266227.21999999997</v>
      </c>
      <c r="G906" s="932">
        <v>6681</v>
      </c>
      <c r="H906" s="1148">
        <f t="shared" ref="H906:H913" si="801">D906*G906</f>
        <v>707785.14</v>
      </c>
      <c r="I906" s="1094">
        <f t="shared" ref="I906:I913" si="802">E906*D906+G906*D906</f>
        <v>974012.36</v>
      </c>
      <c r="J906" s="1132"/>
      <c r="K906" s="1170">
        <v>105.94</v>
      </c>
      <c r="L906" s="1145">
        <v>2513</v>
      </c>
      <c r="M906" s="905">
        <f t="shared" ref="M906:M913" si="803">K906*L906</f>
        <v>266227.21999999997</v>
      </c>
      <c r="N906" s="932">
        <v>6681</v>
      </c>
      <c r="O906" s="1148">
        <f t="shared" ref="O906:O913" si="804">K906*N906</f>
        <v>707785.14</v>
      </c>
      <c r="P906" s="1094">
        <f t="shared" ref="P906:P913" si="805">L906*K906+N906*K906</f>
        <v>974012.36</v>
      </c>
      <c r="Q906" s="1005"/>
      <c r="R906" s="621"/>
      <c r="S906" s="1110">
        <v>2513</v>
      </c>
      <c r="T906" s="1094">
        <f t="shared" ref="T906:T913" si="806">R906*S906</f>
        <v>0</v>
      </c>
      <c r="U906" s="1110">
        <v>6681</v>
      </c>
      <c r="V906" s="1094">
        <f t="shared" ref="V906:V913" si="807">R906*U906</f>
        <v>0</v>
      </c>
      <c r="W906" s="1094">
        <f t="shared" ref="W906" si="808">S906*R906+U906*R906</f>
        <v>0</v>
      </c>
      <c r="X906" s="1213"/>
      <c r="Y906" s="932">
        <v>2513</v>
      </c>
      <c r="Z906" s="905">
        <f t="shared" ref="Z906:Z913" si="809">X906*Y906</f>
        <v>0</v>
      </c>
      <c r="AA906" s="932">
        <v>6681</v>
      </c>
      <c r="AB906" s="905">
        <f t="shared" ref="AB906:AB913" si="810">X906*AA906</f>
        <v>0</v>
      </c>
      <c r="AC906" s="935">
        <f t="shared" ref="AC906" si="811">Y906*X906+AA906*X906</f>
        <v>0</v>
      </c>
      <c r="AD906" s="1214"/>
      <c r="AE906" s="932">
        <v>2513</v>
      </c>
      <c r="AF906" s="905">
        <f t="shared" ref="AF906:AF913" si="812">AD906*AE906</f>
        <v>0</v>
      </c>
      <c r="AG906" s="932">
        <v>6681</v>
      </c>
      <c r="AH906" s="905">
        <f t="shared" ref="AH906:AH913" si="813">AD906*AG906</f>
        <v>0</v>
      </c>
      <c r="AI906" s="935">
        <f t="shared" ref="AI906" si="814">AE906*AD906+AG906*AD906</f>
        <v>0</v>
      </c>
      <c r="AJ906" s="1214"/>
      <c r="AK906" s="932">
        <v>2513</v>
      </c>
      <c r="AL906" s="905">
        <f t="shared" ref="AL906:AL913" si="815">AJ906*AK906</f>
        <v>0</v>
      </c>
      <c r="AM906" s="932">
        <v>6681</v>
      </c>
      <c r="AN906" s="905">
        <f t="shared" ref="AN906:AN913" si="816">AJ906*AM906</f>
        <v>0</v>
      </c>
      <c r="AO906" s="935">
        <f t="shared" ref="AO906" si="817">AK906*AJ906+AM906*AJ906</f>
        <v>0</v>
      </c>
      <c r="AP906" s="996"/>
      <c r="AQ906" s="1119">
        <f t="shared" si="738"/>
        <v>0</v>
      </c>
      <c r="AR906" s="1145">
        <v>2513</v>
      </c>
      <c r="AS906" s="905">
        <f t="shared" ref="AS906:AS913" si="818">AQ906*AR906</f>
        <v>0</v>
      </c>
      <c r="AT906" s="932">
        <v>6681</v>
      </c>
      <c r="AU906" s="1148">
        <f t="shared" ref="AU906:AU913" si="819">AQ906*AT906</f>
        <v>0</v>
      </c>
      <c r="AV906" s="1094">
        <f t="shared" ref="AV906" si="820">AR906*AQ906+AT906*AQ906</f>
        <v>0</v>
      </c>
      <c r="AW906" s="987"/>
      <c r="AX906" s="988"/>
    </row>
    <row r="907" spans="1:50" s="1271" customFormat="1" x14ac:dyDescent="0.25">
      <c r="A907" s="1124" t="s">
        <v>1575</v>
      </c>
      <c r="B907" s="657" t="s">
        <v>1488</v>
      </c>
      <c r="C907" s="1169" t="s">
        <v>43</v>
      </c>
      <c r="D907" s="1170">
        <v>67.3</v>
      </c>
      <c r="E907" s="1145">
        <v>2333.5</v>
      </c>
      <c r="F907" s="905">
        <f>D907*E907+0.01</f>
        <v>157044.56</v>
      </c>
      <c r="G907" s="932">
        <v>2161.5</v>
      </c>
      <c r="H907" s="1148">
        <f t="shared" si="801"/>
        <v>145468.94999999998</v>
      </c>
      <c r="I907" s="1090">
        <f>F907+H907</f>
        <v>302513.51</v>
      </c>
      <c r="J907" s="1132"/>
      <c r="K907" s="1170">
        <v>67.3</v>
      </c>
      <c r="L907" s="1145">
        <v>2333.5</v>
      </c>
      <c r="M907" s="905">
        <f t="shared" si="803"/>
        <v>157044.54999999999</v>
      </c>
      <c r="N907" s="932">
        <v>2161.5</v>
      </c>
      <c r="O907" s="1148">
        <f t="shared" si="804"/>
        <v>145468.94999999998</v>
      </c>
      <c r="P907" s="1094">
        <f>L907*K907+N907*K907+0.01</f>
        <v>302513.51</v>
      </c>
      <c r="Q907" s="1005"/>
      <c r="R907" s="621"/>
      <c r="S907" s="1110">
        <v>2333.5</v>
      </c>
      <c r="T907" s="1094">
        <f t="shared" si="806"/>
        <v>0</v>
      </c>
      <c r="U907" s="1110">
        <v>2161.5</v>
      </c>
      <c r="V907" s="1094">
        <f t="shared" si="807"/>
        <v>0</v>
      </c>
      <c r="W907" s="1094">
        <f>S907*R907+U907*R907+0.01</f>
        <v>0.01</v>
      </c>
      <c r="X907" s="1213"/>
      <c r="Y907" s="932">
        <v>2333.5</v>
      </c>
      <c r="Z907" s="905">
        <f t="shared" si="809"/>
        <v>0</v>
      </c>
      <c r="AA907" s="932">
        <v>2161.5</v>
      </c>
      <c r="AB907" s="905">
        <f t="shared" si="810"/>
        <v>0</v>
      </c>
      <c r="AC907" s="935">
        <f>Y907*X907+AA907*X907+0.01</f>
        <v>0.01</v>
      </c>
      <c r="AD907" s="1214"/>
      <c r="AE907" s="932">
        <v>2333.5</v>
      </c>
      <c r="AF907" s="905">
        <f t="shared" si="812"/>
        <v>0</v>
      </c>
      <c r="AG907" s="932">
        <v>2161.5</v>
      </c>
      <c r="AH907" s="905">
        <f t="shared" si="813"/>
        <v>0</v>
      </c>
      <c r="AI907" s="935">
        <f>AE907*AD907+AG907*AD907+0.01</f>
        <v>0.01</v>
      </c>
      <c r="AJ907" s="1214"/>
      <c r="AK907" s="932">
        <v>2333.5</v>
      </c>
      <c r="AL907" s="905">
        <f t="shared" si="815"/>
        <v>0</v>
      </c>
      <c r="AM907" s="932">
        <v>2161.5</v>
      </c>
      <c r="AN907" s="905">
        <f t="shared" si="816"/>
        <v>0</v>
      </c>
      <c r="AO907" s="935">
        <f>AK907*AJ907+AM907*AJ907+0.01</f>
        <v>0.01</v>
      </c>
      <c r="AP907" s="996"/>
      <c r="AQ907" s="1119">
        <f t="shared" si="738"/>
        <v>0</v>
      </c>
      <c r="AR907" s="1145">
        <v>2333.5</v>
      </c>
      <c r="AS907" s="905">
        <f t="shared" si="818"/>
        <v>0</v>
      </c>
      <c r="AT907" s="932">
        <v>2161.5</v>
      </c>
      <c r="AU907" s="1148">
        <f t="shared" si="819"/>
        <v>0</v>
      </c>
      <c r="AV907" s="1094">
        <f>AR907*AQ907+AT907*AQ907</f>
        <v>0</v>
      </c>
      <c r="AW907" s="987"/>
      <c r="AX907" s="988"/>
    </row>
    <row r="908" spans="1:50" x14ac:dyDescent="0.25">
      <c r="A908" s="749" t="s">
        <v>1576</v>
      </c>
      <c r="B908" s="657" t="s">
        <v>1542</v>
      </c>
      <c r="C908" s="635" t="s">
        <v>296</v>
      </c>
      <c r="D908" s="621">
        <v>98.01</v>
      </c>
      <c r="E908" s="1145">
        <v>46.8</v>
      </c>
      <c r="F908" s="905">
        <f>D908*E908</f>
        <v>4586.8680000000004</v>
      </c>
      <c r="G908" s="932">
        <v>264</v>
      </c>
      <c r="H908" s="1148">
        <f t="shared" si="801"/>
        <v>25874.640000000003</v>
      </c>
      <c r="I908" s="1094">
        <f t="shared" si="802"/>
        <v>30461.508000000002</v>
      </c>
      <c r="J908" s="1132"/>
      <c r="K908" s="621">
        <v>97.2</v>
      </c>
      <c r="L908" s="1145">
        <v>46.8</v>
      </c>
      <c r="M908" s="905">
        <f t="shared" si="803"/>
        <v>4548.96</v>
      </c>
      <c r="N908" s="932">
        <v>264</v>
      </c>
      <c r="O908" s="1148">
        <f t="shared" si="804"/>
        <v>25660.799999999999</v>
      </c>
      <c r="P908" s="1094">
        <f t="shared" si="805"/>
        <v>30209.759999999998</v>
      </c>
      <c r="Q908" s="1005"/>
      <c r="R908" s="621">
        <v>0.81</v>
      </c>
      <c r="S908" s="1110">
        <v>46.8</v>
      </c>
      <c r="T908" s="1094">
        <f t="shared" si="806"/>
        <v>37.908000000000001</v>
      </c>
      <c r="U908" s="1110">
        <v>264</v>
      </c>
      <c r="V908" s="1094">
        <f t="shared" si="807"/>
        <v>213.84</v>
      </c>
      <c r="W908" s="1094">
        <f t="shared" ref="W908:W913" si="821">S908*R908+U908*R908</f>
        <v>251.74799999999999</v>
      </c>
      <c r="X908" s="1213"/>
      <c r="Y908" s="932">
        <v>46.8</v>
      </c>
      <c r="Z908" s="905">
        <f t="shared" si="809"/>
        <v>0</v>
      </c>
      <c r="AA908" s="932">
        <v>264</v>
      </c>
      <c r="AB908" s="905">
        <f t="shared" si="810"/>
        <v>0</v>
      </c>
      <c r="AC908" s="935">
        <f t="shared" ref="AC908:AC913" si="822">Y908*X908+AA908*X908</f>
        <v>0</v>
      </c>
      <c r="AD908" s="1214"/>
      <c r="AE908" s="932">
        <v>46.8</v>
      </c>
      <c r="AF908" s="905">
        <f t="shared" si="812"/>
        <v>0</v>
      </c>
      <c r="AG908" s="932">
        <v>264</v>
      </c>
      <c r="AH908" s="905">
        <f t="shared" si="813"/>
        <v>0</v>
      </c>
      <c r="AI908" s="935">
        <f t="shared" ref="AI908:AI913" si="823">AE908*AD908+AG908*AD908</f>
        <v>0</v>
      </c>
      <c r="AJ908" s="1214"/>
      <c r="AK908" s="932">
        <v>46.8</v>
      </c>
      <c r="AL908" s="905">
        <f t="shared" si="815"/>
        <v>0</v>
      </c>
      <c r="AM908" s="932">
        <v>264</v>
      </c>
      <c r="AN908" s="905">
        <f t="shared" si="816"/>
        <v>0</v>
      </c>
      <c r="AO908" s="935">
        <f t="shared" ref="AO908:AO913" si="824">AK908*AJ908+AM908*AJ908</f>
        <v>0</v>
      </c>
      <c r="AP908" s="990"/>
      <c r="AQ908" s="653">
        <f t="shared" si="738"/>
        <v>2.2204460492503131E-15</v>
      </c>
      <c r="AR908" s="1145">
        <v>46.8</v>
      </c>
      <c r="AS908" s="905">
        <f t="shared" si="818"/>
        <v>1.0391687510491465E-13</v>
      </c>
      <c r="AT908" s="932">
        <v>264</v>
      </c>
      <c r="AU908" s="1148">
        <f t="shared" si="819"/>
        <v>5.8619775700208265E-13</v>
      </c>
      <c r="AV908" s="1094">
        <f t="shared" ref="AV908:AV913" si="825">AR908*AQ908+AT908*AQ908</f>
        <v>6.9011463210699731E-13</v>
      </c>
      <c r="AW908" s="633"/>
    </row>
    <row r="909" spans="1:50" x14ac:dyDescent="0.25">
      <c r="A909" s="749" t="s">
        <v>1577</v>
      </c>
      <c r="B909" s="657" t="s">
        <v>1578</v>
      </c>
      <c r="C909" s="635" t="s">
        <v>43</v>
      </c>
      <c r="D909" s="621">
        <f>84-70</f>
        <v>14</v>
      </c>
      <c r="E909" s="1145">
        <v>0</v>
      </c>
      <c r="F909" s="905"/>
      <c r="G909" s="932">
        <v>2161.5</v>
      </c>
      <c r="H909" s="1148">
        <f t="shared" si="801"/>
        <v>30261</v>
      </c>
      <c r="I909" s="1094">
        <f t="shared" si="802"/>
        <v>30261</v>
      </c>
      <c r="J909" s="1132"/>
      <c r="K909" s="621">
        <v>13.46</v>
      </c>
      <c r="L909" s="1145">
        <v>0</v>
      </c>
      <c r="M909" s="905">
        <f t="shared" si="803"/>
        <v>0</v>
      </c>
      <c r="N909" s="932">
        <v>2161.5</v>
      </c>
      <c r="O909" s="1148">
        <f t="shared" si="804"/>
        <v>29093.79</v>
      </c>
      <c r="P909" s="1094">
        <f t="shared" si="805"/>
        <v>29093.79</v>
      </c>
      <c r="Q909" s="1005"/>
      <c r="R909" s="621">
        <v>0.54</v>
      </c>
      <c r="S909" s="1110">
        <v>0</v>
      </c>
      <c r="T909" s="1094">
        <f t="shared" si="806"/>
        <v>0</v>
      </c>
      <c r="U909" s="1110">
        <v>2161.5</v>
      </c>
      <c r="V909" s="1094">
        <f t="shared" si="807"/>
        <v>1167.21</v>
      </c>
      <c r="W909" s="1094">
        <f t="shared" si="821"/>
        <v>1167.21</v>
      </c>
      <c r="X909" s="1213"/>
      <c r="Y909" s="932">
        <v>0</v>
      </c>
      <c r="Z909" s="905">
        <f t="shared" si="809"/>
        <v>0</v>
      </c>
      <c r="AA909" s="932">
        <v>2161.5</v>
      </c>
      <c r="AB909" s="905">
        <f t="shared" si="810"/>
        <v>0</v>
      </c>
      <c r="AC909" s="935">
        <f t="shared" si="822"/>
        <v>0</v>
      </c>
      <c r="AD909" s="1214"/>
      <c r="AE909" s="932">
        <v>0</v>
      </c>
      <c r="AF909" s="905">
        <f t="shared" si="812"/>
        <v>0</v>
      </c>
      <c r="AG909" s="932">
        <v>2161.5</v>
      </c>
      <c r="AH909" s="905">
        <f t="shared" si="813"/>
        <v>0</v>
      </c>
      <c r="AI909" s="935">
        <f t="shared" si="823"/>
        <v>0</v>
      </c>
      <c r="AJ909" s="1214"/>
      <c r="AK909" s="932">
        <v>0</v>
      </c>
      <c r="AL909" s="905">
        <f t="shared" si="815"/>
        <v>0</v>
      </c>
      <c r="AM909" s="932">
        <v>2161.5</v>
      </c>
      <c r="AN909" s="905">
        <f t="shared" si="816"/>
        <v>0</v>
      </c>
      <c r="AO909" s="935">
        <f t="shared" si="824"/>
        <v>0</v>
      </c>
      <c r="AP909" s="990"/>
      <c r="AQ909" s="653">
        <f t="shared" si="738"/>
        <v>-8.8817841970012523E-16</v>
      </c>
      <c r="AR909" s="1145">
        <v>0</v>
      </c>
      <c r="AS909" s="905">
        <f t="shared" si="818"/>
        <v>0</v>
      </c>
      <c r="AT909" s="932">
        <v>2161.5</v>
      </c>
      <c r="AU909" s="1148">
        <f t="shared" si="819"/>
        <v>-1.9197976541818207E-12</v>
      </c>
      <c r="AV909" s="1094">
        <f t="shared" si="825"/>
        <v>-1.9197976541818207E-12</v>
      </c>
      <c r="AW909" s="633"/>
    </row>
    <row r="910" spans="1:50" s="1271" customFormat="1" x14ac:dyDescent="0.25">
      <c r="A910" s="1124" t="s">
        <v>1579</v>
      </c>
      <c r="B910" s="657" t="s">
        <v>1580</v>
      </c>
      <c r="C910" s="1169" t="s">
        <v>43</v>
      </c>
      <c r="D910" s="1170">
        <v>31.69</v>
      </c>
      <c r="E910" s="1145">
        <v>0</v>
      </c>
      <c r="F910" s="905"/>
      <c r="G910" s="932">
        <v>6681</v>
      </c>
      <c r="H910" s="1148">
        <f t="shared" si="801"/>
        <v>211720.89</v>
      </c>
      <c r="I910" s="1094">
        <f t="shared" si="802"/>
        <v>211720.89</v>
      </c>
      <c r="J910" s="1132"/>
      <c r="K910" s="1170">
        <v>31.69</v>
      </c>
      <c r="L910" s="1145">
        <v>0</v>
      </c>
      <c r="M910" s="905">
        <f t="shared" si="803"/>
        <v>0</v>
      </c>
      <c r="N910" s="932">
        <v>6681</v>
      </c>
      <c r="O910" s="1148">
        <f t="shared" si="804"/>
        <v>211720.89</v>
      </c>
      <c r="P910" s="1094">
        <f t="shared" si="805"/>
        <v>211720.89</v>
      </c>
      <c r="Q910" s="1005"/>
      <c r="R910" s="621"/>
      <c r="S910" s="1110">
        <v>0</v>
      </c>
      <c r="T910" s="1094">
        <f t="shared" si="806"/>
        <v>0</v>
      </c>
      <c r="U910" s="1110">
        <v>6681</v>
      </c>
      <c r="V910" s="1094">
        <f t="shared" si="807"/>
        <v>0</v>
      </c>
      <c r="W910" s="1094">
        <f t="shared" si="821"/>
        <v>0</v>
      </c>
      <c r="X910" s="1213"/>
      <c r="Y910" s="932">
        <v>0</v>
      </c>
      <c r="Z910" s="905">
        <f t="shared" si="809"/>
        <v>0</v>
      </c>
      <c r="AA910" s="932">
        <v>6681</v>
      </c>
      <c r="AB910" s="905">
        <f t="shared" si="810"/>
        <v>0</v>
      </c>
      <c r="AC910" s="935">
        <f t="shared" si="822"/>
        <v>0</v>
      </c>
      <c r="AD910" s="1214"/>
      <c r="AE910" s="932">
        <v>0</v>
      </c>
      <c r="AF910" s="905">
        <f t="shared" si="812"/>
        <v>0</v>
      </c>
      <c r="AG910" s="932">
        <v>6681</v>
      </c>
      <c r="AH910" s="905">
        <f t="shared" si="813"/>
        <v>0</v>
      </c>
      <c r="AI910" s="935">
        <f t="shared" si="823"/>
        <v>0</v>
      </c>
      <c r="AJ910" s="1214"/>
      <c r="AK910" s="932">
        <v>0</v>
      </c>
      <c r="AL910" s="905">
        <f t="shared" si="815"/>
        <v>0</v>
      </c>
      <c r="AM910" s="932">
        <v>6681</v>
      </c>
      <c r="AN910" s="905">
        <f t="shared" si="816"/>
        <v>0</v>
      </c>
      <c r="AO910" s="935">
        <f t="shared" si="824"/>
        <v>0</v>
      </c>
      <c r="AP910" s="996"/>
      <c r="AQ910" s="1119">
        <f t="shared" si="738"/>
        <v>0</v>
      </c>
      <c r="AR910" s="1145">
        <v>0</v>
      </c>
      <c r="AS910" s="905">
        <f t="shared" si="818"/>
        <v>0</v>
      </c>
      <c r="AT910" s="932">
        <v>6681</v>
      </c>
      <c r="AU910" s="1148">
        <f t="shared" si="819"/>
        <v>0</v>
      </c>
      <c r="AV910" s="1094">
        <f t="shared" si="825"/>
        <v>0</v>
      </c>
      <c r="AW910" s="987"/>
      <c r="AX910" s="988"/>
    </row>
    <row r="911" spans="1:50" x14ac:dyDescent="0.25">
      <c r="A911" s="749" t="s">
        <v>1581</v>
      </c>
      <c r="B911" s="657" t="s">
        <v>1546</v>
      </c>
      <c r="C911" s="635" t="s">
        <v>296</v>
      </c>
      <c r="D911" s="621">
        <v>98.01</v>
      </c>
      <c r="E911" s="1145">
        <v>46.8</v>
      </c>
      <c r="F911" s="905">
        <f>D911*E911</f>
        <v>4586.8680000000004</v>
      </c>
      <c r="G911" s="932">
        <v>180</v>
      </c>
      <c r="H911" s="1148">
        <f t="shared" si="801"/>
        <v>17641.8</v>
      </c>
      <c r="I911" s="1094">
        <f t="shared" si="802"/>
        <v>22228.667999999998</v>
      </c>
      <c r="J911" s="1132"/>
      <c r="K911" s="621">
        <v>97.2</v>
      </c>
      <c r="L911" s="1145">
        <v>46.8</v>
      </c>
      <c r="M911" s="905">
        <f t="shared" si="803"/>
        <v>4548.96</v>
      </c>
      <c r="N911" s="932">
        <v>180</v>
      </c>
      <c r="O911" s="1148">
        <f t="shared" si="804"/>
        <v>17496</v>
      </c>
      <c r="P911" s="1094">
        <f t="shared" si="805"/>
        <v>22044.959999999999</v>
      </c>
      <c r="Q911" s="1005"/>
      <c r="R911" s="621">
        <v>0.81</v>
      </c>
      <c r="S911" s="1110">
        <v>46.8</v>
      </c>
      <c r="T911" s="1094">
        <f t="shared" si="806"/>
        <v>37.908000000000001</v>
      </c>
      <c r="U911" s="1110">
        <v>180</v>
      </c>
      <c r="V911" s="1094">
        <f t="shared" si="807"/>
        <v>145.80000000000001</v>
      </c>
      <c r="W911" s="1094">
        <f t="shared" si="821"/>
        <v>183.70800000000003</v>
      </c>
      <c r="X911" s="1213"/>
      <c r="Y911" s="932">
        <v>46.8</v>
      </c>
      <c r="Z911" s="905">
        <f t="shared" si="809"/>
        <v>0</v>
      </c>
      <c r="AA911" s="932">
        <v>180</v>
      </c>
      <c r="AB911" s="905">
        <f t="shared" si="810"/>
        <v>0</v>
      </c>
      <c r="AC911" s="935">
        <f t="shared" si="822"/>
        <v>0</v>
      </c>
      <c r="AD911" s="1214"/>
      <c r="AE911" s="932">
        <v>46.8</v>
      </c>
      <c r="AF911" s="905">
        <f t="shared" si="812"/>
        <v>0</v>
      </c>
      <c r="AG911" s="932">
        <v>180</v>
      </c>
      <c r="AH911" s="905">
        <f t="shared" si="813"/>
        <v>0</v>
      </c>
      <c r="AI911" s="935">
        <f t="shared" si="823"/>
        <v>0</v>
      </c>
      <c r="AJ911" s="1214"/>
      <c r="AK911" s="932">
        <v>46.8</v>
      </c>
      <c r="AL911" s="905">
        <f t="shared" si="815"/>
        <v>0</v>
      </c>
      <c r="AM911" s="932">
        <v>180</v>
      </c>
      <c r="AN911" s="905">
        <f t="shared" si="816"/>
        <v>0</v>
      </c>
      <c r="AO911" s="935">
        <f t="shared" si="824"/>
        <v>0</v>
      </c>
      <c r="AP911" s="990"/>
      <c r="AQ911" s="653">
        <f t="shared" si="738"/>
        <v>2.2204460492503131E-15</v>
      </c>
      <c r="AR911" s="1145">
        <v>46.8</v>
      </c>
      <c r="AS911" s="905">
        <f t="shared" si="818"/>
        <v>1.0391687510491465E-13</v>
      </c>
      <c r="AT911" s="932">
        <v>180</v>
      </c>
      <c r="AU911" s="1148">
        <f t="shared" si="819"/>
        <v>3.9968028886505635E-13</v>
      </c>
      <c r="AV911" s="1094">
        <f t="shared" si="825"/>
        <v>5.0359716396997101E-13</v>
      </c>
      <c r="AW911" s="633"/>
    </row>
    <row r="912" spans="1:50" s="1271" customFormat="1" x14ac:dyDescent="0.25">
      <c r="A912" s="1124" t="s">
        <v>1582</v>
      </c>
      <c r="B912" s="657" t="s">
        <v>809</v>
      </c>
      <c r="C912" s="635" t="s">
        <v>43</v>
      </c>
      <c r="D912" s="1078">
        <f>D904*1.6-D904</f>
        <v>62.231999999999999</v>
      </c>
      <c r="E912" s="1172">
        <v>1590</v>
      </c>
      <c r="F912" s="962">
        <f>D912*E912</f>
        <v>98948.88</v>
      </c>
      <c r="G912" s="972">
        <v>0</v>
      </c>
      <c r="H912" s="1148">
        <f t="shared" si="801"/>
        <v>0</v>
      </c>
      <c r="I912" s="1093">
        <f t="shared" si="802"/>
        <v>98948.88</v>
      </c>
      <c r="J912" s="1137"/>
      <c r="K912" s="1078">
        <v>62.231999999999999</v>
      </c>
      <c r="L912" s="1172">
        <v>1590</v>
      </c>
      <c r="M912" s="962">
        <f t="shared" si="803"/>
        <v>98948.88</v>
      </c>
      <c r="N912" s="972">
        <v>0</v>
      </c>
      <c r="O912" s="1148">
        <f t="shared" si="804"/>
        <v>0</v>
      </c>
      <c r="P912" s="1093">
        <f t="shared" si="805"/>
        <v>98948.88</v>
      </c>
      <c r="Q912" s="444"/>
      <c r="R912" s="1078"/>
      <c r="S912" s="1110">
        <v>1590</v>
      </c>
      <c r="T912" s="1094">
        <f t="shared" si="806"/>
        <v>0</v>
      </c>
      <c r="U912" s="1110">
        <v>0</v>
      </c>
      <c r="V912" s="1094">
        <f t="shared" si="807"/>
        <v>0</v>
      </c>
      <c r="W912" s="1093">
        <f t="shared" si="821"/>
        <v>0</v>
      </c>
      <c r="X912" s="1262"/>
      <c r="Y912" s="972">
        <v>1590</v>
      </c>
      <c r="Z912" s="962">
        <f t="shared" si="809"/>
        <v>0</v>
      </c>
      <c r="AA912" s="972">
        <v>0</v>
      </c>
      <c r="AB912" s="905">
        <f t="shared" si="810"/>
        <v>0</v>
      </c>
      <c r="AC912" s="1263">
        <f t="shared" si="822"/>
        <v>0</v>
      </c>
      <c r="AD912" s="603"/>
      <c r="AE912" s="972">
        <v>1590</v>
      </c>
      <c r="AF912" s="962">
        <f t="shared" si="812"/>
        <v>0</v>
      </c>
      <c r="AG912" s="972">
        <v>0</v>
      </c>
      <c r="AH912" s="905">
        <f t="shared" si="813"/>
        <v>0</v>
      </c>
      <c r="AI912" s="1263">
        <f t="shared" si="823"/>
        <v>0</v>
      </c>
      <c r="AJ912" s="603"/>
      <c r="AK912" s="972">
        <v>1590</v>
      </c>
      <c r="AL912" s="962">
        <f t="shared" si="815"/>
        <v>0</v>
      </c>
      <c r="AM912" s="972">
        <v>0</v>
      </c>
      <c r="AN912" s="905">
        <f t="shared" si="816"/>
        <v>0</v>
      </c>
      <c r="AO912" s="1263">
        <f t="shared" si="824"/>
        <v>0</v>
      </c>
      <c r="AP912" s="476"/>
      <c r="AQ912" s="1119">
        <f t="shared" si="738"/>
        <v>0</v>
      </c>
      <c r="AR912" s="1172">
        <v>1590</v>
      </c>
      <c r="AS912" s="962">
        <f t="shared" si="818"/>
        <v>0</v>
      </c>
      <c r="AT912" s="972">
        <v>0</v>
      </c>
      <c r="AU912" s="1148">
        <f t="shared" si="819"/>
        <v>0</v>
      </c>
      <c r="AV912" s="1093">
        <f t="shared" si="825"/>
        <v>0</v>
      </c>
      <c r="AW912" s="987"/>
      <c r="AX912" s="988"/>
    </row>
    <row r="913" spans="1:50" ht="28.5" x14ac:dyDescent="0.25">
      <c r="A913" s="749" t="s">
        <v>1583</v>
      </c>
      <c r="B913" s="657" t="s">
        <v>1508</v>
      </c>
      <c r="C913" s="635" t="s">
        <v>296</v>
      </c>
      <c r="D913" s="1078">
        <v>12.27</v>
      </c>
      <c r="E913" s="1004">
        <v>6602.4000000000005</v>
      </c>
      <c r="F913" s="527">
        <f>D913*E913</f>
        <v>81011.448000000004</v>
      </c>
      <c r="G913" s="526">
        <v>0</v>
      </c>
      <c r="H913" s="1148">
        <f t="shared" si="801"/>
        <v>0</v>
      </c>
      <c r="I913" s="1090">
        <f t="shared" si="802"/>
        <v>81011.448000000004</v>
      </c>
      <c r="J913" s="1132"/>
      <c r="K913" s="1078"/>
      <c r="L913" s="1004">
        <v>6602.4000000000005</v>
      </c>
      <c r="M913" s="527">
        <f t="shared" si="803"/>
        <v>0</v>
      </c>
      <c r="N913" s="526">
        <v>0</v>
      </c>
      <c r="O913" s="1148">
        <f t="shared" si="804"/>
        <v>0</v>
      </c>
      <c r="P913" s="1090">
        <f t="shared" si="805"/>
        <v>0</v>
      </c>
      <c r="Q913" s="1005"/>
      <c r="R913" s="1078"/>
      <c r="S913" s="1096">
        <v>6602.4000000000005</v>
      </c>
      <c r="T913" s="1090">
        <f t="shared" si="806"/>
        <v>0</v>
      </c>
      <c r="U913" s="1096">
        <v>0</v>
      </c>
      <c r="V913" s="1094">
        <f t="shared" si="807"/>
        <v>0</v>
      </c>
      <c r="W913" s="1090">
        <f t="shared" si="821"/>
        <v>0</v>
      </c>
      <c r="X913" s="1260"/>
      <c r="Y913" s="526">
        <v>6602.4000000000005</v>
      </c>
      <c r="Z913" s="527">
        <f t="shared" si="809"/>
        <v>0</v>
      </c>
      <c r="AA913" s="526">
        <v>0</v>
      </c>
      <c r="AB913" s="905">
        <f t="shared" si="810"/>
        <v>0</v>
      </c>
      <c r="AC913" s="915">
        <f t="shared" si="822"/>
        <v>0</v>
      </c>
      <c r="AD913" s="1261"/>
      <c r="AE913" s="526">
        <v>6602.4000000000005</v>
      </c>
      <c r="AF913" s="527">
        <f t="shared" si="812"/>
        <v>0</v>
      </c>
      <c r="AG913" s="526">
        <v>0</v>
      </c>
      <c r="AH913" s="905">
        <f t="shared" si="813"/>
        <v>0</v>
      </c>
      <c r="AI913" s="915">
        <f t="shared" si="823"/>
        <v>0</v>
      </c>
      <c r="AJ913" s="1261"/>
      <c r="AK913" s="526">
        <v>6602.4000000000005</v>
      </c>
      <c r="AL913" s="527">
        <f t="shared" si="815"/>
        <v>0</v>
      </c>
      <c r="AM913" s="526">
        <v>0</v>
      </c>
      <c r="AN913" s="905">
        <f t="shared" si="816"/>
        <v>0</v>
      </c>
      <c r="AO913" s="915">
        <f t="shared" si="824"/>
        <v>0</v>
      </c>
      <c r="AP913" s="990"/>
      <c r="AQ913" s="653">
        <f t="shared" si="738"/>
        <v>12.27</v>
      </c>
      <c r="AR913" s="1004">
        <v>6602.4000000000005</v>
      </c>
      <c r="AS913" s="527">
        <f t="shared" si="818"/>
        <v>81011.448000000004</v>
      </c>
      <c r="AT913" s="526">
        <v>0</v>
      </c>
      <c r="AU913" s="1148">
        <f t="shared" si="819"/>
        <v>0</v>
      </c>
      <c r="AV913" s="1090">
        <f t="shared" si="825"/>
        <v>81011.448000000004</v>
      </c>
      <c r="AW913" s="633"/>
    </row>
    <row r="914" spans="1:50" ht="30" x14ac:dyDescent="0.25">
      <c r="A914" s="1285">
        <v>4</v>
      </c>
      <c r="B914" s="1286" t="s">
        <v>1584</v>
      </c>
      <c r="C914" s="1287"/>
      <c r="D914" s="1288"/>
      <c r="E914" s="1289"/>
      <c r="F914" s="1290"/>
      <c r="G914" s="1289"/>
      <c r="H914" s="1290"/>
      <c r="I914" s="1291"/>
      <c r="J914" s="1290"/>
      <c r="K914" s="1288"/>
      <c r="L914" s="1289"/>
      <c r="M914" s="1290"/>
      <c r="N914" s="1289"/>
      <c r="O914" s="1290"/>
      <c r="P914" s="1291"/>
      <c r="Q914" s="1292"/>
      <c r="R914" s="1016"/>
      <c r="S914" s="1106"/>
      <c r="T914" s="1089"/>
      <c r="U914" s="1106"/>
      <c r="V914" s="1089"/>
      <c r="W914" s="1089"/>
      <c r="X914" s="869"/>
      <c r="Y914" s="977"/>
      <c r="Z914" s="978"/>
      <c r="AA914" s="977"/>
      <c r="AB914" s="978"/>
      <c r="AC914" s="979"/>
      <c r="AD914" s="1264"/>
      <c r="AE914" s="977"/>
      <c r="AF914" s="978"/>
      <c r="AG914" s="977"/>
      <c r="AH914" s="978"/>
      <c r="AI914" s="979"/>
      <c r="AJ914" s="1264"/>
      <c r="AK914" s="977"/>
      <c r="AL914" s="978"/>
      <c r="AM914" s="977"/>
      <c r="AN914" s="978"/>
      <c r="AO914" s="979"/>
      <c r="AP914" s="978"/>
      <c r="AQ914" s="1120">
        <f t="shared" si="738"/>
        <v>0</v>
      </c>
      <c r="AR914" s="977"/>
      <c r="AS914" s="978"/>
      <c r="AT914" s="977"/>
      <c r="AU914" s="978"/>
      <c r="AV914" s="1089"/>
      <c r="AW914" s="633"/>
    </row>
    <row r="915" spans="1:50" s="1277" customFormat="1" x14ac:dyDescent="0.25">
      <c r="A915" s="1020" t="s">
        <v>1585</v>
      </c>
      <c r="B915" s="1021" t="s">
        <v>1586</v>
      </c>
      <c r="C915" s="1022"/>
      <c r="D915" s="888"/>
      <c r="E915" s="955"/>
      <c r="F915" s="961">
        <f>F916+F917+F918+F921+F922+F925+F926+F927+F928</f>
        <v>3301431.665</v>
      </c>
      <c r="G915" s="961"/>
      <c r="H915" s="961">
        <f>H916+H917+H919+H920+H921+H925+H922+H923+H924+H926+H927+H928</f>
        <v>894297.93819999986</v>
      </c>
      <c r="I915" s="961">
        <f>I916+I917+I918+I921+I922+I925+I926+I927+I928</f>
        <v>4195729.6031999998</v>
      </c>
      <c r="J915" s="961"/>
      <c r="K915" s="888"/>
      <c r="L915" s="955"/>
      <c r="M915" s="961">
        <f>M916+M917+M918+M921+M922+M925+M926+M927+M928</f>
        <v>1633051.8668</v>
      </c>
      <c r="N915" s="961"/>
      <c r="O915" s="961">
        <f>O916+O917+O919+O920+O921+O925+O922+O923+O924+O926+O927+O928</f>
        <v>755727.39479999989</v>
      </c>
      <c r="P915" s="961">
        <f>P916+P917+P918+P921+P922+P925+P926+P927+P928</f>
        <v>2388779.2615999999</v>
      </c>
      <c r="Q915" s="866"/>
      <c r="R915" s="888"/>
      <c r="S915" s="955"/>
      <c r="T915" s="961">
        <f>T916+T917+T918+T921+T922+T925+T926+T927+T928</f>
        <v>181873.17319999999</v>
      </c>
      <c r="U915" s="961"/>
      <c r="V915" s="961">
        <f>V916+V917+V919+V920+V921+V925+V922+V923+V924+V926+V927+V928</f>
        <v>138570.5434</v>
      </c>
      <c r="W915" s="961">
        <f>W916+W917+W918+W921+W922+W925+W926+W927+W928</f>
        <v>320443.71659999999</v>
      </c>
      <c r="X915" s="871"/>
      <c r="Y915" s="938"/>
      <c r="Z915" s="906">
        <f>Z916+Z917+Z918+Z921+Z922+Z925+Z926+Z927+Z928</f>
        <v>0</v>
      </c>
      <c r="AA915" s="940"/>
      <c r="AB915" s="906">
        <f>AB916+AB917+AB919+AB920+AB921+AB925+AB922+AB923+AB924+AB926+AB927+AB928</f>
        <v>0</v>
      </c>
      <c r="AC915" s="939">
        <f>AC916+AC917+AC918+AC921+AC922+AC925+AC926+AC927+AC928</f>
        <v>0</v>
      </c>
      <c r="AD915" s="889"/>
      <c r="AE915" s="938"/>
      <c r="AF915" s="906">
        <f>AF916+AF917+AF918+AF921+AF922+AF925+AF926+AF927+AF928</f>
        <v>0</v>
      </c>
      <c r="AG915" s="940"/>
      <c r="AH915" s="906">
        <f>AH916+AH917+AH919+AH920+AH921+AH925+AH922+AH923+AH924+AH926+AH927+AH928</f>
        <v>0</v>
      </c>
      <c r="AI915" s="939">
        <f>AI916+AI917+AI918+AI921+AI922+AI925+AI926+AI927+AI928</f>
        <v>0</v>
      </c>
      <c r="AJ915" s="889"/>
      <c r="AK915" s="938"/>
      <c r="AL915" s="906">
        <f>AL916+AL917+AL918+AL921+AL922+AL925+AL926+AL927+AL928</f>
        <v>0</v>
      </c>
      <c r="AM915" s="940"/>
      <c r="AN915" s="906">
        <f>AN916+AN917+AN919+AN920+AN921+AN925+AN922+AN923+AN924+AN926+AN927+AN928</f>
        <v>0</v>
      </c>
      <c r="AO915" s="939">
        <f>AO916+AO917+AO918+AO921+AO922+AO925+AO926+AO927+AO928</f>
        <v>0</v>
      </c>
      <c r="AP915" s="940"/>
      <c r="AQ915" s="1118">
        <f t="shared" si="738"/>
        <v>0</v>
      </c>
      <c r="AR915" s="938"/>
      <c r="AS915" s="906">
        <f>AS916+AS917+AS918+AS921+AS922+AS925+AS926+AS927+AS928</f>
        <v>1486506.625</v>
      </c>
      <c r="AT915" s="940"/>
      <c r="AU915" s="1279">
        <f>AU916+AU917+AU919+AU920+AU921+AU925+AU922+AU923+AU924+AU926+AU927+AU928</f>
        <v>0</v>
      </c>
      <c r="AV915" s="961">
        <f>AV916+AV917+AV918+AV921+AV922+AV925+AV926+AV927+AV928</f>
        <v>1486506.625</v>
      </c>
      <c r="AW915" s="1275"/>
      <c r="AX915" s="1276"/>
    </row>
    <row r="916" spans="1:50" s="1271" customFormat="1" x14ac:dyDescent="0.25">
      <c r="A916" s="1123" t="s">
        <v>1587</v>
      </c>
      <c r="B916" s="1181" t="s">
        <v>1588</v>
      </c>
      <c r="C916" s="1084" t="s">
        <v>43</v>
      </c>
      <c r="D916" s="1182">
        <v>45.38</v>
      </c>
      <c r="E916" s="1117">
        <v>7609.19</v>
      </c>
      <c r="F916" s="1101">
        <f>D916*E916</f>
        <v>345305.04220000003</v>
      </c>
      <c r="G916" s="1117">
        <v>0</v>
      </c>
      <c r="H916" s="1101">
        <f>G916*D916</f>
        <v>0</v>
      </c>
      <c r="I916" s="1101">
        <f>E916*D916+G916*D916</f>
        <v>345305.04220000003</v>
      </c>
      <c r="J916" s="1293"/>
      <c r="K916" s="1182">
        <v>45.38</v>
      </c>
      <c r="L916" s="1117">
        <v>7609.19</v>
      </c>
      <c r="M916" s="1101">
        <f>K916*L916</f>
        <v>345305.04220000003</v>
      </c>
      <c r="N916" s="1117">
        <v>0</v>
      </c>
      <c r="O916" s="1101">
        <f>N916*K916</f>
        <v>0</v>
      </c>
      <c r="P916" s="1101">
        <f>L916*K916+N916*K916</f>
        <v>345305.04220000003</v>
      </c>
      <c r="Q916" s="457"/>
      <c r="R916" s="614"/>
      <c r="S916" s="1117">
        <v>7609.19</v>
      </c>
      <c r="T916" s="1101">
        <f>R916*S916</f>
        <v>0</v>
      </c>
      <c r="U916" s="1117">
        <v>0</v>
      </c>
      <c r="V916" s="1101">
        <f>U916*R916</f>
        <v>0</v>
      </c>
      <c r="W916" s="1101">
        <f>S916*R916+U916*R916</f>
        <v>0</v>
      </c>
      <c r="X916" s="1265"/>
      <c r="Y916" s="982">
        <v>7609.19</v>
      </c>
      <c r="Z916" s="976">
        <f>X916*Y916</f>
        <v>0</v>
      </c>
      <c r="AA916" s="982">
        <v>0</v>
      </c>
      <c r="AB916" s="976">
        <f>AA916*X916</f>
        <v>0</v>
      </c>
      <c r="AC916" s="981">
        <f>Y916*X916+AA916*X916</f>
        <v>0</v>
      </c>
      <c r="AD916" s="1266"/>
      <c r="AE916" s="982">
        <v>7609.19</v>
      </c>
      <c r="AF916" s="976">
        <f>AD916*AE916</f>
        <v>0</v>
      </c>
      <c r="AG916" s="982">
        <v>0</v>
      </c>
      <c r="AH916" s="976">
        <f>AG916*AD916</f>
        <v>0</v>
      </c>
      <c r="AI916" s="981">
        <f>AE916*AD916+AG916*AD916</f>
        <v>0</v>
      </c>
      <c r="AJ916" s="1266"/>
      <c r="AK916" s="982">
        <v>7609.19</v>
      </c>
      <c r="AL916" s="976">
        <f>AJ916*AK916</f>
        <v>0</v>
      </c>
      <c r="AM916" s="982">
        <v>0</v>
      </c>
      <c r="AN916" s="976">
        <f>AM916*AJ916</f>
        <v>0</v>
      </c>
      <c r="AO916" s="981">
        <f>AK916*AJ916+AM916*AJ916</f>
        <v>0</v>
      </c>
      <c r="AP916" s="482"/>
      <c r="AQ916" s="1119">
        <f t="shared" si="738"/>
        <v>0</v>
      </c>
      <c r="AR916" s="1183">
        <v>7609.19</v>
      </c>
      <c r="AS916" s="976">
        <f>AQ916*AR916</f>
        <v>0</v>
      </c>
      <c r="AT916" s="982">
        <v>0</v>
      </c>
      <c r="AU916" s="1184">
        <f>AT916*AQ916</f>
        <v>0</v>
      </c>
      <c r="AV916" s="1101">
        <f>AR916*AQ916+AT916*AQ916</f>
        <v>0</v>
      </c>
      <c r="AW916" s="987"/>
      <c r="AX916" s="988"/>
    </row>
    <row r="917" spans="1:50" x14ac:dyDescent="0.25">
      <c r="A917" s="1077" t="s">
        <v>1589</v>
      </c>
      <c r="B917" s="1030" t="s">
        <v>1590</v>
      </c>
      <c r="C917" s="1084" t="s">
        <v>43</v>
      </c>
      <c r="D917" s="614">
        <v>8.19</v>
      </c>
      <c r="E917" s="1117">
        <v>120911.25</v>
      </c>
      <c r="F917" s="1101">
        <f>D917*E917</f>
        <v>990263.13749999995</v>
      </c>
      <c r="G917" s="1117">
        <v>0</v>
      </c>
      <c r="H917" s="1101">
        <f>G917*D917</f>
        <v>0</v>
      </c>
      <c r="I917" s="1101">
        <f>E917*D917+G917*D917</f>
        <v>990263.13749999995</v>
      </c>
      <c r="J917" s="1101"/>
      <c r="K917" s="614">
        <v>2.89</v>
      </c>
      <c r="L917" s="1117">
        <v>120911.25</v>
      </c>
      <c r="M917" s="1101">
        <f>K917*L917</f>
        <v>349433.51250000001</v>
      </c>
      <c r="N917" s="1117">
        <v>0</v>
      </c>
      <c r="O917" s="1101">
        <f>N917*K917</f>
        <v>0</v>
      </c>
      <c r="P917" s="1101">
        <f>L917*K917+N917*K917</f>
        <v>349433.51250000001</v>
      </c>
      <c r="Q917" s="1102"/>
      <c r="R917" s="614"/>
      <c r="S917" s="1117">
        <v>120911.25</v>
      </c>
      <c r="T917" s="1101">
        <f>R917*S917</f>
        <v>0</v>
      </c>
      <c r="U917" s="1117">
        <v>0</v>
      </c>
      <c r="V917" s="1101">
        <f>U917*R917</f>
        <v>0</v>
      </c>
      <c r="W917" s="1101">
        <f>S917*R917+U917*R917</f>
        <v>0</v>
      </c>
      <c r="X917" s="1265"/>
      <c r="Y917" s="982">
        <v>120911.25</v>
      </c>
      <c r="Z917" s="976">
        <f>X917*Y917</f>
        <v>0</v>
      </c>
      <c r="AA917" s="982">
        <v>0</v>
      </c>
      <c r="AB917" s="976">
        <f>AA917*X917</f>
        <v>0</v>
      </c>
      <c r="AC917" s="981">
        <f>Y917*X917+AA917*X917</f>
        <v>0</v>
      </c>
      <c r="AD917" s="1266"/>
      <c r="AE917" s="982">
        <v>120911.25</v>
      </c>
      <c r="AF917" s="976">
        <f>AD917*AE917</f>
        <v>0</v>
      </c>
      <c r="AG917" s="982">
        <v>0</v>
      </c>
      <c r="AH917" s="976">
        <f>AG917*AD917</f>
        <v>0</v>
      </c>
      <c r="AI917" s="981">
        <f>AE917*AD917+AG917*AD917</f>
        <v>0</v>
      </c>
      <c r="AJ917" s="1266"/>
      <c r="AK917" s="982">
        <v>120911.25</v>
      </c>
      <c r="AL917" s="976">
        <f>AJ917*AK917</f>
        <v>0</v>
      </c>
      <c r="AM917" s="982">
        <v>0</v>
      </c>
      <c r="AN917" s="976">
        <f>AM917*AJ917</f>
        <v>0</v>
      </c>
      <c r="AO917" s="981">
        <f>AK917*AJ917+AM917*AJ917</f>
        <v>0</v>
      </c>
      <c r="AP917" s="980"/>
      <c r="AQ917" s="653">
        <f t="shared" si="738"/>
        <v>5.2999999999999989</v>
      </c>
      <c r="AR917" s="1183">
        <v>120911.25</v>
      </c>
      <c r="AS917" s="976">
        <f>AQ917*AR917</f>
        <v>640829.62499999988</v>
      </c>
      <c r="AT917" s="982">
        <v>0</v>
      </c>
      <c r="AU917" s="1184">
        <f>AT917*AQ917</f>
        <v>0</v>
      </c>
      <c r="AV917" s="1101">
        <f>AR917*AQ917+AT917*AQ917</f>
        <v>640829.62499999988</v>
      </c>
      <c r="AW917" s="633"/>
    </row>
    <row r="918" spans="1:50" s="1271" customFormat="1" x14ac:dyDescent="0.25">
      <c r="A918" s="1123" t="s">
        <v>1591</v>
      </c>
      <c r="B918" s="1181" t="s">
        <v>1592</v>
      </c>
      <c r="C918" s="1084"/>
      <c r="D918" s="1182"/>
      <c r="E918" s="1117">
        <v>0</v>
      </c>
      <c r="F918" s="1101">
        <f>F919+F920</f>
        <v>161736.4602</v>
      </c>
      <c r="G918" s="1117">
        <v>0</v>
      </c>
      <c r="H918" s="1101">
        <f>G918*D918</f>
        <v>0</v>
      </c>
      <c r="I918" s="1101">
        <f>I919+I920</f>
        <v>161736.4602</v>
      </c>
      <c r="J918" s="1293"/>
      <c r="K918" s="1182"/>
      <c r="L918" s="1117">
        <v>0</v>
      </c>
      <c r="M918" s="1101">
        <f>M919+M920</f>
        <v>161736.4602</v>
      </c>
      <c r="N918" s="1117">
        <v>0</v>
      </c>
      <c r="O918" s="1101">
        <f>N918*K918</f>
        <v>0</v>
      </c>
      <c r="P918" s="1109">
        <f>P919+P920</f>
        <v>161736.4602</v>
      </c>
      <c r="Q918" s="457"/>
      <c r="R918" s="614"/>
      <c r="S918" s="1117">
        <v>0</v>
      </c>
      <c r="T918" s="1109">
        <f>T919+T920</f>
        <v>0</v>
      </c>
      <c r="U918" s="1117">
        <v>0</v>
      </c>
      <c r="V918" s="1101">
        <f>U918*R918</f>
        <v>0</v>
      </c>
      <c r="W918" s="1109">
        <f>W919+W920</f>
        <v>0</v>
      </c>
      <c r="X918" s="1265"/>
      <c r="Y918" s="982">
        <v>0</v>
      </c>
      <c r="Z918" s="930">
        <f>Z919+Z920</f>
        <v>0</v>
      </c>
      <c r="AA918" s="982">
        <v>0</v>
      </c>
      <c r="AB918" s="976">
        <f>AA918*X918</f>
        <v>0</v>
      </c>
      <c r="AC918" s="1267">
        <f>AC919+AC920</f>
        <v>0</v>
      </c>
      <c r="AD918" s="1266"/>
      <c r="AE918" s="982">
        <v>0</v>
      </c>
      <c r="AF918" s="930">
        <f>AF919+AF920</f>
        <v>0</v>
      </c>
      <c r="AG918" s="982">
        <v>0</v>
      </c>
      <c r="AH918" s="976">
        <f>AG918*AD918</f>
        <v>0</v>
      </c>
      <c r="AI918" s="1267">
        <f>AI919+AI920</f>
        <v>0</v>
      </c>
      <c r="AJ918" s="1266"/>
      <c r="AK918" s="982">
        <v>0</v>
      </c>
      <c r="AL918" s="930">
        <f>AL919+AL920</f>
        <v>0</v>
      </c>
      <c r="AM918" s="982">
        <v>0</v>
      </c>
      <c r="AN918" s="976">
        <f>AM918*AJ918</f>
        <v>0</v>
      </c>
      <c r="AO918" s="1267">
        <f>AO919+AO920</f>
        <v>0</v>
      </c>
      <c r="AP918" s="482"/>
      <c r="AQ918" s="1119">
        <f t="shared" si="738"/>
        <v>0</v>
      </c>
      <c r="AR918" s="1183">
        <v>0</v>
      </c>
      <c r="AS918" s="930">
        <f>AS919+AS920</f>
        <v>0</v>
      </c>
      <c r="AT918" s="982">
        <v>0</v>
      </c>
      <c r="AU918" s="1184">
        <f>AT918*AQ918</f>
        <v>0</v>
      </c>
      <c r="AV918" s="1109">
        <f>AV919+AV920</f>
        <v>0</v>
      </c>
      <c r="AW918" s="987"/>
      <c r="AX918" s="988"/>
    </row>
    <row r="919" spans="1:50" s="1271" customFormat="1" x14ac:dyDescent="0.25">
      <c r="A919" s="1124" t="s">
        <v>1593</v>
      </c>
      <c r="B919" s="1066" t="s">
        <v>1594</v>
      </c>
      <c r="C919" s="1085" t="s">
        <v>43</v>
      </c>
      <c r="D919" s="1170">
        <v>48.27</v>
      </c>
      <c r="E919" s="1110">
        <v>1013.26</v>
      </c>
      <c r="F919" s="1094">
        <f>D919*E919</f>
        <v>48910.0602</v>
      </c>
      <c r="G919" s="1110">
        <v>0</v>
      </c>
      <c r="H919" s="1094">
        <f>G919*D919</f>
        <v>0</v>
      </c>
      <c r="I919" s="1094">
        <f>E919*D919+G919*D919</f>
        <v>48910.0602</v>
      </c>
      <c r="J919" s="1294"/>
      <c r="K919" s="1170">
        <v>48.27</v>
      </c>
      <c r="L919" s="1110">
        <v>1013.26</v>
      </c>
      <c r="M919" s="1094">
        <f>K919*L919</f>
        <v>48910.0602</v>
      </c>
      <c r="N919" s="1110">
        <v>0</v>
      </c>
      <c r="O919" s="1094">
        <f>N919*K919</f>
        <v>0</v>
      </c>
      <c r="P919" s="1094">
        <f>L919*K919+N919*K919</f>
        <v>48910.0602</v>
      </c>
      <c r="Q919" s="1295"/>
      <c r="R919" s="621"/>
      <c r="S919" s="1110">
        <v>1013.26</v>
      </c>
      <c r="T919" s="1094">
        <f>R919*S919</f>
        <v>0</v>
      </c>
      <c r="U919" s="1110">
        <v>0</v>
      </c>
      <c r="V919" s="1094">
        <f>U919*R919</f>
        <v>0</v>
      </c>
      <c r="W919" s="1094">
        <f>S919*R919+U919*R919</f>
        <v>0</v>
      </c>
      <c r="X919" s="1213"/>
      <c r="Y919" s="932">
        <v>1013.26</v>
      </c>
      <c r="Z919" s="905">
        <f>X919*Y919</f>
        <v>0</v>
      </c>
      <c r="AA919" s="932">
        <v>0</v>
      </c>
      <c r="AB919" s="905">
        <f>AA919*X919</f>
        <v>0</v>
      </c>
      <c r="AC919" s="935">
        <f>Y919*X919+AA919*X919</f>
        <v>0</v>
      </c>
      <c r="AD919" s="1214"/>
      <c r="AE919" s="932">
        <v>1013.26</v>
      </c>
      <c r="AF919" s="905">
        <f>AD919*AE919</f>
        <v>0</v>
      </c>
      <c r="AG919" s="932">
        <v>0</v>
      </c>
      <c r="AH919" s="905">
        <f>AG919*AD919</f>
        <v>0</v>
      </c>
      <c r="AI919" s="935">
        <f>AE919*AD919+AG919*AD919</f>
        <v>0</v>
      </c>
      <c r="AJ919" s="1214"/>
      <c r="AK919" s="932">
        <v>1013.26</v>
      </c>
      <c r="AL919" s="905">
        <f>AJ919*AK919</f>
        <v>0</v>
      </c>
      <c r="AM919" s="932">
        <v>0</v>
      </c>
      <c r="AN919" s="905">
        <f>AM919*AJ919</f>
        <v>0</v>
      </c>
      <c r="AO919" s="935">
        <f>AK919*AJ919+AM919*AJ919</f>
        <v>0</v>
      </c>
      <c r="AP919" s="996"/>
      <c r="AQ919" s="1119">
        <f t="shared" si="738"/>
        <v>0</v>
      </c>
      <c r="AR919" s="1145">
        <v>1013.26</v>
      </c>
      <c r="AS919" s="905">
        <f>AQ919*AR919</f>
        <v>0</v>
      </c>
      <c r="AT919" s="932">
        <v>0</v>
      </c>
      <c r="AU919" s="1148">
        <f>AT919*AQ919</f>
        <v>0</v>
      </c>
      <c r="AV919" s="1094">
        <f>AR919*AQ919+AT919*AQ919</f>
        <v>0</v>
      </c>
      <c r="AW919" s="987"/>
      <c r="AX919" s="988"/>
    </row>
    <row r="920" spans="1:50" s="1271" customFormat="1" x14ac:dyDescent="0.25">
      <c r="A920" s="1124" t="s">
        <v>1595</v>
      </c>
      <c r="B920" s="656" t="s">
        <v>805</v>
      </c>
      <c r="C920" s="635" t="s">
        <v>43</v>
      </c>
      <c r="D920" s="1078">
        <v>70.959999999999994</v>
      </c>
      <c r="E920" s="1110">
        <v>1590</v>
      </c>
      <c r="F920" s="1094">
        <f>D920*E920</f>
        <v>112826.4</v>
      </c>
      <c r="G920" s="1110">
        <v>0</v>
      </c>
      <c r="H920" s="1094">
        <f>G920*D920</f>
        <v>0</v>
      </c>
      <c r="I920" s="1094">
        <f>E920*D920+G920*D920</f>
        <v>112826.4</v>
      </c>
      <c r="J920" s="1294"/>
      <c r="K920" s="1078">
        <v>70.959999999999994</v>
      </c>
      <c r="L920" s="1110">
        <v>1590</v>
      </c>
      <c r="M920" s="1094">
        <f>K920*L920</f>
        <v>112826.4</v>
      </c>
      <c r="N920" s="1110">
        <v>0</v>
      </c>
      <c r="O920" s="1094">
        <f>N920*K920</f>
        <v>0</v>
      </c>
      <c r="P920" s="1094">
        <f>L920*K920+N920*K920</f>
        <v>112826.4</v>
      </c>
      <c r="Q920" s="1295"/>
      <c r="R920" s="1078"/>
      <c r="S920" s="1110">
        <v>1590</v>
      </c>
      <c r="T920" s="1094">
        <f>R920*S920</f>
        <v>0</v>
      </c>
      <c r="U920" s="1110">
        <v>0</v>
      </c>
      <c r="V920" s="1094">
        <f>U920*R920</f>
        <v>0</v>
      </c>
      <c r="W920" s="1094">
        <f>S920*R920+U920*R920</f>
        <v>0</v>
      </c>
      <c r="X920" s="1259"/>
      <c r="Y920" s="932">
        <v>1590</v>
      </c>
      <c r="Z920" s="905">
        <f>X920*Y920</f>
        <v>0</v>
      </c>
      <c r="AA920" s="932">
        <v>0</v>
      </c>
      <c r="AB920" s="905">
        <f>AA920*X920</f>
        <v>0</v>
      </c>
      <c r="AC920" s="935">
        <f>Y920*X920+AA920*X920</f>
        <v>0</v>
      </c>
      <c r="AD920" s="606"/>
      <c r="AE920" s="932">
        <v>1590</v>
      </c>
      <c r="AF920" s="905">
        <f>AD920*AE920</f>
        <v>0</v>
      </c>
      <c r="AG920" s="932">
        <v>0</v>
      </c>
      <c r="AH920" s="905">
        <f>AG920*AD920</f>
        <v>0</v>
      </c>
      <c r="AI920" s="935">
        <f>AE920*AD920+AG920*AD920</f>
        <v>0</v>
      </c>
      <c r="AJ920" s="606"/>
      <c r="AK920" s="932">
        <v>1590</v>
      </c>
      <c r="AL920" s="905">
        <f>AJ920*AK920</f>
        <v>0</v>
      </c>
      <c r="AM920" s="932">
        <v>0</v>
      </c>
      <c r="AN920" s="905">
        <f>AM920*AJ920</f>
        <v>0</v>
      </c>
      <c r="AO920" s="935">
        <f>AK920*AJ920+AM920*AJ920</f>
        <v>0</v>
      </c>
      <c r="AP920" s="996"/>
      <c r="AQ920" s="1119">
        <f t="shared" si="738"/>
        <v>0</v>
      </c>
      <c r="AR920" s="1145">
        <v>1590</v>
      </c>
      <c r="AS920" s="905">
        <f>AQ920*AR920</f>
        <v>0</v>
      </c>
      <c r="AT920" s="932">
        <v>0</v>
      </c>
      <c r="AU920" s="1148">
        <f>AT920*AQ920</f>
        <v>0</v>
      </c>
      <c r="AV920" s="1094">
        <f>AR920*AQ920+AT920*AQ920</f>
        <v>0</v>
      </c>
      <c r="AW920" s="987"/>
      <c r="AX920" s="988"/>
    </row>
    <row r="921" spans="1:50" ht="30" x14ac:dyDescent="0.25">
      <c r="A921" s="1077" t="s">
        <v>1596</v>
      </c>
      <c r="B921" s="1030" t="s">
        <v>1597</v>
      </c>
      <c r="C921" s="1084" t="s">
        <v>43</v>
      </c>
      <c r="D921" s="614">
        <v>169.66</v>
      </c>
      <c r="E921" s="1117">
        <v>3171.81</v>
      </c>
      <c r="F921" s="1101">
        <f>D921*E921</f>
        <v>538129.28460000001</v>
      </c>
      <c r="G921" s="1117">
        <v>2762.02</v>
      </c>
      <c r="H921" s="1101">
        <f>D921*G921</f>
        <v>468604.31319999998</v>
      </c>
      <c r="I921" s="1101">
        <f>E921*D921+G921*D921</f>
        <v>1006733.5978</v>
      </c>
      <c r="J921" s="1101"/>
      <c r="K921" s="614">
        <v>119.49</v>
      </c>
      <c r="L921" s="1117">
        <v>3171.81</v>
      </c>
      <c r="M921" s="1101">
        <f>K921*L921</f>
        <v>378999.57689999999</v>
      </c>
      <c r="N921" s="1117">
        <v>2762.02</v>
      </c>
      <c r="O921" s="1101">
        <f>K921*N921</f>
        <v>330033.76980000001</v>
      </c>
      <c r="P921" s="1101">
        <f>L921*K921+N921*K921</f>
        <v>709033.34669999999</v>
      </c>
      <c r="Q921" s="1102"/>
      <c r="R921" s="614">
        <v>50.17</v>
      </c>
      <c r="S921" s="1117">
        <v>3171.81</v>
      </c>
      <c r="T921" s="1101">
        <f>R921*S921</f>
        <v>159129.7077</v>
      </c>
      <c r="U921" s="1117">
        <v>2762.02</v>
      </c>
      <c r="V921" s="1101">
        <f>R921*U921</f>
        <v>138570.5434</v>
      </c>
      <c r="W921" s="1101">
        <f>S921*R921+U921*R921</f>
        <v>297700.25109999999</v>
      </c>
      <c r="X921" s="1265"/>
      <c r="Y921" s="982">
        <v>3171.81</v>
      </c>
      <c r="Z921" s="976">
        <f>X921*Y921</f>
        <v>0</v>
      </c>
      <c r="AA921" s="982">
        <v>2762.02</v>
      </c>
      <c r="AB921" s="976">
        <f>X921*AA921</f>
        <v>0</v>
      </c>
      <c r="AC921" s="981">
        <f>Y921*X921+AA921*X921</f>
        <v>0</v>
      </c>
      <c r="AD921" s="1266"/>
      <c r="AE921" s="982">
        <v>3171.81</v>
      </c>
      <c r="AF921" s="976">
        <f>AD921*AE921</f>
        <v>0</v>
      </c>
      <c r="AG921" s="982">
        <v>2762.02</v>
      </c>
      <c r="AH921" s="976">
        <f>AD921*AG921</f>
        <v>0</v>
      </c>
      <c r="AI921" s="981">
        <f>AE921*AD921+AG921*AD921</f>
        <v>0</v>
      </c>
      <c r="AJ921" s="1266"/>
      <c r="AK921" s="982">
        <v>3171.81</v>
      </c>
      <c r="AL921" s="976">
        <f>AJ921*AK921</f>
        <v>0</v>
      </c>
      <c r="AM921" s="982">
        <v>2762.02</v>
      </c>
      <c r="AN921" s="976">
        <f>AJ921*AM921</f>
        <v>0</v>
      </c>
      <c r="AO921" s="981">
        <f>AK921*AJ921+AM921*AJ921</f>
        <v>0</v>
      </c>
      <c r="AP921" s="980"/>
      <c r="AQ921" s="653">
        <f t="shared" si="738"/>
        <v>0</v>
      </c>
      <c r="AR921" s="1183">
        <v>3171.81</v>
      </c>
      <c r="AS921" s="976">
        <f>AQ921*AR921</f>
        <v>0</v>
      </c>
      <c r="AT921" s="982">
        <v>2762.02</v>
      </c>
      <c r="AU921" s="1184">
        <f>AQ921*AT921</f>
        <v>0</v>
      </c>
      <c r="AV921" s="1101">
        <f>AR921*AQ921+AT921*AQ921</f>
        <v>0</v>
      </c>
      <c r="AW921" s="633"/>
    </row>
    <row r="922" spans="1:50" s="1271" customFormat="1" x14ac:dyDescent="0.25">
      <c r="A922" s="1077" t="s">
        <v>1598</v>
      </c>
      <c r="B922" s="1030" t="s">
        <v>1599</v>
      </c>
      <c r="C922" s="1084"/>
      <c r="D922" s="614"/>
      <c r="E922" s="1117">
        <v>0</v>
      </c>
      <c r="F922" s="1101">
        <f>SUM(F923:F924)</f>
        <v>82184.665500000003</v>
      </c>
      <c r="G922" s="1117">
        <v>0</v>
      </c>
      <c r="H922" s="1101">
        <f>D922*G922</f>
        <v>0</v>
      </c>
      <c r="I922" s="1101">
        <f>SUM(I923:I924)</f>
        <v>82184.665500000003</v>
      </c>
      <c r="J922" s="1293"/>
      <c r="K922" s="614"/>
      <c r="L922" s="1117">
        <v>0</v>
      </c>
      <c r="M922" s="1101">
        <f>SUM(M923:M924)</f>
        <v>0</v>
      </c>
      <c r="N922" s="1117">
        <v>0</v>
      </c>
      <c r="O922" s="1101">
        <f>K922*N922</f>
        <v>0</v>
      </c>
      <c r="P922" s="1101">
        <f>SUM(P923:P924)</f>
        <v>0</v>
      </c>
      <c r="Q922" s="457"/>
      <c r="R922" s="614"/>
      <c r="S922" s="1117">
        <v>0</v>
      </c>
      <c r="T922" s="1101">
        <f>SUM(T923:T924)</f>
        <v>22743.465500000002</v>
      </c>
      <c r="U922" s="1117">
        <v>0</v>
      </c>
      <c r="V922" s="1101">
        <f>R922*U922</f>
        <v>0</v>
      </c>
      <c r="W922" s="1101">
        <f>SUM(W923:W924)</f>
        <v>22743.465500000002</v>
      </c>
      <c r="X922" s="1268"/>
      <c r="Y922" s="982">
        <v>0</v>
      </c>
      <c r="Z922" s="976">
        <f>SUM(Z923:Z924)</f>
        <v>0</v>
      </c>
      <c r="AA922" s="982">
        <v>0</v>
      </c>
      <c r="AB922" s="976">
        <f>X922*AA922</f>
        <v>0</v>
      </c>
      <c r="AC922" s="981">
        <f>SUM(AC923:AC924)</f>
        <v>0</v>
      </c>
      <c r="AD922" s="613"/>
      <c r="AE922" s="982">
        <v>0</v>
      </c>
      <c r="AF922" s="976">
        <f>SUM(AF923:AF924)</f>
        <v>0</v>
      </c>
      <c r="AG922" s="982">
        <v>0</v>
      </c>
      <c r="AH922" s="976">
        <f>AD922*AG922</f>
        <v>0</v>
      </c>
      <c r="AI922" s="981">
        <f>SUM(AI923:AI924)</f>
        <v>0</v>
      </c>
      <c r="AJ922" s="613"/>
      <c r="AK922" s="982">
        <v>0</v>
      </c>
      <c r="AL922" s="976">
        <f>SUM(AL923:AL924)</f>
        <v>0</v>
      </c>
      <c r="AM922" s="982">
        <v>0</v>
      </c>
      <c r="AN922" s="976">
        <f>AJ922*AM922</f>
        <v>0</v>
      </c>
      <c r="AO922" s="981">
        <f>SUM(AO923:AO924)</f>
        <v>0</v>
      </c>
      <c r="AP922" s="482"/>
      <c r="AQ922" s="1119">
        <f t="shared" si="738"/>
        <v>0</v>
      </c>
      <c r="AR922" s="1183">
        <v>0</v>
      </c>
      <c r="AS922" s="976">
        <f>SUM(AS923:AS924)</f>
        <v>59441.200000000004</v>
      </c>
      <c r="AT922" s="982">
        <v>0</v>
      </c>
      <c r="AU922" s="1184">
        <f>AQ922*AT922</f>
        <v>0</v>
      </c>
      <c r="AV922" s="1101">
        <f>SUM(AV923:AV924)</f>
        <v>59441.200000000004</v>
      </c>
      <c r="AW922" s="987"/>
      <c r="AX922" s="988"/>
    </row>
    <row r="923" spans="1:50" x14ac:dyDescent="0.25">
      <c r="A923" s="749" t="s">
        <v>1600</v>
      </c>
      <c r="B923" s="656" t="s">
        <v>1601</v>
      </c>
      <c r="C923" s="1085" t="s">
        <v>43</v>
      </c>
      <c r="D923" s="621">
        <v>24.85</v>
      </c>
      <c r="E923" s="1110">
        <v>915.23</v>
      </c>
      <c r="F923" s="1094">
        <f t="shared" ref="F923:F928" si="826">D923*E923</f>
        <v>22743.465500000002</v>
      </c>
      <c r="G923" s="1110">
        <v>0</v>
      </c>
      <c r="H923" s="1094">
        <f>G923*D923</f>
        <v>0</v>
      </c>
      <c r="I923" s="1094">
        <f t="shared" ref="I923:I928" si="827">E923*D923+G923*D923</f>
        <v>22743.465500000002</v>
      </c>
      <c r="J923" s="1094"/>
      <c r="K923" s="621"/>
      <c r="L923" s="1110">
        <v>915.23</v>
      </c>
      <c r="M923" s="1094">
        <f t="shared" ref="M923:M928" si="828">K923*L923</f>
        <v>0</v>
      </c>
      <c r="N923" s="1110">
        <v>0</v>
      </c>
      <c r="O923" s="1094">
        <f>N923*K923</f>
        <v>0</v>
      </c>
      <c r="P923" s="1094">
        <f t="shared" ref="P923:P928" si="829">L923*K923+N923*K923</f>
        <v>0</v>
      </c>
      <c r="Q923" s="1099"/>
      <c r="R923" s="621">
        <v>24.85</v>
      </c>
      <c r="S923" s="1110">
        <v>915.23</v>
      </c>
      <c r="T923" s="1094">
        <f t="shared" ref="T923:T928" si="830">R923*S923</f>
        <v>22743.465500000002</v>
      </c>
      <c r="U923" s="1110">
        <v>0</v>
      </c>
      <c r="V923" s="1094">
        <f>U923*R923</f>
        <v>0</v>
      </c>
      <c r="W923" s="1094">
        <f t="shared" ref="W923:W928" si="831">S923*R923+U923*R923</f>
        <v>22743.465500000002</v>
      </c>
      <c r="X923" s="1230"/>
      <c r="Y923" s="932">
        <v>915.23</v>
      </c>
      <c r="Z923" s="905">
        <f t="shared" ref="Z923:Z928" si="832">X923*Y923</f>
        <v>0</v>
      </c>
      <c r="AA923" s="932">
        <v>0</v>
      </c>
      <c r="AB923" s="905">
        <f>AA923*X923</f>
        <v>0</v>
      </c>
      <c r="AC923" s="935">
        <f t="shared" ref="AC923:AC928" si="833">Y923*X923+AA923*X923</f>
        <v>0</v>
      </c>
      <c r="AD923" s="597"/>
      <c r="AE923" s="932">
        <v>915.23</v>
      </c>
      <c r="AF923" s="905">
        <f t="shared" ref="AF923:AF928" si="834">AD923*AE923</f>
        <v>0</v>
      </c>
      <c r="AG923" s="932">
        <v>0</v>
      </c>
      <c r="AH923" s="905">
        <f>AG923*AD923</f>
        <v>0</v>
      </c>
      <c r="AI923" s="935">
        <f t="shared" ref="AI923:AI928" si="835">AE923*AD923+AG923*AD923</f>
        <v>0</v>
      </c>
      <c r="AJ923" s="597"/>
      <c r="AK923" s="932">
        <v>915.23</v>
      </c>
      <c r="AL923" s="905">
        <f t="shared" ref="AL923:AL928" si="836">AJ923*AK923</f>
        <v>0</v>
      </c>
      <c r="AM923" s="932">
        <v>0</v>
      </c>
      <c r="AN923" s="905">
        <f>AM923*AJ923</f>
        <v>0</v>
      </c>
      <c r="AO923" s="935">
        <f t="shared" ref="AO923:AO928" si="837">AK923*AJ923+AM923*AJ923</f>
        <v>0</v>
      </c>
      <c r="AP923" s="1001"/>
      <c r="AQ923" s="653">
        <f t="shared" si="738"/>
        <v>0</v>
      </c>
      <c r="AR923" s="1145">
        <v>915.23</v>
      </c>
      <c r="AS923" s="905">
        <f t="shared" ref="AS923:AS928" si="838">AQ923*AR923</f>
        <v>0</v>
      </c>
      <c r="AT923" s="932">
        <v>0</v>
      </c>
      <c r="AU923" s="1148">
        <f>AT923*AQ923</f>
        <v>0</v>
      </c>
      <c r="AV923" s="1094">
        <f t="shared" ref="AV923:AV928" si="839">AR923*AQ923+AT923*AQ923</f>
        <v>0</v>
      </c>
      <c r="AW923" s="633"/>
    </row>
    <row r="924" spans="1:50" x14ac:dyDescent="0.25">
      <c r="A924" s="749" t="s">
        <v>1602</v>
      </c>
      <c r="B924" s="656" t="s">
        <v>809</v>
      </c>
      <c r="C924" s="635" t="s">
        <v>43</v>
      </c>
      <c r="D924" s="621">
        <f>D923*1.6</f>
        <v>39.760000000000005</v>
      </c>
      <c r="E924" s="1110">
        <v>1495</v>
      </c>
      <c r="F924" s="1094">
        <f t="shared" si="826"/>
        <v>59441.200000000004</v>
      </c>
      <c r="G924" s="1110">
        <v>0</v>
      </c>
      <c r="H924" s="1094">
        <f>G924*D924</f>
        <v>0</v>
      </c>
      <c r="I924" s="1094">
        <f t="shared" si="827"/>
        <v>59441.200000000004</v>
      </c>
      <c r="J924" s="1094"/>
      <c r="K924" s="621"/>
      <c r="L924" s="1110">
        <v>1495</v>
      </c>
      <c r="M924" s="1094">
        <f t="shared" si="828"/>
        <v>0</v>
      </c>
      <c r="N924" s="1110">
        <v>0</v>
      </c>
      <c r="O924" s="1094">
        <f>N924*K924</f>
        <v>0</v>
      </c>
      <c r="P924" s="1094">
        <f t="shared" si="829"/>
        <v>0</v>
      </c>
      <c r="Q924" s="1099"/>
      <c r="R924" s="621"/>
      <c r="S924" s="1110">
        <v>1495</v>
      </c>
      <c r="T924" s="1094">
        <f t="shared" si="830"/>
        <v>0</v>
      </c>
      <c r="U924" s="1110">
        <v>0</v>
      </c>
      <c r="V924" s="1094">
        <f>U924*R924</f>
        <v>0</v>
      </c>
      <c r="W924" s="1094">
        <f t="shared" si="831"/>
        <v>0</v>
      </c>
      <c r="X924" s="1230"/>
      <c r="Y924" s="932">
        <v>1495</v>
      </c>
      <c r="Z924" s="905">
        <f t="shared" si="832"/>
        <v>0</v>
      </c>
      <c r="AA924" s="932">
        <v>0</v>
      </c>
      <c r="AB924" s="905">
        <f>AA924*X924</f>
        <v>0</v>
      </c>
      <c r="AC924" s="935">
        <f t="shared" si="833"/>
        <v>0</v>
      </c>
      <c r="AD924" s="597"/>
      <c r="AE924" s="932">
        <v>1495</v>
      </c>
      <c r="AF924" s="905">
        <f t="shared" si="834"/>
        <v>0</v>
      </c>
      <c r="AG924" s="932">
        <v>0</v>
      </c>
      <c r="AH924" s="905">
        <f>AG924*AD924</f>
        <v>0</v>
      </c>
      <c r="AI924" s="935">
        <f t="shared" si="835"/>
        <v>0</v>
      </c>
      <c r="AJ924" s="597"/>
      <c r="AK924" s="932">
        <v>1495</v>
      </c>
      <c r="AL924" s="905">
        <f t="shared" si="836"/>
        <v>0</v>
      </c>
      <c r="AM924" s="932">
        <v>0</v>
      </c>
      <c r="AN924" s="905">
        <f>AM924*AJ924</f>
        <v>0</v>
      </c>
      <c r="AO924" s="935">
        <f t="shared" si="837"/>
        <v>0</v>
      </c>
      <c r="AP924" s="1001"/>
      <c r="AQ924" s="653">
        <f t="shared" si="738"/>
        <v>39.760000000000005</v>
      </c>
      <c r="AR924" s="1145">
        <v>1495</v>
      </c>
      <c r="AS924" s="905">
        <f t="shared" si="838"/>
        <v>59441.200000000004</v>
      </c>
      <c r="AT924" s="932">
        <v>0</v>
      </c>
      <c r="AU924" s="1148">
        <f>AT924*AQ924</f>
        <v>0</v>
      </c>
      <c r="AV924" s="1094">
        <f t="shared" si="839"/>
        <v>59441.200000000004</v>
      </c>
      <c r="AW924" s="633"/>
    </row>
    <row r="925" spans="1:50" s="1271" customFormat="1" ht="30" x14ac:dyDescent="0.25">
      <c r="A925" s="1123" t="s">
        <v>1603</v>
      </c>
      <c r="B925" s="1181" t="s">
        <v>1604</v>
      </c>
      <c r="C925" s="1084" t="s">
        <v>296</v>
      </c>
      <c r="D925" s="1182">
        <v>72.5</v>
      </c>
      <c r="E925" s="1117">
        <v>4824.59</v>
      </c>
      <c r="F925" s="1101">
        <f t="shared" si="826"/>
        <v>349782.77500000002</v>
      </c>
      <c r="G925" s="1117">
        <v>4179.6099999999997</v>
      </c>
      <c r="H925" s="1101">
        <f>D925*G925</f>
        <v>303021.72499999998</v>
      </c>
      <c r="I925" s="1101">
        <f t="shared" si="827"/>
        <v>652804.5</v>
      </c>
      <c r="J925" s="1293"/>
      <c r="K925" s="1182">
        <v>72.5</v>
      </c>
      <c r="L925" s="1117">
        <v>4824.59</v>
      </c>
      <c r="M925" s="1101">
        <f t="shared" si="828"/>
        <v>349782.77500000002</v>
      </c>
      <c r="N925" s="1117">
        <v>4179.6099999999997</v>
      </c>
      <c r="O925" s="1101">
        <f>K925*N925</f>
        <v>303021.72499999998</v>
      </c>
      <c r="P925" s="1101">
        <f t="shared" si="829"/>
        <v>652804.5</v>
      </c>
      <c r="Q925" s="457"/>
      <c r="R925" s="614"/>
      <c r="S925" s="1117">
        <v>4824.59</v>
      </c>
      <c r="T925" s="1101">
        <f t="shared" si="830"/>
        <v>0</v>
      </c>
      <c r="U925" s="1117">
        <v>4179.6099999999997</v>
      </c>
      <c r="V925" s="1101">
        <f>R925*U925</f>
        <v>0</v>
      </c>
      <c r="W925" s="1101">
        <f t="shared" si="831"/>
        <v>0</v>
      </c>
      <c r="X925" s="1265"/>
      <c r="Y925" s="982">
        <v>4824.59</v>
      </c>
      <c r="Z925" s="976">
        <f t="shared" si="832"/>
        <v>0</v>
      </c>
      <c r="AA925" s="982">
        <v>4179.6099999999997</v>
      </c>
      <c r="AB925" s="976">
        <f>X925*AA925</f>
        <v>0</v>
      </c>
      <c r="AC925" s="981">
        <f t="shared" si="833"/>
        <v>0</v>
      </c>
      <c r="AD925" s="1266"/>
      <c r="AE925" s="982">
        <v>4824.59</v>
      </c>
      <c r="AF925" s="976">
        <f t="shared" si="834"/>
        <v>0</v>
      </c>
      <c r="AG925" s="982">
        <v>4179.6099999999997</v>
      </c>
      <c r="AH925" s="976">
        <f>AD925*AG925</f>
        <v>0</v>
      </c>
      <c r="AI925" s="981">
        <f t="shared" si="835"/>
        <v>0</v>
      </c>
      <c r="AJ925" s="1266"/>
      <c r="AK925" s="982">
        <v>4824.59</v>
      </c>
      <c r="AL925" s="976">
        <f t="shared" si="836"/>
        <v>0</v>
      </c>
      <c r="AM925" s="982">
        <v>4179.6099999999997</v>
      </c>
      <c r="AN925" s="976">
        <f>AJ925*AM925</f>
        <v>0</v>
      </c>
      <c r="AO925" s="981">
        <f t="shared" si="837"/>
        <v>0</v>
      </c>
      <c r="AP925" s="482"/>
      <c r="AQ925" s="1119">
        <f t="shared" si="738"/>
        <v>0</v>
      </c>
      <c r="AR925" s="1183">
        <v>4824.59</v>
      </c>
      <c r="AS925" s="976">
        <f t="shared" si="838"/>
        <v>0</v>
      </c>
      <c r="AT925" s="982">
        <v>4179.6099999999997</v>
      </c>
      <c r="AU925" s="1184">
        <f>AQ925*AT925</f>
        <v>0</v>
      </c>
      <c r="AV925" s="1101">
        <f t="shared" si="839"/>
        <v>0</v>
      </c>
      <c r="AW925" s="987"/>
      <c r="AX925" s="988"/>
    </row>
    <row r="926" spans="1:50" s="1271" customFormat="1" x14ac:dyDescent="0.25">
      <c r="A926" s="1123" t="s">
        <v>1605</v>
      </c>
      <c r="B926" s="1181" t="s">
        <v>1606</v>
      </c>
      <c r="C926" s="1084" t="s">
        <v>170</v>
      </c>
      <c r="D926" s="1182">
        <v>1</v>
      </c>
      <c r="E926" s="1117">
        <v>23112.7</v>
      </c>
      <c r="F926" s="1101">
        <f t="shared" si="826"/>
        <v>23112.7</v>
      </c>
      <c r="G926" s="1117">
        <v>62314.2</v>
      </c>
      <c r="H926" s="1101">
        <f>D926*G926</f>
        <v>62314.2</v>
      </c>
      <c r="I926" s="1101">
        <f t="shared" si="827"/>
        <v>85426.9</v>
      </c>
      <c r="J926" s="1293"/>
      <c r="K926" s="1182">
        <v>1</v>
      </c>
      <c r="L926" s="1117">
        <v>23112.7</v>
      </c>
      <c r="M926" s="1101">
        <f t="shared" si="828"/>
        <v>23112.7</v>
      </c>
      <c r="N926" s="1117">
        <v>62314.2</v>
      </c>
      <c r="O926" s="1101">
        <f>K926*N926</f>
        <v>62314.2</v>
      </c>
      <c r="P926" s="1101">
        <f t="shared" si="829"/>
        <v>85426.9</v>
      </c>
      <c r="Q926" s="457"/>
      <c r="R926" s="614"/>
      <c r="S926" s="1107">
        <v>23112.7</v>
      </c>
      <c r="T926" s="1109">
        <f t="shared" si="830"/>
        <v>0</v>
      </c>
      <c r="U926" s="1107">
        <v>62314.2</v>
      </c>
      <c r="V926" s="1109">
        <f>R926*U926</f>
        <v>0</v>
      </c>
      <c r="W926" s="1101">
        <f t="shared" si="831"/>
        <v>0</v>
      </c>
      <c r="X926" s="1265"/>
      <c r="Y926" s="916">
        <v>23112.7</v>
      </c>
      <c r="Z926" s="930">
        <f t="shared" si="832"/>
        <v>0</v>
      </c>
      <c r="AA926" s="916">
        <v>62314.2</v>
      </c>
      <c r="AB926" s="930">
        <f>X926*AA926</f>
        <v>0</v>
      </c>
      <c r="AC926" s="981">
        <f t="shared" si="833"/>
        <v>0</v>
      </c>
      <c r="AD926" s="1266"/>
      <c r="AE926" s="916">
        <v>23112.7</v>
      </c>
      <c r="AF926" s="930">
        <f t="shared" si="834"/>
        <v>0</v>
      </c>
      <c r="AG926" s="916">
        <v>62314.2</v>
      </c>
      <c r="AH926" s="930">
        <f>AD926*AG926</f>
        <v>0</v>
      </c>
      <c r="AI926" s="981">
        <f t="shared" si="835"/>
        <v>0</v>
      </c>
      <c r="AJ926" s="1266"/>
      <c r="AK926" s="916">
        <v>23112.7</v>
      </c>
      <c r="AL926" s="930">
        <f t="shared" si="836"/>
        <v>0</v>
      </c>
      <c r="AM926" s="916">
        <v>62314.2</v>
      </c>
      <c r="AN926" s="930">
        <f>AJ926*AM926</f>
        <v>0</v>
      </c>
      <c r="AO926" s="981">
        <f t="shared" si="837"/>
        <v>0</v>
      </c>
      <c r="AP926" s="482"/>
      <c r="AQ926" s="1119">
        <f t="shared" si="738"/>
        <v>0</v>
      </c>
      <c r="AR926" s="1133">
        <v>23112.7</v>
      </c>
      <c r="AS926" s="930">
        <f t="shared" si="838"/>
        <v>0</v>
      </c>
      <c r="AT926" s="916">
        <v>62314.2</v>
      </c>
      <c r="AU926" s="1143">
        <f>AQ926*AT926</f>
        <v>0</v>
      </c>
      <c r="AV926" s="1101">
        <f t="shared" si="839"/>
        <v>0</v>
      </c>
      <c r="AW926" s="987"/>
      <c r="AX926" s="988"/>
    </row>
    <row r="927" spans="1:50" s="1271" customFormat="1" x14ac:dyDescent="0.25">
      <c r="A927" s="1123" t="s">
        <v>1607</v>
      </c>
      <c r="B927" s="1181" t="s">
        <v>1608</v>
      </c>
      <c r="C927" s="1084" t="s">
        <v>170</v>
      </c>
      <c r="D927" s="1182">
        <v>1</v>
      </c>
      <c r="E927" s="1117">
        <v>24681.8</v>
      </c>
      <c r="F927" s="1101">
        <f t="shared" si="826"/>
        <v>24681.8</v>
      </c>
      <c r="G927" s="1117">
        <v>60357.7</v>
      </c>
      <c r="H927" s="1101">
        <f>D927*G927</f>
        <v>60357.7</v>
      </c>
      <c r="I927" s="1101">
        <f t="shared" si="827"/>
        <v>85039.5</v>
      </c>
      <c r="J927" s="1293"/>
      <c r="K927" s="1182">
        <v>1</v>
      </c>
      <c r="L927" s="1117">
        <v>24681.8</v>
      </c>
      <c r="M927" s="1101">
        <f t="shared" si="828"/>
        <v>24681.8</v>
      </c>
      <c r="N927" s="1117">
        <v>60357.7</v>
      </c>
      <c r="O927" s="1101">
        <f>K927*N927</f>
        <v>60357.7</v>
      </c>
      <c r="P927" s="1101">
        <f t="shared" si="829"/>
        <v>85039.5</v>
      </c>
      <c r="Q927" s="457"/>
      <c r="R927" s="614"/>
      <c r="S927" s="1107">
        <v>24681.8</v>
      </c>
      <c r="T927" s="1109">
        <f t="shared" si="830"/>
        <v>0</v>
      </c>
      <c r="U927" s="1107">
        <v>60357.7</v>
      </c>
      <c r="V927" s="1109">
        <f>R927*U927</f>
        <v>0</v>
      </c>
      <c r="W927" s="1101">
        <f t="shared" si="831"/>
        <v>0</v>
      </c>
      <c r="X927" s="1265"/>
      <c r="Y927" s="916">
        <v>24681.8</v>
      </c>
      <c r="Z927" s="930">
        <f t="shared" si="832"/>
        <v>0</v>
      </c>
      <c r="AA927" s="916">
        <v>60357.7</v>
      </c>
      <c r="AB927" s="930">
        <f>X927*AA927</f>
        <v>0</v>
      </c>
      <c r="AC927" s="981">
        <f t="shared" si="833"/>
        <v>0</v>
      </c>
      <c r="AD927" s="1266"/>
      <c r="AE927" s="916">
        <v>24681.8</v>
      </c>
      <c r="AF927" s="930">
        <f t="shared" si="834"/>
        <v>0</v>
      </c>
      <c r="AG927" s="916">
        <v>60357.7</v>
      </c>
      <c r="AH927" s="930">
        <f>AD927*AG927</f>
        <v>0</v>
      </c>
      <c r="AI927" s="981">
        <f t="shared" si="835"/>
        <v>0</v>
      </c>
      <c r="AJ927" s="1266"/>
      <c r="AK927" s="916">
        <v>24681.8</v>
      </c>
      <c r="AL927" s="930">
        <f t="shared" si="836"/>
        <v>0</v>
      </c>
      <c r="AM927" s="916">
        <v>60357.7</v>
      </c>
      <c r="AN927" s="930">
        <f>AJ927*AM927</f>
        <v>0</v>
      </c>
      <c r="AO927" s="981">
        <f t="shared" si="837"/>
        <v>0</v>
      </c>
      <c r="AP927" s="482"/>
      <c r="AQ927" s="1119">
        <f t="shared" si="738"/>
        <v>0</v>
      </c>
      <c r="AR927" s="1133">
        <v>24681.8</v>
      </c>
      <c r="AS927" s="930">
        <f t="shared" si="838"/>
        <v>0</v>
      </c>
      <c r="AT927" s="916">
        <v>60357.7</v>
      </c>
      <c r="AU927" s="1143">
        <f>AQ927*AT927</f>
        <v>0</v>
      </c>
      <c r="AV927" s="1101">
        <f t="shared" si="839"/>
        <v>0</v>
      </c>
      <c r="AW927" s="987"/>
      <c r="AX927" s="988"/>
    </row>
    <row r="928" spans="1:50" x14ac:dyDescent="0.25">
      <c r="A928" s="1077" t="s">
        <v>1609</v>
      </c>
      <c r="B928" s="1030" t="s">
        <v>1610</v>
      </c>
      <c r="C928" s="1039" t="s">
        <v>1027</v>
      </c>
      <c r="D928" s="1029">
        <v>142.9</v>
      </c>
      <c r="E928" s="1117">
        <v>5502</v>
      </c>
      <c r="F928" s="1101">
        <f t="shared" si="826"/>
        <v>786235.8</v>
      </c>
      <c r="G928" s="1117">
        <v>0</v>
      </c>
      <c r="H928" s="1101">
        <f>D928*G928</f>
        <v>0</v>
      </c>
      <c r="I928" s="1101">
        <f t="shared" si="827"/>
        <v>786235.8</v>
      </c>
      <c r="J928" s="1101"/>
      <c r="K928" s="1029"/>
      <c r="L928" s="1117">
        <v>5502</v>
      </c>
      <c r="M928" s="1298">
        <f t="shared" si="828"/>
        <v>0</v>
      </c>
      <c r="N928" s="1299">
        <v>0</v>
      </c>
      <c r="O928" s="1298">
        <f>K928*N928</f>
        <v>0</v>
      </c>
      <c r="P928" s="1298">
        <f t="shared" si="829"/>
        <v>0</v>
      </c>
      <c r="Q928" s="1102"/>
      <c r="R928" s="1300"/>
      <c r="S928" s="1299">
        <v>5502</v>
      </c>
      <c r="T928" s="1298">
        <f t="shared" si="830"/>
        <v>0</v>
      </c>
      <c r="U928" s="1299">
        <v>0</v>
      </c>
      <c r="V928" s="1298">
        <f>R928*U928</f>
        <v>0</v>
      </c>
      <c r="W928" s="1298">
        <f t="shared" si="831"/>
        <v>0</v>
      </c>
      <c r="X928" s="1236"/>
      <c r="Y928" s="1301">
        <v>5502</v>
      </c>
      <c r="Z928" s="919">
        <f t="shared" si="832"/>
        <v>0</v>
      </c>
      <c r="AA928" s="1301">
        <v>0</v>
      </c>
      <c r="AB928" s="919">
        <f>X928*AA928</f>
        <v>0</v>
      </c>
      <c r="AC928" s="1302">
        <f t="shared" si="833"/>
        <v>0</v>
      </c>
      <c r="AD928" s="1237"/>
      <c r="AE928" s="1301">
        <v>5502</v>
      </c>
      <c r="AF928" s="919">
        <f t="shared" si="834"/>
        <v>0</v>
      </c>
      <c r="AG928" s="1301">
        <v>0</v>
      </c>
      <c r="AH928" s="919">
        <f>AD928*AG928</f>
        <v>0</v>
      </c>
      <c r="AI928" s="1302">
        <f t="shared" si="835"/>
        <v>0</v>
      </c>
      <c r="AJ928" s="1237"/>
      <c r="AK928" s="1301">
        <v>5502</v>
      </c>
      <c r="AL928" s="919">
        <f t="shared" si="836"/>
        <v>0</v>
      </c>
      <c r="AM928" s="1301">
        <v>0</v>
      </c>
      <c r="AN928" s="919">
        <f>AJ928*AM928</f>
        <v>0</v>
      </c>
      <c r="AO928" s="1302">
        <f t="shared" si="837"/>
        <v>0</v>
      </c>
      <c r="AP928" s="1002"/>
      <c r="AQ928" s="1303">
        <f t="shared" si="738"/>
        <v>142.9</v>
      </c>
      <c r="AR928" s="1304">
        <v>5502</v>
      </c>
      <c r="AS928" s="919">
        <f t="shared" si="838"/>
        <v>786235.8</v>
      </c>
      <c r="AT928" s="1301">
        <v>0</v>
      </c>
      <c r="AU928" s="1305">
        <f>AQ928*AT928</f>
        <v>0</v>
      </c>
      <c r="AV928" s="1298">
        <f t="shared" si="839"/>
        <v>786235.8</v>
      </c>
      <c r="AW928" s="633"/>
    </row>
    <row r="929" spans="1:48" x14ac:dyDescent="0.25">
      <c r="A929" s="1070" t="s">
        <v>1616</v>
      </c>
      <c r="B929" s="1086"/>
      <c r="C929" s="1087"/>
      <c r="D929" s="1088"/>
      <c r="E929" s="1117"/>
      <c r="F929" s="1101">
        <f>F35+F116+F129+F134+F219+F234+F256+F316+F334+F337+F353+F361+F395+F583+F622+F660+F677+F793+F804+F809+F814+F829+F915</f>
        <v>231079199.279295</v>
      </c>
      <c r="G929" s="1117"/>
      <c r="H929" s="1101">
        <f>H35+H116+H129+H134+H219+H234+H256+H316+H334+H337+H353+H361+H395+H583+H622+H660+H677+H793+H804+H809+H814+H829+H915</f>
        <v>278240488.57682997</v>
      </c>
      <c r="I929" s="1101">
        <f>I35+I116+I129+I134+I219+I234+I256+I316+I334+I337+I353+I361+I395+I583+I622+I660+I677+I793+I804+I809+I814+I829+I915</f>
        <v>509319687.85612512</v>
      </c>
      <c r="J929" s="1101"/>
      <c r="K929" s="1088"/>
      <c r="L929" s="1117"/>
      <c r="M929" s="1101">
        <f>M35+M116+M129+M134+M219+M234+M256+M316+M334+M337+M353+M361+M395+M583+M622+M660+M677+M793+M804+M809+M814+M829+M915</f>
        <v>181854578.13959005</v>
      </c>
      <c r="N929" s="1117"/>
      <c r="O929" s="1101">
        <f>O35+O116+O129+O134+O219+O234+O256+O316+O334+O337+O353+O361+O395+O583+O622+O660+O677+O793+O804+O809+O814+O829+O915</f>
        <v>232222726.85434994</v>
      </c>
      <c r="P929" s="1101">
        <f>P35+P116+P129+P134+P219+P234+P256+P316+P334+P337+P353+P361+P395+P583+P622+P660+P677+P793+P804+P809+P814+P829+P915</f>
        <v>414077304.37393999</v>
      </c>
      <c r="Q929" s="1297"/>
      <c r="R929" s="1088"/>
      <c r="S929" s="1117"/>
      <c r="T929" s="1101">
        <f>T35+T116+T129+T134+T219+T234+T256+T316+T334+T337+T353+T361+T395+T583+T622+T660+T677+T793+T804+T809+T814+T829+T915</f>
        <v>10592890.516449999</v>
      </c>
      <c r="U929" s="1117"/>
      <c r="V929" s="1101">
        <f>V35+V116+V129+V134+V219+V234+V256+V316+V334+V337+V353+V361+V395+V583+V622+V660+V677+V793+V804+V809+V814+V829+V915</f>
        <v>9356928.2221499998</v>
      </c>
      <c r="W929" s="1296">
        <f>W35+W116+W129+W134+W219+W234+W256+W316+W334+W337+W353+W361+W395+W583+W622+W660+W677+W793+W804+W809+W814+W829+W915</f>
        <v>19949818.118600003</v>
      </c>
      <c r="X929" s="1088"/>
      <c r="Y929" s="1117"/>
      <c r="Z929" s="1101">
        <f>Z35+Z116+Z129+Z134+Z219+Z234+Z256+Z316+Z334+Z337+Z353+Z361+Z395+Z583+Z622+Z660+Z677+Z793+Z804+Z809+Z814+Z829+Z915</f>
        <v>0</v>
      </c>
      <c r="AA929" s="1117"/>
      <c r="AB929" s="1101">
        <f>AB35+AB116+AB129+AB134+AB219+AB234+AB256+AB316+AB334+AB337+AB353+AB361+AB395+AB583+AB622+AB660+AB677+AB793+AB804+AB809+AB814+AB829+AB915</f>
        <v>0</v>
      </c>
      <c r="AC929" s="1101">
        <f>AC35+AC116+AC129+AC134+AC219+AC234+AC256+AC316+AC334+AC337+AC353+AC361+AC395+AC583+AC622+AC660+AC677+AC793+AC804+AC809+AC814+AC829+AC915</f>
        <v>-0.62</v>
      </c>
      <c r="AD929" s="1088"/>
      <c r="AE929" s="1117"/>
      <c r="AF929" s="1101">
        <f>AF35+AF116+AF129+AF134+AF219+AF234+AF256+AF316+AF334+AF337+AF353+AF361+AF395+AF583+AF622+AF660+AF677+AF793+AF804+AF809+AF814+AF829+AF915</f>
        <v>0</v>
      </c>
      <c r="AG929" s="1117"/>
      <c r="AH929" s="1101">
        <f>AH35+AH116+AH129+AH134+AH219+AH234+AH256+AH316+AH334+AH337+AH353+AH361+AH395+AH583+AH622+AH660+AH677+AH793+AH804+AH809+AH814+AH829+AH915</f>
        <v>0</v>
      </c>
      <c r="AI929" s="1101">
        <f>AI35+AI116+AI129+AI134+AI219+AI234+AI256+AI316+AI334+AI337+AI353+AI361+AI395+AI583+AI622+AI660+AI677+AI793+AI804+AI809+AI814+AI829+AI915</f>
        <v>-0.62</v>
      </c>
      <c r="AJ929" s="1088"/>
      <c r="AK929" s="1117"/>
      <c r="AL929" s="1101">
        <f>AL35+AL116+AL129+AL134+AL219+AL234+AL256+AL316+AL334+AL337+AL353+AL361+AL395+AL583+AL622+AL660+AL677+AL793+AL804+AL809+AL814+AL829+AL915</f>
        <v>0</v>
      </c>
      <c r="AM929" s="1117"/>
      <c r="AN929" s="1101">
        <f>AN35+AN116+AN129+AN134+AN219+AN234+AN256+AN316+AN334+AN337+AN353+AN361+AN395+AN583+AN622+AN660+AN677+AN793+AN804+AN809+AN814+AN829+AN915</f>
        <v>0</v>
      </c>
      <c r="AO929" s="1101">
        <f>AO35+AO116+AO129+AO134+AO219+AO234+AO256+AO316+AO334+AO337+AO353+AO361+AO395+AO583+AO622+AO660+AO677+AO793+AO804+AO809+AO814+AO829+AO915</f>
        <v>-0.62</v>
      </c>
      <c r="AP929" s="980"/>
      <c r="AQ929" s="1088"/>
      <c r="AR929" s="1117"/>
      <c r="AS929" s="1101">
        <f>AS35+AS116+AS129+AS134+AS219+AS234+AS256+AS316+AS334+AS337+AS353+AS361+AS395+AS583+AS622+AS660+AS677+AS793+AS804+AS809+AS814+AS829+AS915</f>
        <v>38631731.253255002</v>
      </c>
      <c r="AT929" s="1117"/>
      <c r="AU929" s="1101">
        <f>AU35+AU116+AU129+AU134+AU219+AU234+AU256+AU316+AU334+AU337+AU353+AU361+AU395+AU583+AU622+AU660+AU677+AU793+AU804+AU809+AU814+AU829+AU915</f>
        <v>36660833.500329994</v>
      </c>
      <c r="AV929" s="1101">
        <f>AV35+AV116+AV129+AV134+AV219+AV234+AV256+AV316+AV334+AV337+AV353+AV361+AV395+AV583+AV622+AV660+AV677+AV793+AV804+AV809+AV814+AV829+AV915</f>
        <v>75292564.753584996</v>
      </c>
    </row>
    <row r="930" spans="1:48" ht="15.75" thickBot="1" x14ac:dyDescent="0.3">
      <c r="A930" s="1070" t="s">
        <v>1617</v>
      </c>
      <c r="B930" s="1086"/>
      <c r="C930" s="1087"/>
      <c r="D930" s="1088"/>
      <c r="E930" s="1117"/>
      <c r="F930" s="1101"/>
      <c r="G930" s="1117"/>
      <c r="H930" s="1101"/>
      <c r="I930" s="1101">
        <f>I929/1.2*0.2</f>
        <v>84886614.642687529</v>
      </c>
      <c r="J930" s="1101"/>
      <c r="K930" s="1088"/>
      <c r="L930" s="1117"/>
      <c r="M930" s="1101"/>
      <c r="N930" s="1117"/>
      <c r="O930" s="1101"/>
      <c r="P930" s="1101"/>
      <c r="Q930" s="1297"/>
      <c r="R930" s="1088"/>
      <c r="S930" s="1117"/>
      <c r="T930" s="1101"/>
      <c r="U930" s="1117"/>
      <c r="V930" s="1101"/>
      <c r="W930" s="1101"/>
      <c r="X930" s="1088"/>
      <c r="Y930" s="1117"/>
      <c r="Z930" s="1101"/>
      <c r="AA930" s="1117"/>
      <c r="AB930" s="1101"/>
      <c r="AC930" s="1101"/>
      <c r="AD930" s="1088"/>
      <c r="AE930" s="1117"/>
      <c r="AF930" s="1101"/>
      <c r="AG930" s="1117"/>
      <c r="AH930" s="1101"/>
      <c r="AI930" s="1101"/>
      <c r="AJ930" s="1088"/>
      <c r="AK930" s="1117"/>
      <c r="AL930" s="1101"/>
      <c r="AM930" s="1117"/>
      <c r="AN930" s="1101"/>
      <c r="AO930" s="1101"/>
      <c r="AP930" s="1003"/>
      <c r="AQ930" s="1088"/>
      <c r="AR930" s="1117"/>
      <c r="AS930" s="1101"/>
      <c r="AT930" s="1117"/>
      <c r="AU930" s="1101"/>
      <c r="AV930" s="1101"/>
    </row>
    <row r="931" spans="1:48" x14ac:dyDescent="0.25">
      <c r="A931" s="608"/>
      <c r="B931" s="622"/>
      <c r="C931" s="611"/>
      <c r="E931" s="1376"/>
      <c r="F931" s="1376"/>
      <c r="L931" s="1376"/>
      <c r="M931" s="1376"/>
      <c r="S931" s="1376"/>
      <c r="T931" s="1376"/>
      <c r="Y931" s="1376"/>
      <c r="Z931" s="1376"/>
      <c r="AE931" s="1376"/>
      <c r="AF931" s="1376"/>
      <c r="AK931" s="1376"/>
      <c r="AL931" s="1376"/>
      <c r="AR931" s="1376"/>
      <c r="AS931" s="1376"/>
    </row>
    <row r="932" spans="1:48" s="628" customFormat="1" ht="44.25" x14ac:dyDescent="0.2">
      <c r="A932" s="608"/>
      <c r="B932" s="622" t="s">
        <v>1618</v>
      </c>
      <c r="C932" s="611"/>
      <c r="D932" s="611"/>
      <c r="E932" s="1376" t="s">
        <v>1619</v>
      </c>
      <c r="F932" s="1376"/>
      <c r="G932" s="861"/>
      <c r="H932" s="862"/>
      <c r="I932" s="862"/>
      <c r="J932" s="984"/>
      <c r="K932" s="626"/>
      <c r="L932" s="984"/>
      <c r="M932" s="984"/>
      <c r="N932" s="984"/>
      <c r="O932" s="984"/>
      <c r="P932" s="984"/>
      <c r="Q932" s="498"/>
      <c r="R932" s="626"/>
      <c r="S932" s="984"/>
      <c r="T932" s="984"/>
      <c r="U932" s="984"/>
      <c r="V932" s="984"/>
      <c r="W932" s="984"/>
      <c r="X932" s="1270"/>
      <c r="Y932" s="984"/>
      <c r="Z932" s="984"/>
      <c r="AA932" s="984"/>
      <c r="AB932" s="984"/>
      <c r="AC932" s="984"/>
      <c r="AD932" s="1270"/>
      <c r="AE932" s="984"/>
      <c r="AF932" s="984"/>
      <c r="AG932" s="984"/>
      <c r="AH932" s="984"/>
      <c r="AI932" s="984"/>
      <c r="AJ932" s="1270"/>
      <c r="AK932" s="984"/>
      <c r="AL932" s="984"/>
      <c r="AM932" s="984"/>
      <c r="AN932" s="984"/>
      <c r="AO932" s="984"/>
      <c r="AP932" s="984"/>
      <c r="AR932" s="984"/>
      <c r="AS932" s="984"/>
      <c r="AT932" s="984"/>
      <c r="AU932" s="984"/>
      <c r="AV932" s="986"/>
    </row>
    <row r="933" spans="1:48" s="628" customFormat="1" ht="14.25" x14ac:dyDescent="0.2">
      <c r="A933" s="608"/>
      <c r="B933" s="622"/>
      <c r="C933" s="611"/>
      <c r="D933" s="611"/>
      <c r="E933" s="861"/>
      <c r="F933" s="862"/>
      <c r="G933" s="861"/>
      <c r="H933" s="862"/>
      <c r="I933" s="862"/>
      <c r="J933" s="984"/>
      <c r="K933" s="626"/>
      <c r="L933" s="984"/>
      <c r="M933" s="984"/>
      <c r="N933" s="984"/>
      <c r="O933" s="984"/>
      <c r="P933" s="984"/>
      <c r="Q933" s="498"/>
      <c r="R933" s="626"/>
      <c r="S933" s="984"/>
      <c r="T933" s="984"/>
      <c r="U933" s="984"/>
      <c r="V933" s="984"/>
      <c r="W933" s="984"/>
      <c r="X933" s="1270"/>
      <c r="Y933" s="984"/>
      <c r="Z933" s="984"/>
      <c r="AA933" s="984"/>
      <c r="AB933" s="984"/>
      <c r="AC933" s="984"/>
      <c r="AD933" s="1270"/>
      <c r="AE933" s="984"/>
      <c r="AF933" s="984"/>
      <c r="AG933" s="984"/>
      <c r="AH933" s="984"/>
      <c r="AI933" s="984"/>
      <c r="AJ933" s="1270"/>
      <c r="AK933" s="984"/>
      <c r="AL933" s="984"/>
      <c r="AM933" s="984"/>
      <c r="AN933" s="984"/>
      <c r="AO933" s="984"/>
      <c r="AP933" s="984"/>
      <c r="AR933" s="984"/>
      <c r="AS933" s="984"/>
      <c r="AT933" s="984"/>
      <c r="AU933" s="984"/>
      <c r="AV933" s="984"/>
    </row>
    <row r="934" spans="1:48" s="628" customFormat="1" ht="14.25" x14ac:dyDescent="0.2">
      <c r="A934" s="608"/>
      <c r="B934" s="622" t="s">
        <v>1620</v>
      </c>
      <c r="C934" s="611"/>
      <c r="D934" s="611"/>
      <c r="E934" s="1375" t="s">
        <v>1621</v>
      </c>
      <c r="F934" s="1375"/>
      <c r="G934" s="861"/>
      <c r="H934" s="862"/>
      <c r="I934" s="861"/>
      <c r="J934" s="984"/>
      <c r="K934" s="626"/>
      <c r="L934" s="984"/>
      <c r="M934" s="984"/>
      <c r="N934" s="984"/>
      <c r="O934" s="984"/>
      <c r="P934" s="984"/>
      <c r="Q934" s="498"/>
      <c r="R934" s="626"/>
      <c r="S934" s="984"/>
      <c r="T934" s="984"/>
      <c r="U934" s="984"/>
      <c r="V934" s="984"/>
      <c r="W934" s="984"/>
      <c r="X934" s="1270"/>
      <c r="Y934" s="984"/>
      <c r="Z934" s="984"/>
      <c r="AA934" s="984"/>
      <c r="AB934" s="984"/>
      <c r="AC934" s="984"/>
      <c r="AD934" s="1270"/>
      <c r="AE934" s="984"/>
      <c r="AF934" s="984"/>
      <c r="AG934" s="984"/>
      <c r="AH934" s="984"/>
      <c r="AI934" s="984"/>
      <c r="AJ934" s="1270"/>
      <c r="AK934" s="984"/>
      <c r="AL934" s="984"/>
      <c r="AM934" s="984"/>
      <c r="AN934" s="984"/>
      <c r="AO934" s="984"/>
      <c r="AP934" s="984"/>
      <c r="AR934" s="984"/>
      <c r="AS934" s="984"/>
      <c r="AT934" s="984"/>
      <c r="AU934" s="984"/>
      <c r="AV934" s="984"/>
    </row>
    <row r="935" spans="1:48" s="628" customFormat="1" ht="14.25" x14ac:dyDescent="0.2">
      <c r="A935" s="608"/>
      <c r="B935" s="622"/>
      <c r="C935" s="611"/>
      <c r="D935" s="611"/>
      <c r="E935" s="859"/>
      <c r="F935" s="505"/>
      <c r="G935" s="861"/>
      <c r="H935" s="862"/>
      <c r="I935" s="862"/>
      <c r="J935" s="984"/>
      <c r="K935" s="627"/>
      <c r="L935" s="984"/>
      <c r="M935" s="984"/>
      <c r="N935" s="984"/>
      <c r="O935" s="984"/>
      <c r="P935" s="984"/>
      <c r="Q935" s="498"/>
      <c r="R935" s="627"/>
      <c r="S935" s="984"/>
      <c r="T935" s="984"/>
      <c r="U935" s="984"/>
      <c r="V935" s="984"/>
      <c r="W935" s="984"/>
      <c r="X935" s="986"/>
      <c r="Y935" s="984"/>
      <c r="Z935" s="984"/>
      <c r="AA935" s="984"/>
      <c r="AB935" s="984"/>
      <c r="AC935" s="984"/>
      <c r="AD935" s="986"/>
      <c r="AE935" s="984"/>
      <c r="AF935" s="984"/>
      <c r="AG935" s="984"/>
      <c r="AH935" s="984"/>
      <c r="AI935" s="984"/>
      <c r="AJ935" s="986"/>
      <c r="AK935" s="984"/>
      <c r="AL935" s="984"/>
      <c r="AM935" s="984"/>
      <c r="AN935" s="984"/>
      <c r="AO935" s="984"/>
      <c r="AP935" s="984"/>
      <c r="AR935" s="984"/>
      <c r="AS935" s="984"/>
      <c r="AT935" s="984"/>
      <c r="AU935" s="984"/>
      <c r="AV935" s="984"/>
    </row>
    <row r="936" spans="1:48" s="628" customFormat="1" x14ac:dyDescent="0.2">
      <c r="A936" s="608"/>
      <c r="B936" s="623" t="s">
        <v>93</v>
      </c>
      <c r="C936" s="624"/>
      <c r="D936" s="624"/>
      <c r="E936" s="860" t="s">
        <v>93</v>
      </c>
      <c r="F936" s="507"/>
      <c r="G936" s="861"/>
      <c r="H936" s="862"/>
      <c r="I936" s="862"/>
      <c r="J936" s="984"/>
      <c r="K936" s="627"/>
      <c r="L936" s="984"/>
      <c r="M936" s="984"/>
      <c r="N936" s="984"/>
      <c r="O936" s="984"/>
      <c r="P936" s="984"/>
      <c r="Q936" s="498"/>
      <c r="R936" s="627"/>
      <c r="S936" s="984"/>
      <c r="T936" s="984"/>
      <c r="U936" s="984"/>
      <c r="V936" s="984"/>
      <c r="W936" s="984"/>
      <c r="X936" s="986"/>
      <c r="Y936" s="984"/>
      <c r="Z936" s="984"/>
      <c r="AA936" s="984"/>
      <c r="AB936" s="984"/>
      <c r="AC936" s="984"/>
      <c r="AD936" s="986"/>
      <c r="AE936" s="984"/>
      <c r="AF936" s="984"/>
      <c r="AG936" s="984"/>
      <c r="AH936" s="984"/>
      <c r="AI936" s="984"/>
      <c r="AJ936" s="986"/>
      <c r="AK936" s="984"/>
      <c r="AL936" s="984"/>
      <c r="AM936" s="984"/>
      <c r="AN936" s="984"/>
      <c r="AO936" s="984"/>
      <c r="AP936" s="984"/>
      <c r="AR936" s="984"/>
      <c r="AS936" s="984"/>
      <c r="AT936" s="984"/>
      <c r="AU936" s="984"/>
      <c r="AV936" s="984"/>
    </row>
    <row r="937" spans="1:48" x14ac:dyDescent="0.25">
      <c r="A937" s="608"/>
    </row>
  </sheetData>
  <autoFilter ref="R31:AO33" xr:uid="{00000000-0001-0000-0000-000000000000}"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</autoFilter>
  <mergeCells count="50">
    <mergeCell ref="S32:T32"/>
    <mergeCell ref="U32:V32"/>
    <mergeCell ref="Y32:Z32"/>
    <mergeCell ref="AA32:AB32"/>
    <mergeCell ref="AK32:AL32"/>
    <mergeCell ref="AM32:AN32"/>
    <mergeCell ref="AK931:AL931"/>
    <mergeCell ref="AD31:AI31"/>
    <mergeCell ref="AE32:AF32"/>
    <mergeCell ref="AG32:AH32"/>
    <mergeCell ref="AE931:AF931"/>
    <mergeCell ref="E934:F934"/>
    <mergeCell ref="S931:T931"/>
    <mergeCell ref="Y931:Z931"/>
    <mergeCell ref="AQ31:AV31"/>
    <mergeCell ref="E32:F32"/>
    <mergeCell ref="G32:H32"/>
    <mergeCell ref="L32:M32"/>
    <mergeCell ref="N32:O32"/>
    <mergeCell ref="AR32:AS32"/>
    <mergeCell ref="AT32:AU32"/>
    <mergeCell ref="E931:F931"/>
    <mergeCell ref="L931:M931"/>
    <mergeCell ref="AR931:AS931"/>
    <mergeCell ref="E932:F932"/>
    <mergeCell ref="AJ31:AO31"/>
    <mergeCell ref="U3:W3"/>
    <mergeCell ref="U4:W4"/>
    <mergeCell ref="U5:W5"/>
    <mergeCell ref="U6:W6"/>
    <mergeCell ref="U7:W7"/>
    <mergeCell ref="U8:W8"/>
    <mergeCell ref="U9:W9"/>
    <mergeCell ref="U10:W10"/>
    <mergeCell ref="U11:W11"/>
    <mergeCell ref="U12:W12"/>
    <mergeCell ref="U13:W13"/>
    <mergeCell ref="U14:W14"/>
    <mergeCell ref="U15:W15"/>
    <mergeCell ref="U16:W16"/>
    <mergeCell ref="U17:W17"/>
    <mergeCell ref="R26:W26"/>
    <mergeCell ref="R27:W27"/>
    <mergeCell ref="R28:W28"/>
    <mergeCell ref="U18:W18"/>
    <mergeCell ref="U19:W19"/>
    <mergeCell ref="U20:W20"/>
    <mergeCell ref="T22:T23"/>
    <mergeCell ref="U22:U23"/>
    <mergeCell ref="V22:W22"/>
  </mergeCells>
  <conditionalFormatting sqref="A40">
    <cfRule type="duplicateValues" dxfId="19" priority="4" stopIfTrue="1"/>
  </conditionalFormatting>
  <conditionalFormatting sqref="B39">
    <cfRule type="duplicateValues" dxfId="18" priority="3" stopIfTrue="1"/>
  </conditionalFormatting>
  <conditionalFormatting sqref="B47">
    <cfRule type="duplicateValues" dxfId="17" priority="2" stopIfTrue="1"/>
  </conditionalFormatting>
  <conditionalFormatting sqref="B48">
    <cfRule type="duplicateValues" dxfId="16" priority="1" stopIfTrue="1"/>
  </conditionalFormatting>
  <conditionalFormatting sqref="B359:B360">
    <cfRule type="duplicateValues" dxfId="15" priority="5" stopIfTrue="1"/>
  </conditionalFormatting>
  <pageMargins left="0.7" right="0.7" top="0.75" bottom="0.75" header="0.3" footer="0.3"/>
  <pageSetup paperSize="8" scale="51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912"/>
  <sheetViews>
    <sheetView view="pageBreakPreview" topLeftCell="C842" zoomScale="70" zoomScaleNormal="70" zoomScaleSheetLayoutView="70" workbookViewId="0">
      <selection activeCell="D930" sqref="D930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customWidth="1"/>
    <col min="6" max="6" width="18.42578125" style="6" customWidth="1"/>
    <col min="7" max="7" width="18.42578125" style="290" customWidth="1"/>
    <col min="8" max="8" width="18.42578125" style="6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498" customFormat="1" ht="40.15" customHeight="1" x14ac:dyDescent="0.2">
      <c r="A1" s="1391" t="s">
        <v>1614</v>
      </c>
      <c r="B1" s="1391"/>
      <c r="C1" s="1391"/>
      <c r="D1" s="1391"/>
      <c r="E1" s="1391"/>
      <c r="F1" s="1391"/>
      <c r="G1" s="1391"/>
      <c r="H1" s="1391"/>
      <c r="I1" s="1391"/>
    </row>
    <row r="2" spans="1:25" s="498" customFormat="1" ht="14.25" customHeight="1" x14ac:dyDescent="0.2">
      <c r="A2" s="499"/>
      <c r="B2" s="500"/>
      <c r="C2" s="501"/>
      <c r="D2" s="502"/>
      <c r="E2" s="290"/>
      <c r="F2" s="503"/>
      <c r="G2" s="290"/>
      <c r="H2" s="503"/>
      <c r="I2" s="503"/>
    </row>
    <row r="3" spans="1:25" s="498" customFormat="1" ht="14.25" x14ac:dyDescent="0.2">
      <c r="A3" s="1392" t="s">
        <v>1622</v>
      </c>
      <c r="B3" s="1392"/>
      <c r="C3" s="1392"/>
      <c r="D3" s="1392"/>
      <c r="E3" s="1392"/>
      <c r="F3" s="1392"/>
      <c r="G3" s="1392"/>
      <c r="H3" s="1392"/>
      <c r="I3" s="1392"/>
    </row>
    <row r="4" spans="1:25" s="498" customFormat="1" ht="14.25" customHeight="1" x14ac:dyDescent="0.2">
      <c r="A4" s="499"/>
      <c r="B4" s="500"/>
      <c r="C4" s="501"/>
      <c r="D4" s="502"/>
      <c r="E4" s="290"/>
      <c r="F4" s="503"/>
      <c r="G4" s="504"/>
      <c r="H4" s="504"/>
      <c r="I4" s="504"/>
    </row>
    <row r="5" spans="1:25" s="498" customFormat="1" ht="14.25" customHeight="1" x14ac:dyDescent="0.2">
      <c r="A5" s="1393" t="s">
        <v>1615</v>
      </c>
      <c r="B5" s="1393"/>
      <c r="C5" s="1393"/>
      <c r="D5" s="1393"/>
      <c r="E5" s="1393"/>
      <c r="F5" s="1393"/>
      <c r="G5" s="1393"/>
      <c r="H5" s="1393"/>
      <c r="I5" s="1393"/>
    </row>
    <row r="6" spans="1:25" s="7" customFormat="1" x14ac:dyDescent="0.25">
      <c r="A6" s="1"/>
      <c r="B6" s="2"/>
      <c r="C6" s="3"/>
      <c r="D6" s="4"/>
      <c r="E6" s="5"/>
      <c r="F6" s="6"/>
      <c r="G6" s="5"/>
      <c r="H6" s="6"/>
      <c r="I6" s="6"/>
      <c r="J6" s="435"/>
      <c r="K6" s="1386" t="s">
        <v>1612</v>
      </c>
      <c r="L6" s="1386"/>
      <c r="M6" s="1386"/>
      <c r="N6" s="1386"/>
      <c r="O6" s="1386"/>
      <c r="P6" s="1386"/>
      <c r="Q6" s="467"/>
      <c r="R6" s="1386" t="s">
        <v>1613</v>
      </c>
      <c r="S6" s="1386"/>
      <c r="T6" s="1386"/>
      <c r="U6" s="1386"/>
      <c r="V6" s="1386"/>
      <c r="W6" s="1386"/>
      <c r="Y6" s="495"/>
    </row>
    <row r="7" spans="1:25" s="13" customFormat="1" ht="27" customHeight="1" x14ac:dyDescent="0.25">
      <c r="A7" s="8"/>
      <c r="B7" s="9"/>
      <c r="C7" s="10"/>
      <c r="D7" s="11"/>
      <c r="E7" s="1387" t="s">
        <v>0</v>
      </c>
      <c r="F7" s="1388"/>
      <c r="G7" s="1387" t="s">
        <v>1</v>
      </c>
      <c r="H7" s="1388"/>
      <c r="I7" s="12"/>
      <c r="J7" s="436"/>
      <c r="K7" s="311"/>
      <c r="L7" s="1389" t="s">
        <v>0</v>
      </c>
      <c r="M7" s="1390"/>
      <c r="N7" s="1389" t="s">
        <v>1</v>
      </c>
      <c r="O7" s="1390"/>
      <c r="P7" s="312"/>
      <c r="Q7" s="468"/>
      <c r="R7" s="311"/>
      <c r="S7" s="1389" t="s">
        <v>0</v>
      </c>
      <c r="T7" s="1390"/>
      <c r="U7" s="1389" t="s">
        <v>1</v>
      </c>
      <c r="V7" s="1390"/>
      <c r="W7" s="312"/>
      <c r="Y7" s="496"/>
    </row>
    <row r="8" spans="1:25" s="13" customFormat="1" x14ac:dyDescent="0.25">
      <c r="A8" s="14" t="s">
        <v>2</v>
      </c>
      <c r="B8" s="15" t="s">
        <v>3</v>
      </c>
      <c r="C8" s="16" t="s">
        <v>4</v>
      </c>
      <c r="D8" s="17" t="s">
        <v>5</v>
      </c>
      <c r="E8" s="18" t="s">
        <v>6</v>
      </c>
      <c r="F8" s="10" t="s">
        <v>7</v>
      </c>
      <c r="G8" s="18" t="s">
        <v>6</v>
      </c>
      <c r="H8" s="10" t="s">
        <v>7</v>
      </c>
      <c r="I8" s="19" t="s">
        <v>8</v>
      </c>
      <c r="J8" s="437"/>
      <c r="K8" s="313" t="s">
        <v>5</v>
      </c>
      <c r="L8" s="314" t="s">
        <v>6</v>
      </c>
      <c r="M8" s="315" t="s">
        <v>7</v>
      </c>
      <c r="N8" s="314" t="s">
        <v>6</v>
      </c>
      <c r="O8" s="315" t="s">
        <v>7</v>
      </c>
      <c r="P8" s="316" t="s">
        <v>8</v>
      </c>
      <c r="Q8" s="469"/>
      <c r="R8" s="313" t="s">
        <v>5</v>
      </c>
      <c r="S8" s="314" t="s">
        <v>6</v>
      </c>
      <c r="T8" s="315" t="s">
        <v>7</v>
      </c>
      <c r="U8" s="314" t="s">
        <v>6</v>
      </c>
      <c r="V8" s="315" t="s">
        <v>7</v>
      </c>
      <c r="W8" s="316" t="s">
        <v>8</v>
      </c>
      <c r="Y8" s="496"/>
    </row>
    <row r="9" spans="1:25" ht="30" x14ac:dyDescent="0.25">
      <c r="A9" s="20">
        <v>1</v>
      </c>
      <c r="B9" s="21" t="s">
        <v>9</v>
      </c>
      <c r="C9" s="22"/>
      <c r="D9" s="23"/>
      <c r="E9" s="24"/>
      <c r="F9" s="25"/>
      <c r="G9" s="24"/>
      <c r="H9" s="25"/>
      <c r="I9" s="26"/>
      <c r="J9" s="438"/>
      <c r="K9" s="317"/>
      <c r="L9" s="318"/>
      <c r="M9" s="319"/>
      <c r="N9" s="318"/>
      <c r="O9" s="319"/>
      <c r="P9" s="320"/>
      <c r="Q9" s="470"/>
      <c r="R9" s="317"/>
      <c r="S9" s="318"/>
      <c r="T9" s="319"/>
      <c r="U9" s="318"/>
      <c r="V9" s="319"/>
      <c r="W9" s="320"/>
    </row>
    <row r="10" spans="1:25" x14ac:dyDescent="0.25">
      <c r="A10" s="293" t="s">
        <v>10</v>
      </c>
      <c r="B10" s="294" t="s">
        <v>11</v>
      </c>
      <c r="C10" s="295"/>
      <c r="D10" s="296"/>
      <c r="E10" s="297"/>
      <c r="F10" s="298">
        <f>SUM(F11:F90)</f>
        <v>24896933.593054987</v>
      </c>
      <c r="G10" s="297"/>
      <c r="H10" s="298">
        <f>SUM(H11:H90)</f>
        <v>21715381.859149996</v>
      </c>
      <c r="I10" s="298">
        <f>SUM(I11:I90)</f>
        <v>46612315.452204995</v>
      </c>
      <c r="J10" s="439"/>
      <c r="K10" s="321"/>
      <c r="L10" s="322"/>
      <c r="M10" s="323">
        <f>SUM(M11:M90)</f>
        <v>21126432.228999998</v>
      </c>
      <c r="N10" s="322"/>
      <c r="O10" s="323">
        <f>SUM(O11:O90)</f>
        <v>18699348.919999994</v>
      </c>
      <c r="P10" s="323">
        <f>SUM(P11:P90)</f>
        <v>39825781.148999996</v>
      </c>
      <c r="Q10" s="471"/>
      <c r="R10" s="321"/>
      <c r="S10" s="322"/>
      <c r="T10" s="323">
        <f>SUM(T11:T90)</f>
        <v>3770501.3640549993</v>
      </c>
      <c r="U10" s="322"/>
      <c r="V10" s="323">
        <f>SUM(V11:V90)</f>
        <v>3016032.9391500014</v>
      </c>
      <c r="W10" s="323">
        <f>SUM(W11:W90)</f>
        <v>6786534.3032049984</v>
      </c>
      <c r="X10" s="464"/>
    </row>
    <row r="11" spans="1:25" x14ac:dyDescent="0.25">
      <c r="A11" s="292" t="s">
        <v>12</v>
      </c>
      <c r="B11" s="30" t="s">
        <v>13</v>
      </c>
      <c r="C11" s="31"/>
      <c r="D11" s="32"/>
      <c r="E11" s="33"/>
      <c r="F11" s="34"/>
      <c r="G11" s="33"/>
      <c r="H11" s="34"/>
      <c r="I11" s="34"/>
      <c r="J11" s="440"/>
      <c r="K11" s="324"/>
      <c r="L11" s="325"/>
      <c r="M11" s="326"/>
      <c r="N11" s="325"/>
      <c r="O11" s="326"/>
      <c r="P11" s="326"/>
      <c r="Q11" s="472"/>
      <c r="R11" s="324"/>
      <c r="S11" s="325"/>
      <c r="T11" s="326"/>
      <c r="U11" s="325"/>
      <c r="V11" s="326"/>
      <c r="W11" s="326"/>
      <c r="X11" s="464"/>
    </row>
    <row r="12" spans="1:25" x14ac:dyDescent="0.25">
      <c r="A12" s="36" t="s">
        <v>14</v>
      </c>
      <c r="B12" s="37" t="s">
        <v>15</v>
      </c>
      <c r="C12" s="38" t="s">
        <v>16</v>
      </c>
      <c r="D12" s="39">
        <v>0.44</v>
      </c>
      <c r="E12" s="40">
        <v>49415</v>
      </c>
      <c r="F12" s="35">
        <f>D12*E12</f>
        <v>21742.6</v>
      </c>
      <c r="G12" s="40">
        <v>0</v>
      </c>
      <c r="H12" s="35">
        <f>D12*G12</f>
        <v>0</v>
      </c>
      <c r="I12" s="35">
        <f>F12+H12</f>
        <v>21742.6</v>
      </c>
      <c r="J12" s="441"/>
      <c r="K12" s="327">
        <v>0.44</v>
      </c>
      <c r="L12" s="328">
        <v>49415</v>
      </c>
      <c r="M12" s="329">
        <f>K12*L12</f>
        <v>21742.6</v>
      </c>
      <c r="N12" s="328">
        <v>0</v>
      </c>
      <c r="O12" s="329">
        <f>K12*N12</f>
        <v>0</v>
      </c>
      <c r="P12" s="329">
        <f>M12+O12</f>
        <v>21742.6</v>
      </c>
      <c r="Q12" s="473"/>
      <c r="R12" s="327">
        <f>D12-K12</f>
        <v>0</v>
      </c>
      <c r="S12" s="328">
        <v>49415</v>
      </c>
      <c r="T12" s="329">
        <f>R12*S12</f>
        <v>0</v>
      </c>
      <c r="U12" s="328">
        <v>0</v>
      </c>
      <c r="V12" s="329">
        <f>R12*U12</f>
        <v>0</v>
      </c>
      <c r="W12" s="329">
        <f>T12+V12</f>
        <v>0</v>
      </c>
      <c r="X12" s="464"/>
    </row>
    <row r="13" spans="1:25" x14ac:dyDescent="0.25">
      <c r="A13" s="36" t="s">
        <v>17</v>
      </c>
      <c r="B13" s="37" t="s">
        <v>18</v>
      </c>
      <c r="C13" s="38" t="s">
        <v>19</v>
      </c>
      <c r="D13" s="39">
        <v>389.4</v>
      </c>
      <c r="E13" s="40">
        <v>990</v>
      </c>
      <c r="F13" s="35">
        <f>D13*E13</f>
        <v>385506</v>
      </c>
      <c r="G13" s="40">
        <v>0</v>
      </c>
      <c r="H13" s="35">
        <f>D13*G13</f>
        <v>0</v>
      </c>
      <c r="I13" s="35">
        <f>F13+H13</f>
        <v>385506</v>
      </c>
      <c r="J13" s="441"/>
      <c r="K13" s="327">
        <v>389.4</v>
      </c>
      <c r="L13" s="328">
        <v>990</v>
      </c>
      <c r="M13" s="329">
        <f>K13*L13</f>
        <v>385506</v>
      </c>
      <c r="N13" s="328">
        <v>0</v>
      </c>
      <c r="O13" s="329">
        <f>K13*N13</f>
        <v>0</v>
      </c>
      <c r="P13" s="329">
        <f>M13+O13</f>
        <v>385506</v>
      </c>
      <c r="Q13" s="473"/>
      <c r="R13" s="327">
        <f t="shared" ref="R13:R76" si="0">D13-K13</f>
        <v>0</v>
      </c>
      <c r="S13" s="328">
        <v>990</v>
      </c>
      <c r="T13" s="329">
        <f>R13*S13</f>
        <v>0</v>
      </c>
      <c r="U13" s="328">
        <v>0</v>
      </c>
      <c r="V13" s="329">
        <f>R13*U13</f>
        <v>0</v>
      </c>
      <c r="W13" s="329">
        <f>T13+V13</f>
        <v>0</v>
      </c>
      <c r="X13" s="464"/>
    </row>
    <row r="14" spans="1:25" x14ac:dyDescent="0.25">
      <c r="A14" s="29" t="s">
        <v>20</v>
      </c>
      <c r="B14" s="41" t="s">
        <v>21</v>
      </c>
      <c r="C14" s="38" t="s">
        <v>19</v>
      </c>
      <c r="D14" s="39">
        <v>389.4</v>
      </c>
      <c r="E14" s="40">
        <v>2711</v>
      </c>
      <c r="F14" s="35">
        <f>D14*E14</f>
        <v>1055663.3999999999</v>
      </c>
      <c r="G14" s="40">
        <v>6573</v>
      </c>
      <c r="H14" s="35">
        <f>D14*G14</f>
        <v>2559526.1999999997</v>
      </c>
      <c r="I14" s="35">
        <f>E14*D14+G14*D14</f>
        <v>3615189.5999999996</v>
      </c>
      <c r="J14" s="441"/>
      <c r="K14" s="327">
        <v>389.4</v>
      </c>
      <c r="L14" s="328">
        <v>2711</v>
      </c>
      <c r="M14" s="329">
        <f>K14*L14</f>
        <v>1055663.3999999999</v>
      </c>
      <c r="N14" s="328">
        <v>6573</v>
      </c>
      <c r="O14" s="329">
        <f>K14*N14</f>
        <v>2559526.1999999997</v>
      </c>
      <c r="P14" s="329">
        <f>L14*K14+N14*K14</f>
        <v>3615189.5999999996</v>
      </c>
      <c r="Q14" s="473"/>
      <c r="R14" s="327">
        <f t="shared" si="0"/>
        <v>0</v>
      </c>
      <c r="S14" s="328">
        <v>2711</v>
      </c>
      <c r="T14" s="329">
        <f>R14*S14</f>
        <v>0</v>
      </c>
      <c r="U14" s="328">
        <v>6573</v>
      </c>
      <c r="V14" s="329">
        <f>R14*U14</f>
        <v>0</v>
      </c>
      <c r="W14" s="329">
        <f>S14*R14+U14*R14</f>
        <v>0</v>
      </c>
      <c r="X14" s="464"/>
    </row>
    <row r="15" spans="1:25" x14ac:dyDescent="0.25">
      <c r="A15" s="29" t="s">
        <v>22</v>
      </c>
      <c r="B15" s="41" t="s">
        <v>23</v>
      </c>
      <c r="C15" s="38"/>
      <c r="D15" s="39"/>
      <c r="E15" s="40"/>
      <c r="F15" s="35"/>
      <c r="G15" s="40"/>
      <c r="H15" s="35"/>
      <c r="I15" s="35"/>
      <c r="J15" s="441"/>
      <c r="K15" s="327"/>
      <c r="L15" s="328"/>
      <c r="M15" s="329"/>
      <c r="N15" s="328"/>
      <c r="O15" s="329"/>
      <c r="P15" s="329"/>
      <c r="Q15" s="473"/>
      <c r="R15" s="327">
        <f t="shared" si="0"/>
        <v>0</v>
      </c>
      <c r="S15" s="328"/>
      <c r="T15" s="329"/>
      <c r="U15" s="328"/>
      <c r="V15" s="329"/>
      <c r="W15" s="329"/>
      <c r="X15" s="464"/>
    </row>
    <row r="16" spans="1:25" ht="57" x14ac:dyDescent="0.25">
      <c r="A16" s="36" t="s">
        <v>24</v>
      </c>
      <c r="B16" s="37" t="s">
        <v>25</v>
      </c>
      <c r="C16" s="38" t="s">
        <v>19</v>
      </c>
      <c r="D16" s="39">
        <v>525.76</v>
      </c>
      <c r="E16" s="40">
        <v>4955</v>
      </c>
      <c r="F16" s="35">
        <f>D16*E16</f>
        <v>2605140.7999999998</v>
      </c>
      <c r="G16" s="40">
        <v>4501</v>
      </c>
      <c r="H16" s="35">
        <f>D16*G16</f>
        <v>2366445.7599999998</v>
      </c>
      <c r="I16" s="35">
        <f>E16*D16+G16*D16</f>
        <v>4971586.5599999996</v>
      </c>
      <c r="J16" s="441"/>
      <c r="K16" s="327">
        <v>525.76</v>
      </c>
      <c r="L16" s="328">
        <v>4955</v>
      </c>
      <c r="M16" s="329">
        <f>K16*L16</f>
        <v>2605140.7999999998</v>
      </c>
      <c r="N16" s="328">
        <v>4501</v>
      </c>
      <c r="O16" s="329">
        <f>K16*N16</f>
        <v>2366445.7599999998</v>
      </c>
      <c r="P16" s="329">
        <f>L16*K16+N16*K16</f>
        <v>4971586.5599999996</v>
      </c>
      <c r="Q16" s="473"/>
      <c r="R16" s="327">
        <f t="shared" si="0"/>
        <v>0</v>
      </c>
      <c r="S16" s="328">
        <v>4955</v>
      </c>
      <c r="T16" s="329">
        <f>R16*S16</f>
        <v>0</v>
      </c>
      <c r="U16" s="328">
        <v>4501</v>
      </c>
      <c r="V16" s="329">
        <f>R16*U16</f>
        <v>0</v>
      </c>
      <c r="W16" s="329">
        <f>S16*R16+U16*R16</f>
        <v>0</v>
      </c>
      <c r="X16" s="464"/>
    </row>
    <row r="17" spans="1:24" x14ac:dyDescent="0.25">
      <c r="A17" s="36" t="s">
        <v>26</v>
      </c>
      <c r="B17" s="37" t="s">
        <v>27</v>
      </c>
      <c r="C17" s="38" t="s">
        <v>28</v>
      </c>
      <c r="D17" s="39">
        <v>2</v>
      </c>
      <c r="E17" s="40">
        <v>8577.8799999999992</v>
      </c>
      <c r="F17" s="35">
        <f>D17*E17</f>
        <v>17155.759999999998</v>
      </c>
      <c r="G17" s="40">
        <v>4657.25</v>
      </c>
      <c r="H17" s="35">
        <f>D17*G17</f>
        <v>9314.5</v>
      </c>
      <c r="I17" s="35">
        <f>E17*D17+G17*D17</f>
        <v>26470.26</v>
      </c>
      <c r="J17" s="441"/>
      <c r="K17" s="327"/>
      <c r="L17" s="328">
        <v>8577.8799999999992</v>
      </c>
      <c r="M17" s="329">
        <f>K17*L17</f>
        <v>0</v>
      </c>
      <c r="N17" s="328">
        <v>4657.25</v>
      </c>
      <c r="O17" s="329">
        <f>K17*N17</f>
        <v>0</v>
      </c>
      <c r="P17" s="329">
        <f>L17*K17+N17*K17</f>
        <v>0</v>
      </c>
      <c r="Q17" s="473"/>
      <c r="R17" s="327">
        <f t="shared" si="0"/>
        <v>2</v>
      </c>
      <c r="S17" s="328">
        <v>8577.8799999999992</v>
      </c>
      <c r="T17" s="329">
        <f>R17*S17</f>
        <v>17155.759999999998</v>
      </c>
      <c r="U17" s="328">
        <v>4657.25</v>
      </c>
      <c r="V17" s="329">
        <f>R17*U17</f>
        <v>9314.5</v>
      </c>
      <c r="W17" s="329">
        <f>S17*R17+U17*R17</f>
        <v>26470.26</v>
      </c>
      <c r="X17" s="464"/>
    </row>
    <row r="18" spans="1:24" x14ac:dyDescent="0.25">
      <c r="A18" s="29" t="s">
        <v>29</v>
      </c>
      <c r="B18" s="41" t="s">
        <v>30</v>
      </c>
      <c r="C18" s="38"/>
      <c r="D18" s="39"/>
      <c r="E18" s="40"/>
      <c r="F18" s="35"/>
      <c r="G18" s="40"/>
      <c r="H18" s="35"/>
      <c r="I18" s="35"/>
      <c r="J18" s="441"/>
      <c r="K18" s="327"/>
      <c r="L18" s="328"/>
      <c r="M18" s="329"/>
      <c r="N18" s="328"/>
      <c r="O18" s="329"/>
      <c r="P18" s="329"/>
      <c r="Q18" s="473"/>
      <c r="R18" s="327">
        <f t="shared" si="0"/>
        <v>0</v>
      </c>
      <c r="S18" s="328"/>
      <c r="T18" s="329"/>
      <c r="U18" s="328"/>
      <c r="V18" s="329"/>
      <c r="W18" s="329"/>
      <c r="X18" s="464"/>
    </row>
    <row r="19" spans="1:24" x14ac:dyDescent="0.25">
      <c r="A19" s="36" t="s">
        <v>31</v>
      </c>
      <c r="B19" s="37" t="s">
        <v>32</v>
      </c>
      <c r="C19" s="38" t="s">
        <v>19</v>
      </c>
      <c r="D19" s="39">
        <v>301.39999999999998</v>
      </c>
      <c r="E19" s="40">
        <v>3957.07</v>
      </c>
      <c r="F19" s="35">
        <f>D19*E19</f>
        <v>1192660.898</v>
      </c>
      <c r="G19" s="40">
        <v>0</v>
      </c>
      <c r="H19" s="35">
        <f>G19*D19</f>
        <v>0</v>
      </c>
      <c r="I19" s="35">
        <f>E19*D19+G19*D19</f>
        <v>1192660.898</v>
      </c>
      <c r="J19" s="441"/>
      <c r="K19" s="327">
        <v>301.39999999999998</v>
      </c>
      <c r="L19" s="328">
        <v>3957.07</v>
      </c>
      <c r="M19" s="329">
        <f>K19*L19</f>
        <v>1192660.898</v>
      </c>
      <c r="N19" s="328">
        <v>0</v>
      </c>
      <c r="O19" s="329">
        <f>N19*K19</f>
        <v>0</v>
      </c>
      <c r="P19" s="329">
        <f>L19*K19+N19*K19</f>
        <v>1192660.898</v>
      </c>
      <c r="Q19" s="473"/>
      <c r="R19" s="327">
        <f t="shared" si="0"/>
        <v>0</v>
      </c>
      <c r="S19" s="328">
        <v>3957.07</v>
      </c>
      <c r="T19" s="329">
        <f>R19*S19</f>
        <v>0</v>
      </c>
      <c r="U19" s="328">
        <v>0</v>
      </c>
      <c r="V19" s="329">
        <f>U19*R19</f>
        <v>0</v>
      </c>
      <c r="W19" s="329">
        <f>S19*R19+U19*R19</f>
        <v>0</v>
      </c>
      <c r="X19" s="464"/>
    </row>
    <row r="20" spans="1:24" x14ac:dyDescent="0.25">
      <c r="A20" s="36" t="s">
        <v>33</v>
      </c>
      <c r="B20" s="37" t="s">
        <v>34</v>
      </c>
      <c r="C20" s="38" t="s">
        <v>19</v>
      </c>
      <c r="D20" s="39">
        <v>168.8</v>
      </c>
      <c r="E20" s="40">
        <v>1131.76</v>
      </c>
      <c r="F20" s="35">
        <f>D20*E20</f>
        <v>191041.08800000002</v>
      </c>
      <c r="G20" s="40">
        <v>3051.39</v>
      </c>
      <c r="H20" s="35">
        <f>G20*D20</f>
        <v>515074.63200000004</v>
      </c>
      <c r="I20" s="35">
        <f>E20*D20+G20*D20</f>
        <v>706115.72000000009</v>
      </c>
      <c r="J20" s="441"/>
      <c r="K20" s="327">
        <v>168.8</v>
      </c>
      <c r="L20" s="328">
        <v>1131.76</v>
      </c>
      <c r="M20" s="329">
        <f>K20*L20</f>
        <v>191041.08800000002</v>
      </c>
      <c r="N20" s="328">
        <v>3051.39</v>
      </c>
      <c r="O20" s="329">
        <f>N20*K20</f>
        <v>515074.63200000004</v>
      </c>
      <c r="P20" s="329">
        <f>L20*K20+N20*K20</f>
        <v>706115.72000000009</v>
      </c>
      <c r="Q20" s="473"/>
      <c r="R20" s="327">
        <f t="shared" si="0"/>
        <v>0</v>
      </c>
      <c r="S20" s="328">
        <v>1131.76</v>
      </c>
      <c r="T20" s="329">
        <f>R20*S20</f>
        <v>0</v>
      </c>
      <c r="U20" s="328">
        <v>3051.39</v>
      </c>
      <c r="V20" s="329">
        <f>U20*R20</f>
        <v>0</v>
      </c>
      <c r="W20" s="329">
        <f>S20*R20+U20*R20</f>
        <v>0</v>
      </c>
      <c r="X20" s="464"/>
    </row>
    <row r="21" spans="1:24" x14ac:dyDescent="0.25">
      <c r="A21" s="36" t="s">
        <v>35</v>
      </c>
      <c r="B21" s="37" t="s">
        <v>36</v>
      </c>
      <c r="C21" s="38" t="s">
        <v>19</v>
      </c>
      <c r="D21" s="39">
        <v>111.8</v>
      </c>
      <c r="E21" s="40">
        <v>7888.98</v>
      </c>
      <c r="F21" s="35">
        <f>D21*E21</f>
        <v>881987.96399999992</v>
      </c>
      <c r="G21" s="40">
        <v>0</v>
      </c>
      <c r="H21" s="35">
        <f>G21*D21</f>
        <v>0</v>
      </c>
      <c r="I21" s="35">
        <f>E21*D21+G21*D21</f>
        <v>881987.96399999992</v>
      </c>
      <c r="J21" s="441"/>
      <c r="K21" s="327">
        <v>111.8</v>
      </c>
      <c r="L21" s="328">
        <v>7888.98</v>
      </c>
      <c r="M21" s="329">
        <f>K21*L21</f>
        <v>881987.96399999992</v>
      </c>
      <c r="N21" s="328">
        <v>0</v>
      </c>
      <c r="O21" s="329">
        <f>N21*K21</f>
        <v>0</v>
      </c>
      <c r="P21" s="329">
        <f>L21*K21+N21*K21</f>
        <v>881987.96399999992</v>
      </c>
      <c r="Q21" s="473"/>
      <c r="R21" s="327">
        <f t="shared" si="0"/>
        <v>0</v>
      </c>
      <c r="S21" s="328">
        <v>7888.98</v>
      </c>
      <c r="T21" s="329">
        <f>R21*S21</f>
        <v>0</v>
      </c>
      <c r="U21" s="328">
        <v>0</v>
      </c>
      <c r="V21" s="329">
        <f>U21*R21</f>
        <v>0</v>
      </c>
      <c r="W21" s="329">
        <f>S21*R21+U21*R21</f>
        <v>0</v>
      </c>
      <c r="X21" s="464"/>
    </row>
    <row r="22" spans="1:24" x14ac:dyDescent="0.25">
      <c r="A22" s="29" t="s">
        <v>37</v>
      </c>
      <c r="B22" s="41" t="s">
        <v>38</v>
      </c>
      <c r="C22" s="38"/>
      <c r="D22" s="39"/>
      <c r="E22" s="40"/>
      <c r="F22" s="35"/>
      <c r="G22" s="40"/>
      <c r="H22" s="35"/>
      <c r="I22" s="35"/>
      <c r="J22" s="441"/>
      <c r="K22" s="327"/>
      <c r="L22" s="328"/>
      <c r="M22" s="329"/>
      <c r="N22" s="328"/>
      <c r="O22" s="329"/>
      <c r="P22" s="329"/>
      <c r="Q22" s="473"/>
      <c r="R22" s="327">
        <f t="shared" si="0"/>
        <v>0</v>
      </c>
      <c r="S22" s="328"/>
      <c r="T22" s="329"/>
      <c r="U22" s="328"/>
      <c r="V22" s="329"/>
      <c r="W22" s="329"/>
      <c r="X22" s="464"/>
    </row>
    <row r="23" spans="1:24" x14ac:dyDescent="0.25">
      <c r="A23" s="36" t="s">
        <v>39</v>
      </c>
      <c r="B23" s="37" t="s">
        <v>40</v>
      </c>
      <c r="C23" s="38" t="s">
        <v>19</v>
      </c>
      <c r="D23" s="39">
        <v>352.5</v>
      </c>
      <c r="E23" s="40">
        <v>378</v>
      </c>
      <c r="F23" s="35">
        <f t="shared" ref="F23:F41" si="1">D23*E23</f>
        <v>133245</v>
      </c>
      <c r="G23" s="40">
        <v>72.930000000000007</v>
      </c>
      <c r="H23" s="35">
        <f t="shared" ref="H23:H41" si="2">D23*G23</f>
        <v>25707.825000000001</v>
      </c>
      <c r="I23" s="35">
        <f t="shared" ref="I23:I41" si="3">E23*D23+G23*D23</f>
        <v>158952.82500000001</v>
      </c>
      <c r="J23" s="441"/>
      <c r="K23" s="327">
        <v>352.5</v>
      </c>
      <c r="L23" s="328">
        <v>378</v>
      </c>
      <c r="M23" s="329">
        <f t="shared" ref="M23:M41" si="4">K23*L23</f>
        <v>133245</v>
      </c>
      <c r="N23" s="328">
        <v>72.930000000000007</v>
      </c>
      <c r="O23" s="329">
        <f t="shared" ref="O23:O41" si="5">K23*N23</f>
        <v>25707.825000000001</v>
      </c>
      <c r="P23" s="329">
        <f t="shared" ref="P23:P41" si="6">L23*K23+N23*K23</f>
        <v>158952.82500000001</v>
      </c>
      <c r="Q23" s="473"/>
      <c r="R23" s="327">
        <f t="shared" si="0"/>
        <v>0</v>
      </c>
      <c r="S23" s="328">
        <v>378</v>
      </c>
      <c r="T23" s="329">
        <f t="shared" ref="T23:T41" si="7">R23*S23</f>
        <v>0</v>
      </c>
      <c r="U23" s="328">
        <v>72.930000000000007</v>
      </c>
      <c r="V23" s="329">
        <f t="shared" ref="V23:V41" si="8">R23*U23</f>
        <v>0</v>
      </c>
      <c r="W23" s="329">
        <f t="shared" ref="W23:W41" si="9">S23*R23+U23*R23</f>
        <v>0</v>
      </c>
      <c r="X23" s="464"/>
    </row>
    <row r="24" spans="1:24" x14ac:dyDescent="0.25">
      <c r="A24" s="36" t="s">
        <v>41</v>
      </c>
      <c r="B24" s="37" t="s">
        <v>42</v>
      </c>
      <c r="C24" s="38" t="s">
        <v>43</v>
      </c>
      <c r="D24" s="39">
        <v>7.87</v>
      </c>
      <c r="E24" s="40">
        <v>13208</v>
      </c>
      <c r="F24" s="35">
        <f t="shared" si="1"/>
        <v>103946.96</v>
      </c>
      <c r="G24" s="40">
        <v>14998</v>
      </c>
      <c r="H24" s="35">
        <f t="shared" si="2"/>
        <v>118034.26</v>
      </c>
      <c r="I24" s="35">
        <f t="shared" si="3"/>
        <v>221981.22</v>
      </c>
      <c r="J24" s="441"/>
      <c r="K24" s="327">
        <v>7.87</v>
      </c>
      <c r="L24" s="328">
        <v>13208</v>
      </c>
      <c r="M24" s="329">
        <f t="shared" si="4"/>
        <v>103946.96</v>
      </c>
      <c r="N24" s="328">
        <v>14998</v>
      </c>
      <c r="O24" s="329">
        <f t="shared" si="5"/>
        <v>118034.26</v>
      </c>
      <c r="P24" s="329">
        <f t="shared" si="6"/>
        <v>221981.22</v>
      </c>
      <c r="Q24" s="473"/>
      <c r="R24" s="327">
        <f t="shared" si="0"/>
        <v>0</v>
      </c>
      <c r="S24" s="328">
        <v>13208</v>
      </c>
      <c r="T24" s="329">
        <f t="shared" si="7"/>
        <v>0</v>
      </c>
      <c r="U24" s="328">
        <v>14998</v>
      </c>
      <c r="V24" s="329">
        <f t="shared" si="8"/>
        <v>0</v>
      </c>
      <c r="W24" s="329">
        <f t="shared" si="9"/>
        <v>0</v>
      </c>
      <c r="X24" s="464"/>
    </row>
    <row r="25" spans="1:24" x14ac:dyDescent="0.25">
      <c r="A25" s="36" t="s">
        <v>44</v>
      </c>
      <c r="B25" s="37" t="s">
        <v>45</v>
      </c>
      <c r="C25" s="38" t="s">
        <v>19</v>
      </c>
      <c r="D25" s="39">
        <v>524.66999999999996</v>
      </c>
      <c r="E25" s="40">
        <v>4772</v>
      </c>
      <c r="F25" s="35">
        <f t="shared" si="1"/>
        <v>2503725.2399999998</v>
      </c>
      <c r="G25" s="40">
        <v>2131</v>
      </c>
      <c r="H25" s="35">
        <f t="shared" si="2"/>
        <v>1118071.77</v>
      </c>
      <c r="I25" s="35">
        <f t="shared" si="3"/>
        <v>3621797.01</v>
      </c>
      <c r="J25" s="441"/>
      <c r="K25" s="327">
        <v>187.8</v>
      </c>
      <c r="L25" s="328">
        <v>4772</v>
      </c>
      <c r="M25" s="329">
        <f t="shared" si="4"/>
        <v>896181.60000000009</v>
      </c>
      <c r="N25" s="328">
        <v>2131</v>
      </c>
      <c r="O25" s="329">
        <f t="shared" si="5"/>
        <v>400201.80000000005</v>
      </c>
      <c r="P25" s="329">
        <f t="shared" si="6"/>
        <v>1296383.4000000001</v>
      </c>
      <c r="Q25" s="473"/>
      <c r="R25" s="327">
        <f t="shared" si="0"/>
        <v>336.86999999999995</v>
      </c>
      <c r="S25" s="328">
        <v>4772</v>
      </c>
      <c r="T25" s="329">
        <f t="shared" si="7"/>
        <v>1607543.6399999997</v>
      </c>
      <c r="U25" s="328">
        <v>2131</v>
      </c>
      <c r="V25" s="329">
        <f t="shared" si="8"/>
        <v>717869.96999999986</v>
      </c>
      <c r="W25" s="329">
        <f t="shared" si="9"/>
        <v>2325413.6099999994</v>
      </c>
      <c r="X25" s="464"/>
    </row>
    <row r="26" spans="1:24" x14ac:dyDescent="0.25">
      <c r="A26" s="36" t="s">
        <v>46</v>
      </c>
      <c r="B26" s="37" t="s">
        <v>47</v>
      </c>
      <c r="C26" s="38" t="s">
        <v>19</v>
      </c>
      <c r="D26" s="39">
        <v>121.8</v>
      </c>
      <c r="E26" s="40">
        <v>708.11</v>
      </c>
      <c r="F26" s="35">
        <f t="shared" si="1"/>
        <v>86247.797999999995</v>
      </c>
      <c r="G26" s="40">
        <v>2641.52</v>
      </c>
      <c r="H26" s="35">
        <f t="shared" si="2"/>
        <v>321737.136</v>
      </c>
      <c r="I26" s="35">
        <f t="shared" si="3"/>
        <v>407984.93400000001</v>
      </c>
      <c r="J26" s="441"/>
      <c r="K26" s="327">
        <v>121.8</v>
      </c>
      <c r="L26" s="328">
        <v>708.11</v>
      </c>
      <c r="M26" s="329">
        <f t="shared" si="4"/>
        <v>86247.797999999995</v>
      </c>
      <c r="N26" s="328">
        <v>2641.52</v>
      </c>
      <c r="O26" s="329">
        <f t="shared" si="5"/>
        <v>321737.136</v>
      </c>
      <c r="P26" s="329">
        <f t="shared" si="6"/>
        <v>407984.93400000001</v>
      </c>
      <c r="Q26" s="473"/>
      <c r="R26" s="327">
        <f t="shared" si="0"/>
        <v>0</v>
      </c>
      <c r="S26" s="328">
        <v>708.11</v>
      </c>
      <c r="T26" s="329">
        <f t="shared" si="7"/>
        <v>0</v>
      </c>
      <c r="U26" s="328">
        <v>2641.52</v>
      </c>
      <c r="V26" s="329">
        <f t="shared" si="8"/>
        <v>0</v>
      </c>
      <c r="W26" s="329">
        <f t="shared" si="9"/>
        <v>0</v>
      </c>
      <c r="X26" s="464"/>
    </row>
    <row r="27" spans="1:24" x14ac:dyDescent="0.25">
      <c r="A27" s="36" t="s">
        <v>48</v>
      </c>
      <c r="B27" s="37" t="s">
        <v>49</v>
      </c>
      <c r="C27" s="38" t="s">
        <v>19</v>
      </c>
      <c r="D27" s="39">
        <v>141.30000000000001</v>
      </c>
      <c r="E27" s="40">
        <v>680.87</v>
      </c>
      <c r="F27" s="35">
        <f t="shared" si="1"/>
        <v>96206.931000000011</v>
      </c>
      <c r="G27" s="40">
        <v>1083.74</v>
      </c>
      <c r="H27" s="35">
        <f t="shared" si="2"/>
        <v>153132.462</v>
      </c>
      <c r="I27" s="35">
        <f t="shared" si="3"/>
        <v>249339.39300000001</v>
      </c>
      <c r="J27" s="441"/>
      <c r="K27" s="327">
        <v>141.30000000000001</v>
      </c>
      <c r="L27" s="328">
        <v>680.87</v>
      </c>
      <c r="M27" s="329">
        <f t="shared" si="4"/>
        <v>96206.931000000011</v>
      </c>
      <c r="N27" s="328">
        <v>1083.74</v>
      </c>
      <c r="O27" s="329">
        <f t="shared" si="5"/>
        <v>153132.462</v>
      </c>
      <c r="P27" s="329">
        <f t="shared" si="6"/>
        <v>249339.39300000001</v>
      </c>
      <c r="Q27" s="473"/>
      <c r="R27" s="327">
        <f t="shared" si="0"/>
        <v>0</v>
      </c>
      <c r="S27" s="328">
        <v>680.87</v>
      </c>
      <c r="T27" s="329">
        <f t="shared" si="7"/>
        <v>0</v>
      </c>
      <c r="U27" s="328">
        <v>1083.74</v>
      </c>
      <c r="V27" s="329">
        <f t="shared" si="8"/>
        <v>0</v>
      </c>
      <c r="W27" s="329">
        <f t="shared" si="9"/>
        <v>0</v>
      </c>
      <c r="X27" s="464"/>
    </row>
    <row r="28" spans="1:24" x14ac:dyDescent="0.25">
      <c r="A28" s="36" t="s">
        <v>50</v>
      </c>
      <c r="B28" s="37" t="s">
        <v>51</v>
      </c>
      <c r="C28" s="38" t="s">
        <v>19</v>
      </c>
      <c r="D28" s="39">
        <v>356.24</v>
      </c>
      <c r="E28" s="40">
        <v>3576</v>
      </c>
      <c r="F28" s="35">
        <f t="shared" si="1"/>
        <v>1273914.24</v>
      </c>
      <c r="G28" s="40">
        <v>1630</v>
      </c>
      <c r="H28" s="35">
        <f t="shared" si="2"/>
        <v>580671.20000000007</v>
      </c>
      <c r="I28" s="35">
        <f t="shared" si="3"/>
        <v>1854585.44</v>
      </c>
      <c r="J28" s="441"/>
      <c r="K28" s="327">
        <v>355.6</v>
      </c>
      <c r="L28" s="328">
        <v>3576</v>
      </c>
      <c r="M28" s="329">
        <f t="shared" si="4"/>
        <v>1271625.6000000001</v>
      </c>
      <c r="N28" s="328">
        <v>1630</v>
      </c>
      <c r="O28" s="329">
        <f t="shared" si="5"/>
        <v>579628</v>
      </c>
      <c r="P28" s="329">
        <f t="shared" si="6"/>
        <v>1851253.6</v>
      </c>
      <c r="Q28" s="473"/>
      <c r="R28" s="327">
        <f t="shared" si="0"/>
        <v>0.63999999999998636</v>
      </c>
      <c r="S28" s="328">
        <v>3576</v>
      </c>
      <c r="T28" s="329">
        <f t="shared" si="7"/>
        <v>2288.6399999999512</v>
      </c>
      <c r="U28" s="328">
        <v>1630</v>
      </c>
      <c r="V28" s="329">
        <f t="shared" si="8"/>
        <v>1043.1999999999778</v>
      </c>
      <c r="W28" s="329">
        <f t="shared" si="9"/>
        <v>3331.8399999999292</v>
      </c>
      <c r="X28" s="464"/>
    </row>
    <row r="29" spans="1:24" ht="28.5" x14ac:dyDescent="0.25">
      <c r="A29" s="36" t="s">
        <v>52</v>
      </c>
      <c r="B29" s="37" t="s">
        <v>53</v>
      </c>
      <c r="C29" s="38" t="s">
        <v>19</v>
      </c>
      <c r="D29" s="39">
        <v>141.61000000000001</v>
      </c>
      <c r="E29" s="40">
        <v>3470</v>
      </c>
      <c r="F29" s="35">
        <f t="shared" si="1"/>
        <v>491386.70000000007</v>
      </c>
      <c r="G29" s="40">
        <v>1590</v>
      </c>
      <c r="H29" s="35">
        <f t="shared" si="2"/>
        <v>225159.90000000002</v>
      </c>
      <c r="I29" s="35">
        <f t="shared" si="3"/>
        <v>716546.60000000009</v>
      </c>
      <c r="J29" s="441"/>
      <c r="K29" s="327">
        <v>141.30000000000001</v>
      </c>
      <c r="L29" s="328">
        <v>3470</v>
      </c>
      <c r="M29" s="329">
        <f t="shared" si="4"/>
        <v>490311.00000000006</v>
      </c>
      <c r="N29" s="328">
        <v>1590</v>
      </c>
      <c r="O29" s="329">
        <f t="shared" si="5"/>
        <v>224667.00000000003</v>
      </c>
      <c r="P29" s="329">
        <f t="shared" si="6"/>
        <v>714978.00000000012</v>
      </c>
      <c r="Q29" s="473"/>
      <c r="R29" s="327">
        <f t="shared" si="0"/>
        <v>0.31000000000000227</v>
      </c>
      <c r="S29" s="328">
        <v>3470</v>
      </c>
      <c r="T29" s="329">
        <f t="shared" si="7"/>
        <v>1075.700000000008</v>
      </c>
      <c r="U29" s="328">
        <v>1590</v>
      </c>
      <c r="V29" s="329">
        <f t="shared" si="8"/>
        <v>492.90000000000362</v>
      </c>
      <c r="W29" s="329">
        <f t="shared" si="9"/>
        <v>1568.6000000000117</v>
      </c>
      <c r="X29" s="464"/>
    </row>
    <row r="30" spans="1:24" x14ac:dyDescent="0.25">
      <c r="A30" s="36" t="s">
        <v>54</v>
      </c>
      <c r="B30" s="37" t="s">
        <v>55</v>
      </c>
      <c r="C30" s="38" t="s">
        <v>19</v>
      </c>
      <c r="D30" s="39">
        <v>1885.9</v>
      </c>
      <c r="E30" s="40">
        <v>75.650000000000006</v>
      </c>
      <c r="F30" s="35">
        <f t="shared" si="1"/>
        <v>142668.33500000002</v>
      </c>
      <c r="G30" s="40">
        <v>42.3</v>
      </c>
      <c r="H30" s="35">
        <f t="shared" si="2"/>
        <v>79773.569999999992</v>
      </c>
      <c r="I30" s="35">
        <f t="shared" si="3"/>
        <v>222441.90500000003</v>
      </c>
      <c r="J30" s="441"/>
      <c r="K30" s="327">
        <v>500</v>
      </c>
      <c r="L30" s="328">
        <v>75.650000000000006</v>
      </c>
      <c r="M30" s="329">
        <f t="shared" si="4"/>
        <v>37825</v>
      </c>
      <c r="N30" s="328">
        <v>42.3</v>
      </c>
      <c r="O30" s="329">
        <f t="shared" si="5"/>
        <v>21150</v>
      </c>
      <c r="P30" s="329">
        <f t="shared" si="6"/>
        <v>58975</v>
      </c>
      <c r="Q30" s="473"/>
      <c r="R30" s="327">
        <f t="shared" si="0"/>
        <v>1385.9</v>
      </c>
      <c r="S30" s="328">
        <v>75.650000000000006</v>
      </c>
      <c r="T30" s="329">
        <f t="shared" si="7"/>
        <v>104843.33500000002</v>
      </c>
      <c r="U30" s="328">
        <v>42.3</v>
      </c>
      <c r="V30" s="329">
        <f t="shared" si="8"/>
        <v>58623.57</v>
      </c>
      <c r="W30" s="329">
        <f t="shared" si="9"/>
        <v>163466.90500000003</v>
      </c>
      <c r="X30" s="464"/>
    </row>
    <row r="31" spans="1:24" x14ac:dyDescent="0.25">
      <c r="A31" s="29" t="s">
        <v>56</v>
      </c>
      <c r="B31" s="41" t="s">
        <v>57</v>
      </c>
      <c r="C31" s="42" t="s">
        <v>19</v>
      </c>
      <c r="D31" s="43">
        <v>1225.55</v>
      </c>
      <c r="E31" s="44">
        <v>4448</v>
      </c>
      <c r="F31" s="45">
        <f t="shared" si="1"/>
        <v>5451246.3999999994</v>
      </c>
      <c r="G31" s="44">
        <v>3702</v>
      </c>
      <c r="H31" s="45">
        <f t="shared" si="2"/>
        <v>4536986.0999999996</v>
      </c>
      <c r="I31" s="45">
        <f t="shared" si="3"/>
        <v>9988232.5</v>
      </c>
      <c r="J31" s="442"/>
      <c r="K31" s="330">
        <v>1194.52</v>
      </c>
      <c r="L31" s="331">
        <v>4448</v>
      </c>
      <c r="M31" s="332">
        <f t="shared" si="4"/>
        <v>5313224.96</v>
      </c>
      <c r="N31" s="331">
        <v>3702</v>
      </c>
      <c r="O31" s="332">
        <f t="shared" si="5"/>
        <v>4422113.04</v>
      </c>
      <c r="P31" s="332">
        <f t="shared" si="6"/>
        <v>9735338</v>
      </c>
      <c r="Q31" s="474"/>
      <c r="R31" s="327">
        <f t="shared" si="0"/>
        <v>31.029999999999973</v>
      </c>
      <c r="S31" s="331">
        <v>4448</v>
      </c>
      <c r="T31" s="332">
        <f t="shared" si="7"/>
        <v>138021.43999999989</v>
      </c>
      <c r="U31" s="331">
        <v>3702</v>
      </c>
      <c r="V31" s="332">
        <f t="shared" si="8"/>
        <v>114873.0599999999</v>
      </c>
      <c r="W31" s="332">
        <f t="shared" si="9"/>
        <v>252894.49999999977</v>
      </c>
      <c r="X31" s="464"/>
    </row>
    <row r="32" spans="1:24" x14ac:dyDescent="0.25">
      <c r="A32" s="29" t="s">
        <v>58</v>
      </c>
      <c r="B32" s="41" t="s">
        <v>59</v>
      </c>
      <c r="C32" s="42" t="s">
        <v>28</v>
      </c>
      <c r="D32" s="43">
        <v>11</v>
      </c>
      <c r="E32" s="44">
        <v>34209</v>
      </c>
      <c r="F32" s="45">
        <f t="shared" si="1"/>
        <v>376299</v>
      </c>
      <c r="G32" s="44">
        <v>89433</v>
      </c>
      <c r="H32" s="45">
        <f t="shared" si="2"/>
        <v>983763</v>
      </c>
      <c r="I32" s="45">
        <f t="shared" si="3"/>
        <v>1360062</v>
      </c>
      <c r="J32" s="442"/>
      <c r="K32" s="330">
        <v>11</v>
      </c>
      <c r="L32" s="331">
        <v>34209</v>
      </c>
      <c r="M32" s="332">
        <f t="shared" si="4"/>
        <v>376299</v>
      </c>
      <c r="N32" s="331">
        <v>89433</v>
      </c>
      <c r="O32" s="332">
        <f t="shared" si="5"/>
        <v>983763</v>
      </c>
      <c r="P32" s="332">
        <f t="shared" si="6"/>
        <v>1360062</v>
      </c>
      <c r="Q32" s="474"/>
      <c r="R32" s="327">
        <f t="shared" si="0"/>
        <v>0</v>
      </c>
      <c r="S32" s="331">
        <v>34209</v>
      </c>
      <c r="T32" s="332">
        <f t="shared" si="7"/>
        <v>0</v>
      </c>
      <c r="U32" s="331">
        <v>89433</v>
      </c>
      <c r="V32" s="332">
        <f t="shared" si="8"/>
        <v>0</v>
      </c>
      <c r="W32" s="332">
        <f t="shared" si="9"/>
        <v>0</v>
      </c>
      <c r="X32" s="464"/>
    </row>
    <row r="33" spans="1:24" x14ac:dyDescent="0.25">
      <c r="A33" s="29" t="s">
        <v>60</v>
      </c>
      <c r="B33" s="41" t="s">
        <v>61</v>
      </c>
      <c r="C33" s="42" t="s">
        <v>28</v>
      </c>
      <c r="D33" s="43">
        <v>6</v>
      </c>
      <c r="E33" s="44">
        <v>18204</v>
      </c>
      <c r="F33" s="45">
        <f t="shared" si="1"/>
        <v>109224</v>
      </c>
      <c r="G33" s="44">
        <v>79865</v>
      </c>
      <c r="H33" s="45">
        <f t="shared" si="2"/>
        <v>479190</v>
      </c>
      <c r="I33" s="45">
        <f t="shared" si="3"/>
        <v>588414</v>
      </c>
      <c r="J33" s="442"/>
      <c r="K33" s="330">
        <v>6</v>
      </c>
      <c r="L33" s="331">
        <v>18204</v>
      </c>
      <c r="M33" s="332">
        <f t="shared" si="4"/>
        <v>109224</v>
      </c>
      <c r="N33" s="331">
        <v>79865</v>
      </c>
      <c r="O33" s="332">
        <f t="shared" si="5"/>
        <v>479190</v>
      </c>
      <c r="P33" s="332">
        <f t="shared" si="6"/>
        <v>588414</v>
      </c>
      <c r="Q33" s="474"/>
      <c r="R33" s="327">
        <f t="shared" si="0"/>
        <v>0</v>
      </c>
      <c r="S33" s="331">
        <v>18204</v>
      </c>
      <c r="T33" s="332">
        <f t="shared" si="7"/>
        <v>0</v>
      </c>
      <c r="U33" s="331">
        <v>79865</v>
      </c>
      <c r="V33" s="332">
        <f t="shared" si="8"/>
        <v>0</v>
      </c>
      <c r="W33" s="332">
        <f t="shared" si="9"/>
        <v>0</v>
      </c>
      <c r="X33" s="464"/>
    </row>
    <row r="34" spans="1:24" x14ac:dyDescent="0.25">
      <c r="A34" s="29" t="s">
        <v>62</v>
      </c>
      <c r="B34" s="41" t="s">
        <v>63</v>
      </c>
      <c r="C34" s="42" t="s">
        <v>28</v>
      </c>
      <c r="D34" s="43">
        <v>5</v>
      </c>
      <c r="E34" s="44">
        <v>14176</v>
      </c>
      <c r="F34" s="45">
        <f t="shared" si="1"/>
        <v>70880</v>
      </c>
      <c r="G34" s="44">
        <v>34900</v>
      </c>
      <c r="H34" s="45">
        <f t="shared" si="2"/>
        <v>174500</v>
      </c>
      <c r="I34" s="45">
        <f t="shared" si="3"/>
        <v>245380</v>
      </c>
      <c r="J34" s="442"/>
      <c r="K34" s="330">
        <v>5</v>
      </c>
      <c r="L34" s="331">
        <v>14176</v>
      </c>
      <c r="M34" s="332">
        <f t="shared" si="4"/>
        <v>70880</v>
      </c>
      <c r="N34" s="331">
        <v>34900</v>
      </c>
      <c r="O34" s="332">
        <f t="shared" si="5"/>
        <v>174500</v>
      </c>
      <c r="P34" s="332">
        <f t="shared" si="6"/>
        <v>245380</v>
      </c>
      <c r="Q34" s="474"/>
      <c r="R34" s="327">
        <f t="shared" si="0"/>
        <v>0</v>
      </c>
      <c r="S34" s="331">
        <v>14176</v>
      </c>
      <c r="T34" s="332">
        <f t="shared" si="7"/>
        <v>0</v>
      </c>
      <c r="U34" s="331">
        <v>34900</v>
      </c>
      <c r="V34" s="332">
        <f t="shared" si="8"/>
        <v>0</v>
      </c>
      <c r="W34" s="332">
        <f t="shared" si="9"/>
        <v>0</v>
      </c>
      <c r="X34" s="464"/>
    </row>
    <row r="35" spans="1:24" x14ac:dyDescent="0.25">
      <c r="A35" s="29" t="s">
        <v>64</v>
      </c>
      <c r="B35" s="41" t="s">
        <v>65</v>
      </c>
      <c r="C35" s="42" t="s">
        <v>28</v>
      </c>
      <c r="D35" s="43">
        <v>1</v>
      </c>
      <c r="E35" s="44">
        <v>504288.43</v>
      </c>
      <c r="F35" s="45">
        <f t="shared" si="1"/>
        <v>504288.43</v>
      </c>
      <c r="G35" s="44">
        <v>855301.2</v>
      </c>
      <c r="H35" s="45">
        <f t="shared" si="2"/>
        <v>855301.2</v>
      </c>
      <c r="I35" s="45">
        <f t="shared" si="3"/>
        <v>1359589.63</v>
      </c>
      <c r="J35" s="442"/>
      <c r="K35" s="330">
        <v>1</v>
      </c>
      <c r="L35" s="331">
        <v>504288.43</v>
      </c>
      <c r="M35" s="332">
        <f t="shared" si="4"/>
        <v>504288.43</v>
      </c>
      <c r="N35" s="331">
        <v>855301.2</v>
      </c>
      <c r="O35" s="332">
        <f t="shared" si="5"/>
        <v>855301.2</v>
      </c>
      <c r="P35" s="332">
        <f t="shared" si="6"/>
        <v>1359589.63</v>
      </c>
      <c r="Q35" s="474"/>
      <c r="R35" s="327">
        <f t="shared" si="0"/>
        <v>0</v>
      </c>
      <c r="S35" s="331">
        <v>504288.43</v>
      </c>
      <c r="T35" s="332">
        <f t="shared" si="7"/>
        <v>0</v>
      </c>
      <c r="U35" s="331">
        <v>855301.2</v>
      </c>
      <c r="V35" s="332">
        <f t="shared" si="8"/>
        <v>0</v>
      </c>
      <c r="W35" s="332">
        <f t="shared" si="9"/>
        <v>0</v>
      </c>
      <c r="X35" s="464"/>
    </row>
    <row r="36" spans="1:24" x14ac:dyDescent="0.25">
      <c r="A36" s="29" t="s">
        <v>66</v>
      </c>
      <c r="B36" s="41" t="s">
        <v>67</v>
      </c>
      <c r="C36" s="42" t="s">
        <v>43</v>
      </c>
      <c r="D36" s="43">
        <v>41.2</v>
      </c>
      <c r="E36" s="44">
        <v>44343.5</v>
      </c>
      <c r="F36" s="45">
        <f t="shared" si="1"/>
        <v>1826952.2000000002</v>
      </c>
      <c r="G36" s="44">
        <v>47372</v>
      </c>
      <c r="H36" s="45">
        <f t="shared" si="2"/>
        <v>1951726.4000000001</v>
      </c>
      <c r="I36" s="45">
        <f t="shared" si="3"/>
        <v>3778678.6000000006</v>
      </c>
      <c r="J36" s="442"/>
      <c r="K36" s="330">
        <v>41.2</v>
      </c>
      <c r="L36" s="331">
        <v>44343.5</v>
      </c>
      <c r="M36" s="332">
        <f t="shared" si="4"/>
        <v>1826952.2000000002</v>
      </c>
      <c r="N36" s="331">
        <v>47372</v>
      </c>
      <c r="O36" s="332">
        <f t="shared" si="5"/>
        <v>1951726.4000000001</v>
      </c>
      <c r="P36" s="332">
        <f t="shared" si="6"/>
        <v>3778678.6000000006</v>
      </c>
      <c r="Q36" s="474"/>
      <c r="R36" s="327">
        <f t="shared" si="0"/>
        <v>0</v>
      </c>
      <c r="S36" s="331">
        <v>44343.5</v>
      </c>
      <c r="T36" s="332">
        <f t="shared" si="7"/>
        <v>0</v>
      </c>
      <c r="U36" s="331">
        <v>47372</v>
      </c>
      <c r="V36" s="332">
        <f t="shared" si="8"/>
        <v>0</v>
      </c>
      <c r="W36" s="332">
        <f t="shared" si="9"/>
        <v>0</v>
      </c>
      <c r="X36" s="464"/>
    </row>
    <row r="37" spans="1:24" x14ac:dyDescent="0.25">
      <c r="A37" s="29" t="s">
        <v>68</v>
      </c>
      <c r="B37" s="41" t="s">
        <v>69</v>
      </c>
      <c r="C37" s="42" t="s">
        <v>19</v>
      </c>
      <c r="D37" s="46">
        <v>387</v>
      </c>
      <c r="E37" s="44">
        <v>3576</v>
      </c>
      <c r="F37" s="45">
        <f t="shared" si="1"/>
        <v>1383912</v>
      </c>
      <c r="G37" s="44">
        <v>3510</v>
      </c>
      <c r="H37" s="45">
        <f t="shared" si="2"/>
        <v>1358370</v>
      </c>
      <c r="I37" s="45">
        <f t="shared" si="3"/>
        <v>2742282</v>
      </c>
      <c r="J37" s="442"/>
      <c r="K37" s="333">
        <v>387</v>
      </c>
      <c r="L37" s="331">
        <v>3576</v>
      </c>
      <c r="M37" s="332">
        <f t="shared" si="4"/>
        <v>1383912</v>
      </c>
      <c r="N37" s="331">
        <v>3510</v>
      </c>
      <c r="O37" s="332">
        <f t="shared" si="5"/>
        <v>1358370</v>
      </c>
      <c r="P37" s="332">
        <f t="shared" si="6"/>
        <v>2742282</v>
      </c>
      <c r="Q37" s="474"/>
      <c r="R37" s="327">
        <f t="shared" si="0"/>
        <v>0</v>
      </c>
      <c r="S37" s="331">
        <v>3576</v>
      </c>
      <c r="T37" s="332">
        <f t="shared" si="7"/>
        <v>0</v>
      </c>
      <c r="U37" s="331">
        <v>3510</v>
      </c>
      <c r="V37" s="332">
        <f t="shared" si="8"/>
        <v>0</v>
      </c>
      <c r="W37" s="332">
        <f t="shared" si="9"/>
        <v>0</v>
      </c>
      <c r="X37" s="464"/>
    </row>
    <row r="38" spans="1:24" x14ac:dyDescent="0.25">
      <c r="A38" s="29" t="s">
        <v>70</v>
      </c>
      <c r="B38" s="41" t="s">
        <v>71</v>
      </c>
      <c r="C38" s="42" t="s">
        <v>28</v>
      </c>
      <c r="D38" s="43">
        <v>16</v>
      </c>
      <c r="E38" s="44">
        <v>25728.400000000001</v>
      </c>
      <c r="F38" s="45">
        <f t="shared" si="1"/>
        <v>411654.40000000002</v>
      </c>
      <c r="G38" s="44">
        <v>850.2</v>
      </c>
      <c r="H38" s="45">
        <f t="shared" si="2"/>
        <v>13603.2</v>
      </c>
      <c r="I38" s="45">
        <f t="shared" si="3"/>
        <v>425257.60000000003</v>
      </c>
      <c r="J38" s="442"/>
      <c r="K38" s="330">
        <v>15</v>
      </c>
      <c r="L38" s="331">
        <v>25728.400000000001</v>
      </c>
      <c r="M38" s="332">
        <f t="shared" si="4"/>
        <v>385926</v>
      </c>
      <c r="N38" s="331">
        <v>850.2</v>
      </c>
      <c r="O38" s="332">
        <f t="shared" si="5"/>
        <v>12753</v>
      </c>
      <c r="P38" s="332">
        <f t="shared" si="6"/>
        <v>398679</v>
      </c>
      <c r="Q38" s="474"/>
      <c r="R38" s="327">
        <f t="shared" si="0"/>
        <v>1</v>
      </c>
      <c r="S38" s="331">
        <v>25728.400000000001</v>
      </c>
      <c r="T38" s="332">
        <f t="shared" si="7"/>
        <v>25728.400000000001</v>
      </c>
      <c r="U38" s="331">
        <v>850.2</v>
      </c>
      <c r="V38" s="332">
        <f t="shared" si="8"/>
        <v>850.2</v>
      </c>
      <c r="W38" s="332">
        <f t="shared" si="9"/>
        <v>26578.600000000002</v>
      </c>
      <c r="X38" s="464"/>
    </row>
    <row r="39" spans="1:24" x14ac:dyDescent="0.25">
      <c r="A39" s="29" t="s">
        <v>72</v>
      </c>
      <c r="B39" s="41" t="s">
        <v>73</v>
      </c>
      <c r="C39" s="42" t="s">
        <v>28</v>
      </c>
      <c r="D39" s="43">
        <v>12</v>
      </c>
      <c r="E39" s="44">
        <v>11909.97</v>
      </c>
      <c r="F39" s="45">
        <f t="shared" si="1"/>
        <v>142919.63999999998</v>
      </c>
      <c r="G39" s="44">
        <v>4538.7299999999996</v>
      </c>
      <c r="H39" s="45">
        <f t="shared" si="2"/>
        <v>54464.759999999995</v>
      </c>
      <c r="I39" s="45">
        <f t="shared" si="3"/>
        <v>197384.39999999997</v>
      </c>
      <c r="J39" s="442"/>
      <c r="K39" s="330"/>
      <c r="L39" s="331">
        <v>11909.97</v>
      </c>
      <c r="M39" s="332">
        <f t="shared" si="4"/>
        <v>0</v>
      </c>
      <c r="N39" s="331">
        <v>4538.7299999999996</v>
      </c>
      <c r="O39" s="332">
        <f t="shared" si="5"/>
        <v>0</v>
      </c>
      <c r="P39" s="332">
        <f t="shared" si="6"/>
        <v>0</v>
      </c>
      <c r="Q39" s="474"/>
      <c r="R39" s="327">
        <f t="shared" si="0"/>
        <v>12</v>
      </c>
      <c r="S39" s="331">
        <v>11909.97</v>
      </c>
      <c r="T39" s="332">
        <f t="shared" si="7"/>
        <v>142919.63999999998</v>
      </c>
      <c r="U39" s="331">
        <v>4538.7299999999996</v>
      </c>
      <c r="V39" s="332">
        <f t="shared" si="8"/>
        <v>54464.759999999995</v>
      </c>
      <c r="W39" s="332">
        <f t="shared" si="9"/>
        <v>197384.39999999997</v>
      </c>
      <c r="X39" s="464"/>
    </row>
    <row r="40" spans="1:24" x14ac:dyDescent="0.25">
      <c r="A40" s="29" t="s">
        <v>74</v>
      </c>
      <c r="B40" s="41" t="s">
        <v>75</v>
      </c>
      <c r="C40" s="42" t="s">
        <v>28</v>
      </c>
      <c r="D40" s="43">
        <v>5</v>
      </c>
      <c r="E40" s="44">
        <v>43829.72</v>
      </c>
      <c r="F40" s="45">
        <f t="shared" si="1"/>
        <v>219148.6</v>
      </c>
      <c r="G40" s="44">
        <v>26306.28</v>
      </c>
      <c r="H40" s="45">
        <f t="shared" si="2"/>
        <v>131531.4</v>
      </c>
      <c r="I40" s="45">
        <f t="shared" si="3"/>
        <v>350680</v>
      </c>
      <c r="J40" s="442"/>
      <c r="K40" s="330"/>
      <c r="L40" s="331">
        <v>43829.72</v>
      </c>
      <c r="M40" s="332">
        <f t="shared" si="4"/>
        <v>0</v>
      </c>
      <c r="N40" s="331">
        <v>26306.28</v>
      </c>
      <c r="O40" s="332">
        <f t="shared" si="5"/>
        <v>0</v>
      </c>
      <c r="P40" s="332">
        <f t="shared" si="6"/>
        <v>0</v>
      </c>
      <c r="Q40" s="474"/>
      <c r="R40" s="327">
        <f t="shared" si="0"/>
        <v>5</v>
      </c>
      <c r="S40" s="331">
        <v>43829.72</v>
      </c>
      <c r="T40" s="332">
        <f t="shared" si="7"/>
        <v>219148.6</v>
      </c>
      <c r="U40" s="331">
        <v>26306.28</v>
      </c>
      <c r="V40" s="332">
        <f t="shared" si="8"/>
        <v>131531.4</v>
      </c>
      <c r="W40" s="332">
        <f t="shared" si="9"/>
        <v>350680</v>
      </c>
      <c r="X40" s="464"/>
    </row>
    <row r="41" spans="1:24" x14ac:dyDescent="0.25">
      <c r="A41" s="29" t="s">
        <v>76</v>
      </c>
      <c r="B41" s="41" t="s">
        <v>77</v>
      </c>
      <c r="C41" s="42" t="s">
        <v>28</v>
      </c>
      <c r="D41" s="43">
        <v>1</v>
      </c>
      <c r="E41" s="44">
        <v>219290.07</v>
      </c>
      <c r="F41" s="45">
        <f t="shared" si="1"/>
        <v>219290.07</v>
      </c>
      <c r="G41" s="44">
        <v>155542.39999999999</v>
      </c>
      <c r="H41" s="45">
        <f t="shared" si="2"/>
        <v>155542.39999999999</v>
      </c>
      <c r="I41" s="45">
        <f t="shared" si="3"/>
        <v>374832.47</v>
      </c>
      <c r="J41" s="442"/>
      <c r="K41" s="330">
        <v>1</v>
      </c>
      <c r="L41" s="331">
        <v>219290.07</v>
      </c>
      <c r="M41" s="332">
        <f t="shared" si="4"/>
        <v>219290.07</v>
      </c>
      <c r="N41" s="331">
        <v>155542.39999999999</v>
      </c>
      <c r="O41" s="332">
        <f t="shared" si="5"/>
        <v>155542.39999999999</v>
      </c>
      <c r="P41" s="332">
        <f t="shared" si="6"/>
        <v>374832.47</v>
      </c>
      <c r="Q41" s="474"/>
      <c r="R41" s="327">
        <f t="shared" si="0"/>
        <v>0</v>
      </c>
      <c r="S41" s="331">
        <v>219290.07</v>
      </c>
      <c r="T41" s="332">
        <f t="shared" si="7"/>
        <v>0</v>
      </c>
      <c r="U41" s="331">
        <v>155542.39999999999</v>
      </c>
      <c r="V41" s="332">
        <f t="shared" si="8"/>
        <v>0</v>
      </c>
      <c r="W41" s="332">
        <f t="shared" si="9"/>
        <v>0</v>
      </c>
      <c r="X41" s="464"/>
    </row>
    <row r="42" spans="1:24" x14ac:dyDescent="0.25">
      <c r="A42" s="29" t="s">
        <v>78</v>
      </c>
      <c r="B42" s="47" t="s">
        <v>79</v>
      </c>
      <c r="C42" s="38"/>
      <c r="D42" s="39"/>
      <c r="E42" s="40"/>
      <c r="F42" s="35"/>
      <c r="G42" s="40"/>
      <c r="H42" s="35"/>
      <c r="I42" s="35"/>
      <c r="J42" s="441"/>
      <c r="K42" s="327"/>
      <c r="L42" s="328"/>
      <c r="M42" s="329"/>
      <c r="N42" s="328"/>
      <c r="O42" s="329"/>
      <c r="P42" s="329"/>
      <c r="Q42" s="473"/>
      <c r="R42" s="327">
        <f t="shared" si="0"/>
        <v>0</v>
      </c>
      <c r="S42" s="328"/>
      <c r="T42" s="329"/>
      <c r="U42" s="328"/>
      <c r="V42" s="329"/>
      <c r="W42" s="329"/>
      <c r="X42" s="464"/>
    </row>
    <row r="43" spans="1:24" x14ac:dyDescent="0.25">
      <c r="A43" s="36" t="s">
        <v>80</v>
      </c>
      <c r="B43" s="49" t="s">
        <v>81</v>
      </c>
      <c r="C43" s="50" t="s">
        <v>19</v>
      </c>
      <c r="D43" s="51">
        <v>98.58</v>
      </c>
      <c r="E43" s="40">
        <v>2955</v>
      </c>
      <c r="F43" s="35">
        <f>D43*E43</f>
        <v>291303.90000000002</v>
      </c>
      <c r="G43" s="40">
        <v>3501</v>
      </c>
      <c r="H43" s="35">
        <f>D43*G43</f>
        <v>345128.58</v>
      </c>
      <c r="I43" s="35">
        <f>E43*D43+G43*D43</f>
        <v>636432.48</v>
      </c>
      <c r="J43" s="441"/>
      <c r="K43" s="334">
        <v>65</v>
      </c>
      <c r="L43" s="328">
        <v>2955</v>
      </c>
      <c r="M43" s="329">
        <f>K43*L43</f>
        <v>192075</v>
      </c>
      <c r="N43" s="328">
        <v>3501</v>
      </c>
      <c r="O43" s="329">
        <f>K43*N43</f>
        <v>227565</v>
      </c>
      <c r="P43" s="329">
        <f>L43*K43+N43*K43</f>
        <v>419640</v>
      </c>
      <c r="Q43" s="473"/>
      <c r="R43" s="327">
        <f t="shared" si="0"/>
        <v>33.58</v>
      </c>
      <c r="S43" s="328">
        <v>2955</v>
      </c>
      <c r="T43" s="329">
        <f>R43*S43</f>
        <v>99228.9</v>
      </c>
      <c r="U43" s="328">
        <v>3501</v>
      </c>
      <c r="V43" s="329">
        <f>R43*U43</f>
        <v>117563.57999999999</v>
      </c>
      <c r="W43" s="329">
        <f>S43*R43+U43*R43</f>
        <v>216792.47999999998</v>
      </c>
      <c r="X43" s="464"/>
    </row>
    <row r="44" spans="1:24" x14ac:dyDescent="0.25">
      <c r="A44" s="36" t="s">
        <v>82</v>
      </c>
      <c r="B44" s="49" t="s">
        <v>83</v>
      </c>
      <c r="C44" s="50" t="s">
        <v>28</v>
      </c>
      <c r="D44" s="51">
        <v>4</v>
      </c>
      <c r="E44" s="40">
        <v>42024.27</v>
      </c>
      <c r="F44" s="35">
        <f>D44*E44</f>
        <v>168097.08</v>
      </c>
      <c r="G44" s="40">
        <v>15381.6</v>
      </c>
      <c r="H44" s="35">
        <f>D44*G44</f>
        <v>61526.400000000001</v>
      </c>
      <c r="I44" s="35">
        <f>E44*D44+G44*D44</f>
        <v>229623.47999999998</v>
      </c>
      <c r="J44" s="441"/>
      <c r="K44" s="334">
        <v>4</v>
      </c>
      <c r="L44" s="328">
        <v>42024.27</v>
      </c>
      <c r="M44" s="329">
        <f>K44*L44</f>
        <v>168097.08</v>
      </c>
      <c r="N44" s="328">
        <v>15381.6</v>
      </c>
      <c r="O44" s="329">
        <f>K44*N44</f>
        <v>61526.400000000001</v>
      </c>
      <c r="P44" s="329">
        <f>L44*K44+N44*K44</f>
        <v>229623.47999999998</v>
      </c>
      <c r="Q44" s="473"/>
      <c r="R44" s="327">
        <f t="shared" si="0"/>
        <v>0</v>
      </c>
      <c r="S44" s="328">
        <v>42024.27</v>
      </c>
      <c r="T44" s="329">
        <f>R44*S44</f>
        <v>0</v>
      </c>
      <c r="U44" s="328">
        <v>15381.6</v>
      </c>
      <c r="V44" s="329">
        <f>R44*U44</f>
        <v>0</v>
      </c>
      <c r="W44" s="329">
        <f>S44*R44+U44*R44</f>
        <v>0</v>
      </c>
      <c r="X44" s="464"/>
    </row>
    <row r="45" spans="1:24" x14ac:dyDescent="0.25">
      <c r="A45" s="36" t="s">
        <v>84</v>
      </c>
      <c r="B45" s="49" t="s">
        <v>85</v>
      </c>
      <c r="C45" s="50" t="s">
        <v>28</v>
      </c>
      <c r="D45" s="51">
        <v>11</v>
      </c>
      <c r="E45" s="40">
        <v>10938.3</v>
      </c>
      <c r="F45" s="35">
        <f>D45*E45</f>
        <v>120321.29999999999</v>
      </c>
      <c r="G45" s="40">
        <v>8970</v>
      </c>
      <c r="H45" s="35">
        <f>D45*G45</f>
        <v>98670</v>
      </c>
      <c r="I45" s="35">
        <f>E45*D45+G45*D45</f>
        <v>218991.3</v>
      </c>
      <c r="J45" s="441"/>
      <c r="K45" s="334">
        <v>11</v>
      </c>
      <c r="L45" s="328">
        <v>10938.3</v>
      </c>
      <c r="M45" s="329">
        <f>K45*L45</f>
        <v>120321.29999999999</v>
      </c>
      <c r="N45" s="328">
        <v>8970</v>
      </c>
      <c r="O45" s="329">
        <f>K45*N45</f>
        <v>98670</v>
      </c>
      <c r="P45" s="329">
        <f>L45*K45+N45*K45</f>
        <v>218991.3</v>
      </c>
      <c r="Q45" s="473"/>
      <c r="R45" s="327">
        <f t="shared" si="0"/>
        <v>0</v>
      </c>
      <c r="S45" s="328">
        <v>10938.3</v>
      </c>
      <c r="T45" s="329">
        <f>R45*S45</f>
        <v>0</v>
      </c>
      <c r="U45" s="328">
        <v>8970</v>
      </c>
      <c r="V45" s="329">
        <f>R45*U45</f>
        <v>0</v>
      </c>
      <c r="W45" s="329">
        <f>S45*R45+U45*R45</f>
        <v>0</v>
      </c>
      <c r="X45" s="464"/>
    </row>
    <row r="46" spans="1:24" x14ac:dyDescent="0.25">
      <c r="A46" s="36" t="s">
        <v>86</v>
      </c>
      <c r="B46" s="49" t="s">
        <v>87</v>
      </c>
      <c r="C46" s="50" t="s">
        <v>28</v>
      </c>
      <c r="D46" s="51">
        <v>1</v>
      </c>
      <c r="E46" s="40">
        <v>73821.119999999995</v>
      </c>
      <c r="F46" s="35">
        <f>D46*E46</f>
        <v>73821.119999999995</v>
      </c>
      <c r="G46" s="40">
        <v>4750.2</v>
      </c>
      <c r="H46" s="35">
        <f>D46*G46</f>
        <v>4750.2</v>
      </c>
      <c r="I46" s="35">
        <f>E46*D46+G46*D46</f>
        <v>78571.319999999992</v>
      </c>
      <c r="J46" s="441"/>
      <c r="K46" s="334">
        <v>1</v>
      </c>
      <c r="L46" s="328">
        <v>73821.119999999995</v>
      </c>
      <c r="M46" s="329">
        <f>K46*L46</f>
        <v>73821.119999999995</v>
      </c>
      <c r="N46" s="328">
        <v>4750.2</v>
      </c>
      <c r="O46" s="329">
        <f>K46*N46</f>
        <v>4750.2</v>
      </c>
      <c r="P46" s="329">
        <f>L46*K46+N46*K46</f>
        <v>78571.319999999992</v>
      </c>
      <c r="Q46" s="473"/>
      <c r="R46" s="327">
        <f t="shared" si="0"/>
        <v>0</v>
      </c>
      <c r="S46" s="328">
        <v>73821.119999999995</v>
      </c>
      <c r="T46" s="329">
        <f>R46*S46</f>
        <v>0</v>
      </c>
      <c r="U46" s="328">
        <v>4750.2</v>
      </c>
      <c r="V46" s="329">
        <f>R46*U46</f>
        <v>0</v>
      </c>
      <c r="W46" s="329">
        <f>S46*R46+U46*R46</f>
        <v>0</v>
      </c>
      <c r="X46" s="464"/>
    </row>
    <row r="47" spans="1:24" x14ac:dyDescent="0.25">
      <c r="A47" s="29" t="s">
        <v>88</v>
      </c>
      <c r="B47" s="47" t="s">
        <v>89</v>
      </c>
      <c r="C47" s="50" t="s">
        <v>90</v>
      </c>
      <c r="D47" s="51" t="s">
        <v>90</v>
      </c>
      <c r="E47" s="40"/>
      <c r="F47" s="35"/>
      <c r="G47" s="40"/>
      <c r="H47" s="35"/>
      <c r="I47" s="35"/>
      <c r="J47" s="441"/>
      <c r="K47" s="334"/>
      <c r="L47" s="328"/>
      <c r="M47" s="329"/>
      <c r="N47" s="328"/>
      <c r="O47" s="329"/>
      <c r="P47" s="329"/>
      <c r="Q47" s="473"/>
      <c r="R47" s="327" t="e">
        <f t="shared" si="0"/>
        <v>#VALUE!</v>
      </c>
      <c r="S47" s="328"/>
      <c r="T47" s="329"/>
      <c r="U47" s="328"/>
      <c r="V47" s="329"/>
      <c r="W47" s="329"/>
      <c r="X47" s="464"/>
    </row>
    <row r="48" spans="1:24" x14ac:dyDescent="0.25">
      <c r="A48" s="36" t="s">
        <v>91</v>
      </c>
      <c r="B48" s="49" t="s">
        <v>92</v>
      </c>
      <c r="C48" s="50" t="s">
        <v>93</v>
      </c>
      <c r="D48" s="51">
        <v>6.83</v>
      </c>
      <c r="E48" s="40">
        <v>600</v>
      </c>
      <c r="F48" s="35">
        <f t="shared" ref="F48:F62" si="10">D48*E48</f>
        <v>4098</v>
      </c>
      <c r="G48" s="40">
        <v>1345.5</v>
      </c>
      <c r="H48" s="35">
        <f t="shared" ref="H48:H62" si="11">D48*G48</f>
        <v>9189.7649999999994</v>
      </c>
      <c r="I48" s="35">
        <f t="shared" ref="I48:I62" si="12">E48*D48+G48*D48</f>
        <v>13287.764999999999</v>
      </c>
      <c r="J48" s="441"/>
      <c r="K48" s="334">
        <v>3.73</v>
      </c>
      <c r="L48" s="328">
        <v>600</v>
      </c>
      <c r="M48" s="329">
        <f t="shared" ref="M48:M62" si="13">K48*L48</f>
        <v>2238</v>
      </c>
      <c r="N48" s="328">
        <v>1345.5</v>
      </c>
      <c r="O48" s="329">
        <f t="shared" ref="O48:O62" si="14">K48*N48</f>
        <v>5018.7150000000001</v>
      </c>
      <c r="P48" s="329">
        <f t="shared" ref="P48:P62" si="15">L48*K48+N48*K48</f>
        <v>7256.7150000000001</v>
      </c>
      <c r="Q48" s="473"/>
      <c r="R48" s="327">
        <f t="shared" si="0"/>
        <v>3.1</v>
      </c>
      <c r="S48" s="328">
        <v>600</v>
      </c>
      <c r="T48" s="329">
        <f t="shared" ref="T48:T62" si="16">R48*S48</f>
        <v>1860</v>
      </c>
      <c r="U48" s="328">
        <v>1345.5</v>
      </c>
      <c r="V48" s="329">
        <f t="shared" ref="V48:V62" si="17">R48*U48</f>
        <v>4171.05</v>
      </c>
      <c r="W48" s="329">
        <f t="shared" ref="W48:W62" si="18">S48*R48+U48*R48</f>
        <v>6031.05</v>
      </c>
      <c r="X48" s="464"/>
    </row>
    <row r="49" spans="1:24" x14ac:dyDescent="0.25">
      <c r="A49" s="36" t="s">
        <v>94</v>
      </c>
      <c r="B49" s="49" t="s">
        <v>95</v>
      </c>
      <c r="C49" s="50" t="s">
        <v>93</v>
      </c>
      <c r="D49" s="51">
        <v>13.66</v>
      </c>
      <c r="E49" s="40">
        <v>600</v>
      </c>
      <c r="F49" s="35">
        <f t="shared" si="10"/>
        <v>8196</v>
      </c>
      <c r="G49" s="40">
        <v>678.6</v>
      </c>
      <c r="H49" s="35">
        <f t="shared" si="11"/>
        <v>9269.6760000000013</v>
      </c>
      <c r="I49" s="35">
        <f t="shared" si="12"/>
        <v>17465.675999999999</v>
      </c>
      <c r="J49" s="441"/>
      <c r="K49" s="334">
        <v>7.5</v>
      </c>
      <c r="L49" s="328">
        <v>600</v>
      </c>
      <c r="M49" s="329">
        <f t="shared" si="13"/>
        <v>4500</v>
      </c>
      <c r="N49" s="328">
        <v>678.6</v>
      </c>
      <c r="O49" s="329">
        <f t="shared" si="14"/>
        <v>5089.5</v>
      </c>
      <c r="P49" s="329">
        <f t="shared" si="15"/>
        <v>9589.5</v>
      </c>
      <c r="Q49" s="473"/>
      <c r="R49" s="327">
        <f t="shared" si="0"/>
        <v>6.16</v>
      </c>
      <c r="S49" s="328">
        <v>600</v>
      </c>
      <c r="T49" s="329">
        <f t="shared" si="16"/>
        <v>3696</v>
      </c>
      <c r="U49" s="328">
        <v>678.6</v>
      </c>
      <c r="V49" s="329">
        <f t="shared" si="17"/>
        <v>4180.1760000000004</v>
      </c>
      <c r="W49" s="329">
        <f t="shared" si="18"/>
        <v>7876.1760000000004</v>
      </c>
      <c r="X49" s="464"/>
    </row>
    <row r="50" spans="1:24" x14ac:dyDescent="0.25">
      <c r="A50" s="36" t="s">
        <v>96</v>
      </c>
      <c r="B50" s="49" t="s">
        <v>97</v>
      </c>
      <c r="C50" s="50" t="s">
        <v>93</v>
      </c>
      <c r="D50" s="51">
        <v>57.71</v>
      </c>
      <c r="E50" s="40">
        <v>600</v>
      </c>
      <c r="F50" s="35">
        <f t="shared" si="10"/>
        <v>34626</v>
      </c>
      <c r="G50" s="40">
        <v>508.3</v>
      </c>
      <c r="H50" s="35">
        <f t="shared" si="11"/>
        <v>29333.993000000002</v>
      </c>
      <c r="I50" s="35">
        <f t="shared" si="12"/>
        <v>63959.993000000002</v>
      </c>
      <c r="J50" s="441"/>
      <c r="K50" s="334">
        <v>32</v>
      </c>
      <c r="L50" s="328">
        <v>600</v>
      </c>
      <c r="M50" s="329">
        <f t="shared" si="13"/>
        <v>19200</v>
      </c>
      <c r="N50" s="328">
        <v>508.3</v>
      </c>
      <c r="O50" s="329">
        <f t="shared" si="14"/>
        <v>16265.6</v>
      </c>
      <c r="P50" s="329">
        <f t="shared" si="15"/>
        <v>35465.599999999999</v>
      </c>
      <c r="Q50" s="473"/>
      <c r="R50" s="327">
        <f t="shared" si="0"/>
        <v>25.71</v>
      </c>
      <c r="S50" s="328">
        <v>600</v>
      </c>
      <c r="T50" s="329">
        <f t="shared" si="16"/>
        <v>15426</v>
      </c>
      <c r="U50" s="328">
        <v>508.3</v>
      </c>
      <c r="V50" s="329">
        <f t="shared" si="17"/>
        <v>13068.393</v>
      </c>
      <c r="W50" s="329">
        <f t="shared" si="18"/>
        <v>28494.393</v>
      </c>
      <c r="X50" s="464"/>
    </row>
    <row r="51" spans="1:24" x14ac:dyDescent="0.25">
      <c r="A51" s="36" t="s">
        <v>98</v>
      </c>
      <c r="B51" s="49" t="s">
        <v>99</v>
      </c>
      <c r="C51" s="50" t="s">
        <v>93</v>
      </c>
      <c r="D51" s="51">
        <v>57.71</v>
      </c>
      <c r="E51" s="40">
        <v>600</v>
      </c>
      <c r="F51" s="35">
        <f t="shared" si="10"/>
        <v>34626</v>
      </c>
      <c r="G51" s="40">
        <v>491.4</v>
      </c>
      <c r="H51" s="35">
        <f t="shared" si="11"/>
        <v>28358.694</v>
      </c>
      <c r="I51" s="35">
        <f t="shared" si="12"/>
        <v>62984.694000000003</v>
      </c>
      <c r="J51" s="441"/>
      <c r="K51" s="334">
        <v>32</v>
      </c>
      <c r="L51" s="328">
        <v>600</v>
      </c>
      <c r="M51" s="329">
        <f t="shared" si="13"/>
        <v>19200</v>
      </c>
      <c r="N51" s="328">
        <v>491.4</v>
      </c>
      <c r="O51" s="329">
        <f t="shared" si="14"/>
        <v>15724.8</v>
      </c>
      <c r="P51" s="329">
        <f t="shared" si="15"/>
        <v>34924.800000000003</v>
      </c>
      <c r="Q51" s="473"/>
      <c r="R51" s="327">
        <f t="shared" si="0"/>
        <v>25.71</v>
      </c>
      <c r="S51" s="328">
        <v>600</v>
      </c>
      <c r="T51" s="329">
        <f t="shared" si="16"/>
        <v>15426</v>
      </c>
      <c r="U51" s="328">
        <v>491.4</v>
      </c>
      <c r="V51" s="329">
        <f t="shared" si="17"/>
        <v>12633.894</v>
      </c>
      <c r="W51" s="329">
        <f t="shared" si="18"/>
        <v>28059.894</v>
      </c>
      <c r="X51" s="464"/>
    </row>
    <row r="52" spans="1:24" x14ac:dyDescent="0.25">
      <c r="A52" s="36" t="s">
        <v>100</v>
      </c>
      <c r="B52" s="49" t="s">
        <v>101</v>
      </c>
      <c r="C52" s="50" t="s">
        <v>93</v>
      </c>
      <c r="D52" s="51">
        <v>70.38</v>
      </c>
      <c r="E52" s="40">
        <v>600</v>
      </c>
      <c r="F52" s="35">
        <f t="shared" si="10"/>
        <v>42228</v>
      </c>
      <c r="G52" s="40">
        <v>565.5</v>
      </c>
      <c r="H52" s="35">
        <f t="shared" si="11"/>
        <v>39799.89</v>
      </c>
      <c r="I52" s="35">
        <f t="shared" si="12"/>
        <v>82027.89</v>
      </c>
      <c r="J52" s="441"/>
      <c r="K52" s="334">
        <v>32</v>
      </c>
      <c r="L52" s="328">
        <v>600</v>
      </c>
      <c r="M52" s="329">
        <f t="shared" si="13"/>
        <v>19200</v>
      </c>
      <c r="N52" s="328">
        <v>565.5</v>
      </c>
      <c r="O52" s="329">
        <f t="shared" si="14"/>
        <v>18096</v>
      </c>
      <c r="P52" s="329">
        <f t="shared" si="15"/>
        <v>37296</v>
      </c>
      <c r="Q52" s="473"/>
      <c r="R52" s="327">
        <f t="shared" si="0"/>
        <v>38.379999999999995</v>
      </c>
      <c r="S52" s="328">
        <v>600</v>
      </c>
      <c r="T52" s="329">
        <f t="shared" si="16"/>
        <v>23027.999999999996</v>
      </c>
      <c r="U52" s="328">
        <v>565.5</v>
      </c>
      <c r="V52" s="329">
        <f t="shared" si="17"/>
        <v>21703.889999999996</v>
      </c>
      <c r="W52" s="329">
        <f t="shared" si="18"/>
        <v>44731.889999999992</v>
      </c>
      <c r="X52" s="464"/>
    </row>
    <row r="53" spans="1:24" x14ac:dyDescent="0.25">
      <c r="A53" s="36" t="s">
        <v>102</v>
      </c>
      <c r="B53" s="49" t="s">
        <v>103</v>
      </c>
      <c r="C53" s="50" t="s">
        <v>28</v>
      </c>
      <c r="D53" s="51">
        <v>7</v>
      </c>
      <c r="E53" s="40">
        <v>36465</v>
      </c>
      <c r="F53" s="35">
        <f t="shared" si="10"/>
        <v>255255</v>
      </c>
      <c r="G53" s="40">
        <v>8931</v>
      </c>
      <c r="H53" s="35">
        <f t="shared" si="11"/>
        <v>62517</v>
      </c>
      <c r="I53" s="35">
        <f t="shared" si="12"/>
        <v>317772</v>
      </c>
      <c r="J53" s="441"/>
      <c r="K53" s="334">
        <v>7</v>
      </c>
      <c r="L53" s="328">
        <v>36465</v>
      </c>
      <c r="M53" s="329">
        <f t="shared" si="13"/>
        <v>255255</v>
      </c>
      <c r="N53" s="328">
        <v>8931</v>
      </c>
      <c r="O53" s="329">
        <f t="shared" si="14"/>
        <v>62517</v>
      </c>
      <c r="P53" s="329">
        <f t="shared" si="15"/>
        <v>317772</v>
      </c>
      <c r="Q53" s="473"/>
      <c r="R53" s="327">
        <f t="shared" si="0"/>
        <v>0</v>
      </c>
      <c r="S53" s="328">
        <v>36465</v>
      </c>
      <c r="T53" s="329">
        <f t="shared" si="16"/>
        <v>0</v>
      </c>
      <c r="U53" s="328">
        <v>8931</v>
      </c>
      <c r="V53" s="329">
        <f t="shared" si="17"/>
        <v>0</v>
      </c>
      <c r="W53" s="329">
        <f t="shared" si="18"/>
        <v>0</v>
      </c>
      <c r="X53" s="464"/>
    </row>
    <row r="54" spans="1:24" x14ac:dyDescent="0.25">
      <c r="A54" s="36" t="s">
        <v>104</v>
      </c>
      <c r="B54" s="49" t="s">
        <v>105</v>
      </c>
      <c r="C54" s="50" t="s">
        <v>19</v>
      </c>
      <c r="D54" s="51">
        <v>36</v>
      </c>
      <c r="E54" s="40">
        <v>1166</v>
      </c>
      <c r="F54" s="35">
        <f t="shared" si="10"/>
        <v>41976</v>
      </c>
      <c r="G54" s="40">
        <v>0</v>
      </c>
      <c r="H54" s="35">
        <f t="shared" si="11"/>
        <v>0</v>
      </c>
      <c r="I54" s="35">
        <f t="shared" si="12"/>
        <v>41976</v>
      </c>
      <c r="J54" s="441"/>
      <c r="K54" s="334">
        <v>36</v>
      </c>
      <c r="L54" s="328">
        <v>1166</v>
      </c>
      <c r="M54" s="329">
        <f t="shared" si="13"/>
        <v>41976</v>
      </c>
      <c r="N54" s="328">
        <v>0</v>
      </c>
      <c r="O54" s="329">
        <f t="shared" si="14"/>
        <v>0</v>
      </c>
      <c r="P54" s="329">
        <f t="shared" si="15"/>
        <v>41976</v>
      </c>
      <c r="Q54" s="473"/>
      <c r="R54" s="327">
        <f t="shared" si="0"/>
        <v>0</v>
      </c>
      <c r="S54" s="328">
        <v>1166</v>
      </c>
      <c r="T54" s="329">
        <f t="shared" si="16"/>
        <v>0</v>
      </c>
      <c r="U54" s="328">
        <v>0</v>
      </c>
      <c r="V54" s="329">
        <f t="shared" si="17"/>
        <v>0</v>
      </c>
      <c r="W54" s="329">
        <f t="shared" si="18"/>
        <v>0</v>
      </c>
      <c r="X54" s="464"/>
    </row>
    <row r="55" spans="1:24" x14ac:dyDescent="0.25">
      <c r="A55" s="36" t="s">
        <v>106</v>
      </c>
      <c r="B55" s="49" t="s">
        <v>107</v>
      </c>
      <c r="C55" s="50" t="s">
        <v>93</v>
      </c>
      <c r="D55" s="51">
        <v>12</v>
      </c>
      <c r="E55" s="40">
        <v>904</v>
      </c>
      <c r="F55" s="35">
        <f t="shared" si="10"/>
        <v>10848</v>
      </c>
      <c r="G55" s="40">
        <v>453</v>
      </c>
      <c r="H55" s="35">
        <f t="shared" si="11"/>
        <v>5436</v>
      </c>
      <c r="I55" s="35">
        <f t="shared" si="12"/>
        <v>16284</v>
      </c>
      <c r="J55" s="441"/>
      <c r="K55" s="334">
        <v>12</v>
      </c>
      <c r="L55" s="328">
        <v>904</v>
      </c>
      <c r="M55" s="329">
        <f t="shared" si="13"/>
        <v>10848</v>
      </c>
      <c r="N55" s="328">
        <v>453</v>
      </c>
      <c r="O55" s="329">
        <f t="shared" si="14"/>
        <v>5436</v>
      </c>
      <c r="P55" s="329">
        <f t="shared" si="15"/>
        <v>16284</v>
      </c>
      <c r="Q55" s="473"/>
      <c r="R55" s="327">
        <f t="shared" si="0"/>
        <v>0</v>
      </c>
      <c r="S55" s="328">
        <v>904</v>
      </c>
      <c r="T55" s="329">
        <f t="shared" si="16"/>
        <v>0</v>
      </c>
      <c r="U55" s="328">
        <v>453</v>
      </c>
      <c r="V55" s="329">
        <f t="shared" si="17"/>
        <v>0</v>
      </c>
      <c r="W55" s="329">
        <f t="shared" si="18"/>
        <v>0</v>
      </c>
      <c r="X55" s="464"/>
    </row>
    <row r="56" spans="1:24" x14ac:dyDescent="0.25">
      <c r="A56" s="36" t="s">
        <v>108</v>
      </c>
      <c r="B56" s="49" t="s">
        <v>109</v>
      </c>
      <c r="C56" s="50" t="s">
        <v>19</v>
      </c>
      <c r="D56" s="51">
        <v>36</v>
      </c>
      <c r="E56" s="40">
        <v>1690</v>
      </c>
      <c r="F56" s="35">
        <f t="shared" si="10"/>
        <v>60840</v>
      </c>
      <c r="G56" s="40">
        <v>1625</v>
      </c>
      <c r="H56" s="35">
        <f t="shared" si="11"/>
        <v>58500</v>
      </c>
      <c r="I56" s="35">
        <f t="shared" si="12"/>
        <v>119340</v>
      </c>
      <c r="J56" s="441"/>
      <c r="K56" s="334">
        <v>36</v>
      </c>
      <c r="L56" s="328">
        <v>1690</v>
      </c>
      <c r="M56" s="329">
        <f t="shared" si="13"/>
        <v>60840</v>
      </c>
      <c r="N56" s="328">
        <v>1625</v>
      </c>
      <c r="O56" s="329">
        <f t="shared" si="14"/>
        <v>58500</v>
      </c>
      <c r="P56" s="329">
        <f t="shared" si="15"/>
        <v>119340</v>
      </c>
      <c r="Q56" s="473"/>
      <c r="R56" s="327">
        <f t="shared" si="0"/>
        <v>0</v>
      </c>
      <c r="S56" s="328">
        <v>1690</v>
      </c>
      <c r="T56" s="329">
        <f t="shared" si="16"/>
        <v>0</v>
      </c>
      <c r="U56" s="328">
        <v>1625</v>
      </c>
      <c r="V56" s="329">
        <f t="shared" si="17"/>
        <v>0</v>
      </c>
      <c r="W56" s="329">
        <f t="shared" si="18"/>
        <v>0</v>
      </c>
      <c r="X56" s="464"/>
    </row>
    <row r="57" spans="1:24" x14ac:dyDescent="0.25">
      <c r="A57" s="36" t="s">
        <v>110</v>
      </c>
      <c r="B57" s="49" t="s">
        <v>111</v>
      </c>
      <c r="C57" s="50" t="s">
        <v>28</v>
      </c>
      <c r="D57" s="51">
        <v>12</v>
      </c>
      <c r="E57" s="40">
        <v>7585</v>
      </c>
      <c r="F57" s="35">
        <f t="shared" si="10"/>
        <v>91020</v>
      </c>
      <c r="G57" s="40">
        <v>1716</v>
      </c>
      <c r="H57" s="35">
        <f t="shared" si="11"/>
        <v>20592</v>
      </c>
      <c r="I57" s="35">
        <f t="shared" si="12"/>
        <v>111612</v>
      </c>
      <c r="J57" s="441"/>
      <c r="K57" s="334">
        <v>12</v>
      </c>
      <c r="L57" s="328">
        <v>7585</v>
      </c>
      <c r="M57" s="329">
        <f t="shared" si="13"/>
        <v>91020</v>
      </c>
      <c r="N57" s="328">
        <v>1716</v>
      </c>
      <c r="O57" s="329">
        <f t="shared" si="14"/>
        <v>20592</v>
      </c>
      <c r="P57" s="329">
        <f t="shared" si="15"/>
        <v>111612</v>
      </c>
      <c r="Q57" s="473"/>
      <c r="R57" s="327">
        <f t="shared" si="0"/>
        <v>0</v>
      </c>
      <c r="S57" s="328">
        <v>7585</v>
      </c>
      <c r="T57" s="329">
        <f t="shared" si="16"/>
        <v>0</v>
      </c>
      <c r="U57" s="328">
        <v>1716</v>
      </c>
      <c r="V57" s="329">
        <f t="shared" si="17"/>
        <v>0</v>
      </c>
      <c r="W57" s="329">
        <f t="shared" si="18"/>
        <v>0</v>
      </c>
      <c r="X57" s="464"/>
    </row>
    <row r="58" spans="1:24" x14ac:dyDescent="0.25">
      <c r="A58" s="36" t="s">
        <v>112</v>
      </c>
      <c r="B58" s="49" t="s">
        <v>51</v>
      </c>
      <c r="C58" s="50" t="s">
        <v>19</v>
      </c>
      <c r="D58" s="51">
        <v>125.1</v>
      </c>
      <c r="E58" s="40">
        <v>1286</v>
      </c>
      <c r="F58" s="35">
        <f t="shared" si="10"/>
        <v>160878.6</v>
      </c>
      <c r="G58" s="40">
        <v>2430</v>
      </c>
      <c r="H58" s="35">
        <f t="shared" si="11"/>
        <v>303993</v>
      </c>
      <c r="I58" s="35">
        <f t="shared" si="12"/>
        <v>464871.6</v>
      </c>
      <c r="J58" s="441"/>
      <c r="K58" s="334">
        <v>125.1</v>
      </c>
      <c r="L58" s="328">
        <v>1286</v>
      </c>
      <c r="M58" s="329">
        <f t="shared" si="13"/>
        <v>160878.6</v>
      </c>
      <c r="N58" s="328">
        <v>2430</v>
      </c>
      <c r="O58" s="329">
        <f t="shared" si="14"/>
        <v>303993</v>
      </c>
      <c r="P58" s="329">
        <f t="shared" si="15"/>
        <v>464871.6</v>
      </c>
      <c r="Q58" s="473"/>
      <c r="R58" s="327">
        <f t="shared" si="0"/>
        <v>0</v>
      </c>
      <c r="S58" s="328">
        <v>1286</v>
      </c>
      <c r="T58" s="329">
        <f t="shared" si="16"/>
        <v>0</v>
      </c>
      <c r="U58" s="328">
        <v>2430</v>
      </c>
      <c r="V58" s="329">
        <f t="shared" si="17"/>
        <v>0</v>
      </c>
      <c r="W58" s="329">
        <f t="shared" si="18"/>
        <v>0</v>
      </c>
      <c r="X58" s="464"/>
    </row>
    <row r="59" spans="1:24" x14ac:dyDescent="0.25">
      <c r="A59" s="36" t="s">
        <v>113</v>
      </c>
      <c r="B59" s="49" t="s">
        <v>114</v>
      </c>
      <c r="C59" s="50" t="s">
        <v>28</v>
      </c>
      <c r="D59" s="51">
        <v>4</v>
      </c>
      <c r="E59" s="40">
        <v>36465</v>
      </c>
      <c r="F59" s="35">
        <f t="shared" si="10"/>
        <v>145860</v>
      </c>
      <c r="G59" s="40">
        <v>7524</v>
      </c>
      <c r="H59" s="35">
        <f t="shared" si="11"/>
        <v>30096</v>
      </c>
      <c r="I59" s="35">
        <f t="shared" si="12"/>
        <v>175956</v>
      </c>
      <c r="J59" s="441"/>
      <c r="K59" s="334">
        <v>4</v>
      </c>
      <c r="L59" s="328">
        <v>36465</v>
      </c>
      <c r="M59" s="329">
        <f t="shared" si="13"/>
        <v>145860</v>
      </c>
      <c r="N59" s="328">
        <v>7524</v>
      </c>
      <c r="O59" s="329">
        <f t="shared" si="14"/>
        <v>30096</v>
      </c>
      <c r="P59" s="329">
        <f t="shared" si="15"/>
        <v>175956</v>
      </c>
      <c r="Q59" s="473"/>
      <c r="R59" s="327">
        <f t="shared" si="0"/>
        <v>0</v>
      </c>
      <c r="S59" s="328">
        <v>36465</v>
      </c>
      <c r="T59" s="329">
        <f t="shared" si="16"/>
        <v>0</v>
      </c>
      <c r="U59" s="328">
        <v>7524</v>
      </c>
      <c r="V59" s="329">
        <f t="shared" si="17"/>
        <v>0</v>
      </c>
      <c r="W59" s="329">
        <f t="shared" si="18"/>
        <v>0</v>
      </c>
      <c r="X59" s="464"/>
    </row>
    <row r="60" spans="1:24" x14ac:dyDescent="0.25">
      <c r="A60" s="36" t="s">
        <v>115</v>
      </c>
      <c r="B60" s="49" t="s">
        <v>116</v>
      </c>
      <c r="C60" s="50" t="s">
        <v>43</v>
      </c>
      <c r="D60" s="51">
        <v>1.87</v>
      </c>
      <c r="E60" s="40">
        <v>6809</v>
      </c>
      <c r="F60" s="35">
        <f t="shared" si="10"/>
        <v>12732.83</v>
      </c>
      <c r="G60" s="40">
        <v>13857</v>
      </c>
      <c r="H60" s="35">
        <f t="shared" si="11"/>
        <v>25912.59</v>
      </c>
      <c r="I60" s="35">
        <f t="shared" si="12"/>
        <v>38645.42</v>
      </c>
      <c r="J60" s="441"/>
      <c r="K60" s="334">
        <v>1.87</v>
      </c>
      <c r="L60" s="328">
        <v>6809</v>
      </c>
      <c r="M60" s="329">
        <f t="shared" si="13"/>
        <v>12732.83</v>
      </c>
      <c r="N60" s="328">
        <v>13857</v>
      </c>
      <c r="O60" s="329">
        <f t="shared" si="14"/>
        <v>25912.59</v>
      </c>
      <c r="P60" s="329">
        <f t="shared" si="15"/>
        <v>38645.42</v>
      </c>
      <c r="Q60" s="473"/>
      <c r="R60" s="327">
        <f t="shared" si="0"/>
        <v>0</v>
      </c>
      <c r="S60" s="328">
        <v>6809</v>
      </c>
      <c r="T60" s="329">
        <f t="shared" si="16"/>
        <v>0</v>
      </c>
      <c r="U60" s="328">
        <v>13857</v>
      </c>
      <c r="V60" s="329">
        <f t="shared" si="17"/>
        <v>0</v>
      </c>
      <c r="W60" s="329">
        <f t="shared" si="18"/>
        <v>0</v>
      </c>
      <c r="X60" s="464"/>
    </row>
    <row r="61" spans="1:24" x14ac:dyDescent="0.25">
      <c r="A61" s="36" t="s">
        <v>117</v>
      </c>
      <c r="B61" s="49" t="s">
        <v>118</v>
      </c>
      <c r="C61" s="50" t="s">
        <v>28</v>
      </c>
      <c r="D61" s="51">
        <v>24</v>
      </c>
      <c r="E61" s="40">
        <v>3710</v>
      </c>
      <c r="F61" s="35">
        <f t="shared" si="10"/>
        <v>89040</v>
      </c>
      <c r="G61" s="40">
        <v>2543</v>
      </c>
      <c r="H61" s="35">
        <f t="shared" si="11"/>
        <v>61032</v>
      </c>
      <c r="I61" s="35">
        <f t="shared" si="12"/>
        <v>150072</v>
      </c>
      <c r="J61" s="441"/>
      <c r="K61" s="334">
        <v>24</v>
      </c>
      <c r="L61" s="328">
        <v>3710</v>
      </c>
      <c r="M61" s="329">
        <f t="shared" si="13"/>
        <v>89040</v>
      </c>
      <c r="N61" s="328">
        <v>2543</v>
      </c>
      <c r="O61" s="329">
        <f t="shared" si="14"/>
        <v>61032</v>
      </c>
      <c r="P61" s="329">
        <f t="shared" si="15"/>
        <v>150072</v>
      </c>
      <c r="Q61" s="473"/>
      <c r="R61" s="327">
        <f t="shared" si="0"/>
        <v>0</v>
      </c>
      <c r="S61" s="328">
        <v>3710</v>
      </c>
      <c r="T61" s="329">
        <f t="shared" si="16"/>
        <v>0</v>
      </c>
      <c r="U61" s="328">
        <v>2543</v>
      </c>
      <c r="V61" s="329">
        <f t="shared" si="17"/>
        <v>0</v>
      </c>
      <c r="W61" s="329">
        <f t="shared" si="18"/>
        <v>0</v>
      </c>
      <c r="X61" s="464"/>
    </row>
    <row r="62" spans="1:24" x14ac:dyDescent="0.25">
      <c r="A62" s="36" t="s">
        <v>119</v>
      </c>
      <c r="B62" s="49" t="s">
        <v>120</v>
      </c>
      <c r="C62" s="52" t="s">
        <v>93</v>
      </c>
      <c r="D62" s="51">
        <v>150</v>
      </c>
      <c r="E62" s="40">
        <v>1135</v>
      </c>
      <c r="F62" s="35">
        <f t="shared" si="10"/>
        <v>170250</v>
      </c>
      <c r="G62" s="40">
        <v>567</v>
      </c>
      <c r="H62" s="35">
        <f t="shared" si="11"/>
        <v>85050</v>
      </c>
      <c r="I62" s="35">
        <f t="shared" si="12"/>
        <v>255300</v>
      </c>
      <c r="J62" s="441"/>
      <c r="K62" s="334"/>
      <c r="L62" s="328">
        <v>1135</v>
      </c>
      <c r="M62" s="329">
        <f t="shared" si="13"/>
        <v>0</v>
      </c>
      <c r="N62" s="328">
        <v>567</v>
      </c>
      <c r="O62" s="329">
        <f t="shared" si="14"/>
        <v>0</v>
      </c>
      <c r="P62" s="329">
        <f t="shared" si="15"/>
        <v>0</v>
      </c>
      <c r="Q62" s="473"/>
      <c r="R62" s="327">
        <f t="shared" si="0"/>
        <v>150</v>
      </c>
      <c r="S62" s="328">
        <v>1135</v>
      </c>
      <c r="T62" s="329">
        <f t="shared" si="16"/>
        <v>170250</v>
      </c>
      <c r="U62" s="328">
        <v>567</v>
      </c>
      <c r="V62" s="329">
        <f t="shared" si="17"/>
        <v>85050</v>
      </c>
      <c r="W62" s="329">
        <f t="shared" si="18"/>
        <v>255300</v>
      </c>
      <c r="X62" s="464"/>
    </row>
    <row r="63" spans="1:24" x14ac:dyDescent="0.25">
      <c r="A63" s="53"/>
      <c r="B63" s="54" t="s">
        <v>79</v>
      </c>
      <c r="C63" s="55"/>
      <c r="D63" s="56"/>
      <c r="E63" s="57"/>
      <c r="F63" s="58"/>
      <c r="G63" s="59"/>
      <c r="H63" s="45"/>
      <c r="I63" s="45"/>
      <c r="J63" s="443"/>
      <c r="K63" s="335"/>
      <c r="L63" s="336"/>
      <c r="M63" s="337"/>
      <c r="N63" s="338"/>
      <c r="O63" s="332"/>
      <c r="P63" s="332"/>
      <c r="Q63" s="475"/>
      <c r="R63" s="327">
        <f t="shared" si="0"/>
        <v>0</v>
      </c>
      <c r="S63" s="336"/>
      <c r="T63" s="337"/>
      <c r="U63" s="338"/>
      <c r="V63" s="332"/>
      <c r="W63" s="332"/>
      <c r="X63" s="464"/>
    </row>
    <row r="64" spans="1:24" x14ac:dyDescent="0.25">
      <c r="A64" s="36" t="s">
        <v>121</v>
      </c>
      <c r="B64" s="37" t="s">
        <v>122</v>
      </c>
      <c r="C64" s="38" t="s">
        <v>28</v>
      </c>
      <c r="D64" s="39">
        <v>27</v>
      </c>
      <c r="E64" s="40">
        <v>6808.0700000000006</v>
      </c>
      <c r="F64" s="35">
        <f t="shared" ref="F64:F90" si="19">D64*E64</f>
        <v>183817.89</v>
      </c>
      <c r="G64" s="60">
        <v>33020</v>
      </c>
      <c r="H64" s="35">
        <f t="shared" ref="H64:H90" si="20">D64*G64</f>
        <v>891540</v>
      </c>
      <c r="I64" s="35">
        <f t="shared" ref="I64:I90" si="21">E64*D64+G64*D64</f>
        <v>1075357.8900000001</v>
      </c>
      <c r="J64" s="441"/>
      <c r="K64" s="327"/>
      <c r="L64" s="328">
        <v>6808.0700000000006</v>
      </c>
      <c r="M64" s="329">
        <f t="shared" ref="M64:M90" si="22">K64*L64</f>
        <v>0</v>
      </c>
      <c r="N64" s="339">
        <v>33020</v>
      </c>
      <c r="O64" s="329">
        <f t="shared" ref="O64:O90" si="23">K64*N64</f>
        <v>0</v>
      </c>
      <c r="P64" s="329">
        <f t="shared" ref="P64:P90" si="24">L64*K64+N64*K64</f>
        <v>0</v>
      </c>
      <c r="Q64" s="473"/>
      <c r="R64" s="327">
        <f t="shared" si="0"/>
        <v>27</v>
      </c>
      <c r="S64" s="328">
        <v>6808.0700000000006</v>
      </c>
      <c r="T64" s="329">
        <f t="shared" ref="T64:T90" si="25">R64*S64</f>
        <v>183817.89</v>
      </c>
      <c r="U64" s="339">
        <v>33020</v>
      </c>
      <c r="V64" s="329">
        <f t="shared" ref="V64:V90" si="26">R64*U64</f>
        <v>891540</v>
      </c>
      <c r="W64" s="329">
        <f t="shared" ref="W64:W90" si="27">S64*R64+U64*R64</f>
        <v>1075357.8900000001</v>
      </c>
      <c r="X64" s="464"/>
    </row>
    <row r="65" spans="1:24" x14ac:dyDescent="0.25">
      <c r="A65" s="61" t="s">
        <v>123</v>
      </c>
      <c r="B65" s="49" t="s">
        <v>124</v>
      </c>
      <c r="C65" s="62" t="s">
        <v>19</v>
      </c>
      <c r="D65" s="63">
        <v>35.200000000000003</v>
      </c>
      <c r="E65" s="40">
        <v>2122.2000000000003</v>
      </c>
      <c r="F65" s="35">
        <f t="shared" si="19"/>
        <v>74701.440000000017</v>
      </c>
      <c r="G65" s="60">
        <v>0</v>
      </c>
      <c r="H65" s="35">
        <f t="shared" si="20"/>
        <v>0</v>
      </c>
      <c r="I65" s="35">
        <f t="shared" si="21"/>
        <v>74701.440000000017</v>
      </c>
      <c r="J65" s="444"/>
      <c r="K65" s="340"/>
      <c r="L65" s="328">
        <v>2122.2000000000003</v>
      </c>
      <c r="M65" s="329">
        <f t="shared" si="22"/>
        <v>0</v>
      </c>
      <c r="N65" s="339">
        <v>0</v>
      </c>
      <c r="O65" s="329">
        <f t="shared" si="23"/>
        <v>0</v>
      </c>
      <c r="P65" s="329">
        <f t="shared" si="24"/>
        <v>0</v>
      </c>
      <c r="Q65" s="476"/>
      <c r="R65" s="327">
        <f t="shared" si="0"/>
        <v>35.200000000000003</v>
      </c>
      <c r="S65" s="328">
        <v>2122.2000000000003</v>
      </c>
      <c r="T65" s="329">
        <f t="shared" si="25"/>
        <v>74701.440000000017</v>
      </c>
      <c r="U65" s="339">
        <v>0</v>
      </c>
      <c r="V65" s="329">
        <f t="shared" si="26"/>
        <v>0</v>
      </c>
      <c r="W65" s="329">
        <f t="shared" si="27"/>
        <v>74701.440000000017</v>
      </c>
      <c r="X65" s="464"/>
    </row>
    <row r="66" spans="1:24" x14ac:dyDescent="0.25">
      <c r="A66" s="36" t="s">
        <v>125</v>
      </c>
      <c r="B66" s="49" t="s">
        <v>126</v>
      </c>
      <c r="C66" s="50" t="s">
        <v>19</v>
      </c>
      <c r="D66" s="63">
        <v>31.36</v>
      </c>
      <c r="E66" s="40">
        <v>3039.2000000000003</v>
      </c>
      <c r="F66" s="35">
        <f t="shared" si="19"/>
        <v>95309.312000000005</v>
      </c>
      <c r="G66" s="60">
        <v>6200.1289999999999</v>
      </c>
      <c r="H66" s="35">
        <f t="shared" si="20"/>
        <v>194436.04543999999</v>
      </c>
      <c r="I66" s="35">
        <f t="shared" si="21"/>
        <v>289745.35743999999</v>
      </c>
      <c r="J66" s="444"/>
      <c r="K66" s="340"/>
      <c r="L66" s="328">
        <v>3039.2000000000003</v>
      </c>
      <c r="M66" s="329">
        <f t="shared" si="22"/>
        <v>0</v>
      </c>
      <c r="N66" s="339">
        <v>6200.1289999999999</v>
      </c>
      <c r="O66" s="329">
        <f t="shared" si="23"/>
        <v>0</v>
      </c>
      <c r="P66" s="329">
        <f t="shared" si="24"/>
        <v>0</v>
      </c>
      <c r="Q66" s="476"/>
      <c r="R66" s="327">
        <f t="shared" si="0"/>
        <v>31.36</v>
      </c>
      <c r="S66" s="328">
        <v>3039.2000000000003</v>
      </c>
      <c r="T66" s="329">
        <f t="shared" si="25"/>
        <v>95309.312000000005</v>
      </c>
      <c r="U66" s="339">
        <v>6200.1289999999999</v>
      </c>
      <c r="V66" s="329">
        <f t="shared" si="26"/>
        <v>194436.04543999999</v>
      </c>
      <c r="W66" s="329">
        <f t="shared" si="27"/>
        <v>289745.35743999999</v>
      </c>
      <c r="X66" s="464"/>
    </row>
    <row r="67" spans="1:24" x14ac:dyDescent="0.25">
      <c r="A67" s="61" t="s">
        <v>127</v>
      </c>
      <c r="B67" s="49" t="s">
        <v>128</v>
      </c>
      <c r="C67" s="50" t="s">
        <v>19</v>
      </c>
      <c r="D67" s="63">
        <v>1.44</v>
      </c>
      <c r="E67" s="40">
        <v>3039.2000000000003</v>
      </c>
      <c r="F67" s="35">
        <f t="shared" si="19"/>
        <v>4376.4480000000003</v>
      </c>
      <c r="G67" s="60">
        <v>2080</v>
      </c>
      <c r="H67" s="35">
        <f t="shared" si="20"/>
        <v>2995.2</v>
      </c>
      <c r="I67" s="35">
        <f t="shared" si="21"/>
        <v>7371.6480000000001</v>
      </c>
      <c r="J67" s="444"/>
      <c r="K67" s="340"/>
      <c r="L67" s="328">
        <v>3039.2000000000003</v>
      </c>
      <c r="M67" s="329">
        <f t="shared" si="22"/>
        <v>0</v>
      </c>
      <c r="N67" s="339">
        <v>2080</v>
      </c>
      <c r="O67" s="329">
        <f t="shared" si="23"/>
        <v>0</v>
      </c>
      <c r="P67" s="329">
        <f t="shared" si="24"/>
        <v>0</v>
      </c>
      <c r="Q67" s="476"/>
      <c r="R67" s="327">
        <f t="shared" si="0"/>
        <v>1.44</v>
      </c>
      <c r="S67" s="328">
        <v>3039.2000000000003</v>
      </c>
      <c r="T67" s="329">
        <f t="shared" si="25"/>
        <v>4376.4480000000003</v>
      </c>
      <c r="U67" s="339">
        <v>2080</v>
      </c>
      <c r="V67" s="329">
        <f t="shared" si="26"/>
        <v>2995.2</v>
      </c>
      <c r="W67" s="329">
        <f t="shared" si="27"/>
        <v>7371.6480000000001</v>
      </c>
      <c r="X67" s="464"/>
    </row>
    <row r="68" spans="1:24" x14ac:dyDescent="0.25">
      <c r="A68" s="36" t="s">
        <v>129</v>
      </c>
      <c r="B68" s="49" t="s">
        <v>130</v>
      </c>
      <c r="C68" s="50" t="s">
        <v>19</v>
      </c>
      <c r="D68" s="63">
        <v>1.53</v>
      </c>
      <c r="E68" s="40">
        <v>6026</v>
      </c>
      <c r="F68" s="35">
        <f t="shared" si="19"/>
        <v>9219.7800000000007</v>
      </c>
      <c r="G68" s="60">
        <v>1508</v>
      </c>
      <c r="H68" s="35">
        <f t="shared" si="20"/>
        <v>2307.2400000000002</v>
      </c>
      <c r="I68" s="35">
        <f t="shared" si="21"/>
        <v>11527.02</v>
      </c>
      <c r="J68" s="444"/>
      <c r="K68" s="340"/>
      <c r="L68" s="328">
        <v>6026</v>
      </c>
      <c r="M68" s="329">
        <f t="shared" si="22"/>
        <v>0</v>
      </c>
      <c r="N68" s="339">
        <v>1508</v>
      </c>
      <c r="O68" s="329">
        <f t="shared" si="23"/>
        <v>0</v>
      </c>
      <c r="P68" s="329">
        <f t="shared" si="24"/>
        <v>0</v>
      </c>
      <c r="Q68" s="476"/>
      <c r="R68" s="327">
        <f t="shared" si="0"/>
        <v>1.53</v>
      </c>
      <c r="S68" s="328">
        <v>6026</v>
      </c>
      <c r="T68" s="329">
        <f t="shared" si="25"/>
        <v>9219.7800000000007</v>
      </c>
      <c r="U68" s="339">
        <v>1508</v>
      </c>
      <c r="V68" s="329">
        <f t="shared" si="26"/>
        <v>2307.2400000000002</v>
      </c>
      <c r="W68" s="329">
        <f t="shared" si="27"/>
        <v>11527.02</v>
      </c>
      <c r="X68" s="464"/>
    </row>
    <row r="69" spans="1:24" x14ac:dyDescent="0.25">
      <c r="A69" s="61" t="s">
        <v>131</v>
      </c>
      <c r="B69" s="49" t="s">
        <v>132</v>
      </c>
      <c r="C69" s="50" t="s">
        <v>19</v>
      </c>
      <c r="D69" s="63">
        <v>8.5</v>
      </c>
      <c r="E69" s="40">
        <v>3493.3377</v>
      </c>
      <c r="F69" s="35">
        <f t="shared" si="19"/>
        <v>29693.370450000002</v>
      </c>
      <c r="G69" s="60">
        <v>4239.7290000000003</v>
      </c>
      <c r="H69" s="35">
        <f t="shared" si="20"/>
        <v>36037.696500000005</v>
      </c>
      <c r="I69" s="35">
        <f t="shared" si="21"/>
        <v>65731.066950000008</v>
      </c>
      <c r="J69" s="444"/>
      <c r="K69" s="340"/>
      <c r="L69" s="328">
        <v>3493.3377</v>
      </c>
      <c r="M69" s="329">
        <f t="shared" si="22"/>
        <v>0</v>
      </c>
      <c r="N69" s="339">
        <v>4239.7290000000003</v>
      </c>
      <c r="O69" s="329">
        <f t="shared" si="23"/>
        <v>0</v>
      </c>
      <c r="P69" s="329">
        <f t="shared" si="24"/>
        <v>0</v>
      </c>
      <c r="Q69" s="476"/>
      <c r="R69" s="327">
        <f t="shared" si="0"/>
        <v>8.5</v>
      </c>
      <c r="S69" s="328">
        <v>3493.3377</v>
      </c>
      <c r="T69" s="329">
        <f t="shared" si="25"/>
        <v>29693.370450000002</v>
      </c>
      <c r="U69" s="339">
        <v>4239.7290000000003</v>
      </c>
      <c r="V69" s="329">
        <f t="shared" si="26"/>
        <v>36037.696500000005</v>
      </c>
      <c r="W69" s="329">
        <f t="shared" si="27"/>
        <v>65731.066950000008</v>
      </c>
      <c r="X69" s="464"/>
    </row>
    <row r="70" spans="1:24" x14ac:dyDescent="0.25">
      <c r="A70" s="36" t="s">
        <v>133</v>
      </c>
      <c r="B70" s="49" t="s">
        <v>134</v>
      </c>
      <c r="C70" s="50" t="s">
        <v>28</v>
      </c>
      <c r="D70" s="63">
        <v>1</v>
      </c>
      <c r="E70" s="40">
        <v>11909.969800000001</v>
      </c>
      <c r="F70" s="35">
        <f t="shared" si="19"/>
        <v>11909.969800000001</v>
      </c>
      <c r="G70" s="60">
        <v>4538.7030000000004</v>
      </c>
      <c r="H70" s="35">
        <f t="shared" si="20"/>
        <v>4538.7030000000004</v>
      </c>
      <c r="I70" s="35">
        <f t="shared" si="21"/>
        <v>16448.6728</v>
      </c>
      <c r="J70" s="444"/>
      <c r="K70" s="340"/>
      <c r="L70" s="328">
        <v>11909.969800000001</v>
      </c>
      <c r="M70" s="329">
        <f t="shared" si="22"/>
        <v>0</v>
      </c>
      <c r="N70" s="339">
        <v>4538.7030000000004</v>
      </c>
      <c r="O70" s="329">
        <f t="shared" si="23"/>
        <v>0</v>
      </c>
      <c r="P70" s="329">
        <f t="shared" si="24"/>
        <v>0</v>
      </c>
      <c r="Q70" s="476"/>
      <c r="R70" s="327">
        <f t="shared" si="0"/>
        <v>1</v>
      </c>
      <c r="S70" s="328">
        <v>11909.969800000001</v>
      </c>
      <c r="T70" s="329">
        <f t="shared" si="25"/>
        <v>11909.969800000001</v>
      </c>
      <c r="U70" s="339">
        <v>4538.7030000000004</v>
      </c>
      <c r="V70" s="329">
        <f t="shared" si="26"/>
        <v>4538.7030000000004</v>
      </c>
      <c r="W70" s="329">
        <f t="shared" si="27"/>
        <v>16448.6728</v>
      </c>
      <c r="X70" s="464"/>
    </row>
    <row r="71" spans="1:24" x14ac:dyDescent="0.25">
      <c r="A71" s="61" t="s">
        <v>135</v>
      </c>
      <c r="B71" s="49" t="s">
        <v>136</v>
      </c>
      <c r="C71" s="50" t="s">
        <v>28</v>
      </c>
      <c r="D71" s="63">
        <v>2</v>
      </c>
      <c r="E71" s="40">
        <v>11909.969800000001</v>
      </c>
      <c r="F71" s="35">
        <f t="shared" si="19"/>
        <v>23819.939600000002</v>
      </c>
      <c r="G71" s="60">
        <v>4538.7030000000004</v>
      </c>
      <c r="H71" s="35">
        <f t="shared" si="20"/>
        <v>9077.4060000000009</v>
      </c>
      <c r="I71" s="35">
        <f t="shared" si="21"/>
        <v>32897.345600000001</v>
      </c>
      <c r="J71" s="444"/>
      <c r="K71" s="340"/>
      <c r="L71" s="328">
        <v>11909.969800000001</v>
      </c>
      <c r="M71" s="329">
        <f t="shared" si="22"/>
        <v>0</v>
      </c>
      <c r="N71" s="339">
        <v>4538.7030000000004</v>
      </c>
      <c r="O71" s="329">
        <f t="shared" si="23"/>
        <v>0</v>
      </c>
      <c r="P71" s="329">
        <f t="shared" si="24"/>
        <v>0</v>
      </c>
      <c r="Q71" s="476"/>
      <c r="R71" s="327">
        <f t="shared" si="0"/>
        <v>2</v>
      </c>
      <c r="S71" s="328">
        <v>11909.969800000001</v>
      </c>
      <c r="T71" s="329">
        <f t="shared" si="25"/>
        <v>23819.939600000002</v>
      </c>
      <c r="U71" s="339">
        <v>4538.7030000000004</v>
      </c>
      <c r="V71" s="329">
        <f t="shared" si="26"/>
        <v>9077.4060000000009</v>
      </c>
      <c r="W71" s="329">
        <f t="shared" si="27"/>
        <v>32897.345600000001</v>
      </c>
      <c r="X71" s="464"/>
    </row>
    <row r="72" spans="1:24" x14ac:dyDescent="0.25">
      <c r="A72" s="36" t="s">
        <v>137</v>
      </c>
      <c r="B72" s="49" t="s">
        <v>138</v>
      </c>
      <c r="C72" s="50" t="s">
        <v>28</v>
      </c>
      <c r="D72" s="63">
        <v>2</v>
      </c>
      <c r="E72" s="40">
        <v>11909.969800000001</v>
      </c>
      <c r="F72" s="35">
        <f t="shared" si="19"/>
        <v>23819.939600000002</v>
      </c>
      <c r="G72" s="60">
        <v>4538.7030000000004</v>
      </c>
      <c r="H72" s="35">
        <f t="shared" si="20"/>
        <v>9077.4060000000009</v>
      </c>
      <c r="I72" s="35">
        <f t="shared" si="21"/>
        <v>32897.345600000001</v>
      </c>
      <c r="J72" s="444"/>
      <c r="K72" s="340"/>
      <c r="L72" s="328">
        <v>11909.969800000001</v>
      </c>
      <c r="M72" s="329">
        <f t="shared" si="22"/>
        <v>0</v>
      </c>
      <c r="N72" s="339">
        <v>4538.7030000000004</v>
      </c>
      <c r="O72" s="329">
        <f t="shared" si="23"/>
        <v>0</v>
      </c>
      <c r="P72" s="329">
        <f t="shared" si="24"/>
        <v>0</v>
      </c>
      <c r="Q72" s="476"/>
      <c r="R72" s="327">
        <f t="shared" si="0"/>
        <v>2</v>
      </c>
      <c r="S72" s="328">
        <v>11909.969800000001</v>
      </c>
      <c r="T72" s="329">
        <f t="shared" si="25"/>
        <v>23819.939600000002</v>
      </c>
      <c r="U72" s="339">
        <v>4538.7030000000004</v>
      </c>
      <c r="V72" s="329">
        <f t="shared" si="26"/>
        <v>9077.4060000000009</v>
      </c>
      <c r="W72" s="329">
        <f t="shared" si="27"/>
        <v>32897.345600000001</v>
      </c>
      <c r="X72" s="464"/>
    </row>
    <row r="73" spans="1:24" x14ac:dyDescent="0.25">
      <c r="A73" s="61" t="s">
        <v>139</v>
      </c>
      <c r="B73" s="49" t="s">
        <v>140</v>
      </c>
      <c r="C73" s="50" t="s">
        <v>28</v>
      </c>
      <c r="D73" s="63">
        <v>2</v>
      </c>
      <c r="E73" s="40">
        <v>11909.969800000001</v>
      </c>
      <c r="F73" s="35">
        <f t="shared" si="19"/>
        <v>23819.939600000002</v>
      </c>
      <c r="G73" s="60">
        <v>4538.7030000000004</v>
      </c>
      <c r="H73" s="35">
        <f t="shared" si="20"/>
        <v>9077.4060000000009</v>
      </c>
      <c r="I73" s="35">
        <f t="shared" si="21"/>
        <v>32897.345600000001</v>
      </c>
      <c r="J73" s="444"/>
      <c r="K73" s="340"/>
      <c r="L73" s="328">
        <v>11909.969800000001</v>
      </c>
      <c r="M73" s="329">
        <f t="shared" si="22"/>
        <v>0</v>
      </c>
      <c r="N73" s="339">
        <v>4538.7030000000004</v>
      </c>
      <c r="O73" s="329">
        <f t="shared" si="23"/>
        <v>0</v>
      </c>
      <c r="P73" s="329">
        <f t="shared" si="24"/>
        <v>0</v>
      </c>
      <c r="Q73" s="476"/>
      <c r="R73" s="327">
        <f t="shared" si="0"/>
        <v>2</v>
      </c>
      <c r="S73" s="328">
        <v>11909.969800000001</v>
      </c>
      <c r="T73" s="329">
        <f t="shared" si="25"/>
        <v>23819.939600000002</v>
      </c>
      <c r="U73" s="339">
        <v>4538.7030000000004</v>
      </c>
      <c r="V73" s="329">
        <f t="shared" si="26"/>
        <v>9077.4060000000009</v>
      </c>
      <c r="W73" s="329">
        <f t="shared" si="27"/>
        <v>32897.345600000001</v>
      </c>
      <c r="X73" s="464"/>
    </row>
    <row r="74" spans="1:24" x14ac:dyDescent="0.25">
      <c r="A74" s="36" t="s">
        <v>141</v>
      </c>
      <c r="B74" s="49" t="s">
        <v>142</v>
      </c>
      <c r="C74" s="50" t="s">
        <v>28</v>
      </c>
      <c r="D74" s="63">
        <v>1</v>
      </c>
      <c r="E74" s="40">
        <v>11909.969800000001</v>
      </c>
      <c r="F74" s="35">
        <f t="shared" si="19"/>
        <v>11909.969800000001</v>
      </c>
      <c r="G74" s="60">
        <v>4538.7030000000004</v>
      </c>
      <c r="H74" s="35">
        <f t="shared" si="20"/>
        <v>4538.7030000000004</v>
      </c>
      <c r="I74" s="35">
        <f t="shared" si="21"/>
        <v>16448.6728</v>
      </c>
      <c r="J74" s="444"/>
      <c r="K74" s="340"/>
      <c r="L74" s="328">
        <v>11909.969800000001</v>
      </c>
      <c r="M74" s="329">
        <f t="shared" si="22"/>
        <v>0</v>
      </c>
      <c r="N74" s="339">
        <v>4538.7030000000004</v>
      </c>
      <c r="O74" s="329">
        <f t="shared" si="23"/>
        <v>0</v>
      </c>
      <c r="P74" s="329">
        <f t="shared" si="24"/>
        <v>0</v>
      </c>
      <c r="Q74" s="476"/>
      <c r="R74" s="327">
        <f t="shared" si="0"/>
        <v>1</v>
      </c>
      <c r="S74" s="328">
        <v>11909.969800000001</v>
      </c>
      <c r="T74" s="329">
        <f t="shared" si="25"/>
        <v>11909.969800000001</v>
      </c>
      <c r="U74" s="339">
        <v>4538.7030000000004</v>
      </c>
      <c r="V74" s="329">
        <f t="shared" si="26"/>
        <v>4538.7030000000004</v>
      </c>
      <c r="W74" s="329">
        <f t="shared" si="27"/>
        <v>16448.6728</v>
      </c>
      <c r="X74" s="464"/>
    </row>
    <row r="75" spans="1:24" x14ac:dyDescent="0.25">
      <c r="A75" s="61" t="s">
        <v>143</v>
      </c>
      <c r="B75" s="49" t="s">
        <v>144</v>
      </c>
      <c r="C75" s="50" t="s">
        <v>28</v>
      </c>
      <c r="D75" s="63">
        <v>1</v>
      </c>
      <c r="E75" s="40">
        <v>11909.969800000001</v>
      </c>
      <c r="F75" s="35">
        <f t="shared" si="19"/>
        <v>11909.969800000001</v>
      </c>
      <c r="G75" s="60">
        <v>4538.7030000000004</v>
      </c>
      <c r="H75" s="35">
        <f t="shared" si="20"/>
        <v>4538.7030000000004</v>
      </c>
      <c r="I75" s="35">
        <f t="shared" si="21"/>
        <v>16448.6728</v>
      </c>
      <c r="J75" s="444"/>
      <c r="K75" s="340"/>
      <c r="L75" s="328">
        <v>11909.969800000001</v>
      </c>
      <c r="M75" s="329">
        <f t="shared" si="22"/>
        <v>0</v>
      </c>
      <c r="N75" s="339">
        <v>4538.7030000000004</v>
      </c>
      <c r="O75" s="329">
        <f t="shared" si="23"/>
        <v>0</v>
      </c>
      <c r="P75" s="329">
        <f t="shared" si="24"/>
        <v>0</v>
      </c>
      <c r="Q75" s="476"/>
      <c r="R75" s="327">
        <f t="shared" si="0"/>
        <v>1</v>
      </c>
      <c r="S75" s="328">
        <v>11909.969800000001</v>
      </c>
      <c r="T75" s="329">
        <f t="shared" si="25"/>
        <v>11909.969800000001</v>
      </c>
      <c r="U75" s="339">
        <v>4538.7030000000004</v>
      </c>
      <c r="V75" s="329">
        <f t="shared" si="26"/>
        <v>4538.7030000000004</v>
      </c>
      <c r="W75" s="329">
        <f t="shared" si="27"/>
        <v>16448.6728</v>
      </c>
      <c r="X75" s="464"/>
    </row>
    <row r="76" spans="1:24" x14ac:dyDescent="0.25">
      <c r="A76" s="36" t="s">
        <v>145</v>
      </c>
      <c r="B76" s="49" t="s">
        <v>146</v>
      </c>
      <c r="C76" s="50" t="s">
        <v>28</v>
      </c>
      <c r="D76" s="63">
        <v>1</v>
      </c>
      <c r="E76" s="40">
        <v>17246.582300000002</v>
      </c>
      <c r="F76" s="35">
        <f t="shared" si="19"/>
        <v>17246.582300000002</v>
      </c>
      <c r="G76" s="60">
        <v>8094.6710000000003</v>
      </c>
      <c r="H76" s="35">
        <f t="shared" si="20"/>
        <v>8094.6710000000003</v>
      </c>
      <c r="I76" s="35">
        <f t="shared" si="21"/>
        <v>25341.253300000004</v>
      </c>
      <c r="J76" s="444"/>
      <c r="K76" s="340"/>
      <c r="L76" s="328">
        <v>17246.582300000002</v>
      </c>
      <c r="M76" s="329">
        <f t="shared" si="22"/>
        <v>0</v>
      </c>
      <c r="N76" s="339">
        <v>8094.6710000000003</v>
      </c>
      <c r="O76" s="329">
        <f t="shared" si="23"/>
        <v>0</v>
      </c>
      <c r="P76" s="329">
        <f t="shared" si="24"/>
        <v>0</v>
      </c>
      <c r="Q76" s="476"/>
      <c r="R76" s="327">
        <f t="shared" si="0"/>
        <v>1</v>
      </c>
      <c r="S76" s="328">
        <v>17246.582300000002</v>
      </c>
      <c r="T76" s="329">
        <f t="shared" si="25"/>
        <v>17246.582300000002</v>
      </c>
      <c r="U76" s="339">
        <v>8094.6710000000003</v>
      </c>
      <c r="V76" s="329">
        <f t="shared" si="26"/>
        <v>8094.6710000000003</v>
      </c>
      <c r="W76" s="329">
        <f t="shared" si="27"/>
        <v>25341.253300000004</v>
      </c>
      <c r="X76" s="464"/>
    </row>
    <row r="77" spans="1:24" x14ac:dyDescent="0.25">
      <c r="A77" s="61" t="s">
        <v>147</v>
      </c>
      <c r="B77" s="49" t="s">
        <v>148</v>
      </c>
      <c r="C77" s="50" t="s">
        <v>28</v>
      </c>
      <c r="D77" s="63">
        <v>1</v>
      </c>
      <c r="E77" s="40">
        <v>17246.582300000002</v>
      </c>
      <c r="F77" s="35">
        <f t="shared" si="19"/>
        <v>17246.582300000002</v>
      </c>
      <c r="G77" s="60">
        <v>8094.6710000000003</v>
      </c>
      <c r="H77" s="35">
        <f t="shared" si="20"/>
        <v>8094.6710000000003</v>
      </c>
      <c r="I77" s="35">
        <f t="shared" si="21"/>
        <v>25341.253300000004</v>
      </c>
      <c r="J77" s="444"/>
      <c r="K77" s="340"/>
      <c r="L77" s="328">
        <v>17246.582300000002</v>
      </c>
      <c r="M77" s="329">
        <f t="shared" si="22"/>
        <v>0</v>
      </c>
      <c r="N77" s="339">
        <v>8094.6710000000003</v>
      </c>
      <c r="O77" s="329">
        <f t="shared" si="23"/>
        <v>0</v>
      </c>
      <c r="P77" s="329">
        <f t="shared" si="24"/>
        <v>0</v>
      </c>
      <c r="Q77" s="476"/>
      <c r="R77" s="327">
        <f t="shared" ref="R77:R140" si="28">D77-K77</f>
        <v>1</v>
      </c>
      <c r="S77" s="328">
        <v>17246.582300000002</v>
      </c>
      <c r="T77" s="329">
        <f t="shared" si="25"/>
        <v>17246.582300000002</v>
      </c>
      <c r="U77" s="339">
        <v>8094.6710000000003</v>
      </c>
      <c r="V77" s="329">
        <f t="shared" si="26"/>
        <v>8094.6710000000003</v>
      </c>
      <c r="W77" s="329">
        <f t="shared" si="27"/>
        <v>25341.253300000004</v>
      </c>
      <c r="X77" s="464"/>
    </row>
    <row r="78" spans="1:24" x14ac:dyDescent="0.25">
      <c r="A78" s="36" t="s">
        <v>149</v>
      </c>
      <c r="B78" s="49" t="s">
        <v>150</v>
      </c>
      <c r="C78" s="50" t="s">
        <v>28</v>
      </c>
      <c r="D78" s="63">
        <v>1</v>
      </c>
      <c r="E78" s="40">
        <v>17246.582300000002</v>
      </c>
      <c r="F78" s="35">
        <f t="shared" si="19"/>
        <v>17246.582300000002</v>
      </c>
      <c r="G78" s="60">
        <v>8094.6710000000003</v>
      </c>
      <c r="H78" s="35">
        <f t="shared" si="20"/>
        <v>8094.6710000000003</v>
      </c>
      <c r="I78" s="35">
        <f t="shared" si="21"/>
        <v>25341.253300000004</v>
      </c>
      <c r="J78" s="444"/>
      <c r="K78" s="340"/>
      <c r="L78" s="328">
        <v>17246.582300000002</v>
      </c>
      <c r="M78" s="329">
        <f t="shared" si="22"/>
        <v>0</v>
      </c>
      <c r="N78" s="339">
        <v>8094.6710000000003</v>
      </c>
      <c r="O78" s="329">
        <f t="shared" si="23"/>
        <v>0</v>
      </c>
      <c r="P78" s="329">
        <f t="shared" si="24"/>
        <v>0</v>
      </c>
      <c r="Q78" s="476"/>
      <c r="R78" s="327">
        <f t="shared" si="28"/>
        <v>1</v>
      </c>
      <c r="S78" s="328">
        <v>17246.582300000002</v>
      </c>
      <c r="T78" s="329">
        <f t="shared" si="25"/>
        <v>17246.582300000002</v>
      </c>
      <c r="U78" s="339">
        <v>8094.6710000000003</v>
      </c>
      <c r="V78" s="329">
        <f t="shared" si="26"/>
        <v>8094.6710000000003</v>
      </c>
      <c r="W78" s="329">
        <f t="shared" si="27"/>
        <v>25341.253300000004</v>
      </c>
      <c r="X78" s="464"/>
    </row>
    <row r="79" spans="1:24" x14ac:dyDescent="0.25">
      <c r="A79" s="61" t="s">
        <v>151</v>
      </c>
      <c r="B79" s="49" t="s">
        <v>152</v>
      </c>
      <c r="C79" s="50" t="s">
        <v>28</v>
      </c>
      <c r="D79" s="63">
        <v>1</v>
      </c>
      <c r="E79" s="40">
        <v>11909.969800000001</v>
      </c>
      <c r="F79" s="35">
        <f t="shared" si="19"/>
        <v>11909.969800000001</v>
      </c>
      <c r="G79" s="60">
        <v>4538.7030000000004</v>
      </c>
      <c r="H79" s="35">
        <f t="shared" si="20"/>
        <v>4538.7030000000004</v>
      </c>
      <c r="I79" s="35">
        <f t="shared" si="21"/>
        <v>16448.6728</v>
      </c>
      <c r="J79" s="444"/>
      <c r="K79" s="340"/>
      <c r="L79" s="328">
        <v>11909.969800000001</v>
      </c>
      <c r="M79" s="329">
        <f t="shared" si="22"/>
        <v>0</v>
      </c>
      <c r="N79" s="339">
        <v>4538.7030000000004</v>
      </c>
      <c r="O79" s="329">
        <f t="shared" si="23"/>
        <v>0</v>
      </c>
      <c r="P79" s="329">
        <f t="shared" si="24"/>
        <v>0</v>
      </c>
      <c r="Q79" s="476"/>
      <c r="R79" s="327">
        <f t="shared" si="28"/>
        <v>1</v>
      </c>
      <c r="S79" s="328">
        <v>11909.969800000001</v>
      </c>
      <c r="T79" s="329">
        <f t="shared" si="25"/>
        <v>11909.969800000001</v>
      </c>
      <c r="U79" s="339">
        <v>4538.7030000000004</v>
      </c>
      <c r="V79" s="329">
        <f t="shared" si="26"/>
        <v>4538.7030000000004</v>
      </c>
      <c r="W79" s="329">
        <f t="shared" si="27"/>
        <v>16448.6728</v>
      </c>
      <c r="X79" s="464"/>
    </row>
    <row r="80" spans="1:24" x14ac:dyDescent="0.25">
      <c r="A80" s="36" t="s">
        <v>153</v>
      </c>
      <c r="B80" s="49" t="s">
        <v>154</v>
      </c>
      <c r="C80" s="50" t="s">
        <v>28</v>
      </c>
      <c r="D80" s="63">
        <v>1</v>
      </c>
      <c r="E80" s="40">
        <v>11909.969800000001</v>
      </c>
      <c r="F80" s="35">
        <f t="shared" si="19"/>
        <v>11909.969800000001</v>
      </c>
      <c r="G80" s="60">
        <v>4538.7030000000004</v>
      </c>
      <c r="H80" s="35">
        <f t="shared" si="20"/>
        <v>4538.7030000000004</v>
      </c>
      <c r="I80" s="35">
        <f t="shared" si="21"/>
        <v>16448.6728</v>
      </c>
      <c r="J80" s="444"/>
      <c r="K80" s="340"/>
      <c r="L80" s="328">
        <v>11909.969800000001</v>
      </c>
      <c r="M80" s="329">
        <f t="shared" si="22"/>
        <v>0</v>
      </c>
      <c r="N80" s="339">
        <v>4538.7030000000004</v>
      </c>
      <c r="O80" s="329">
        <f t="shared" si="23"/>
        <v>0</v>
      </c>
      <c r="P80" s="329">
        <f t="shared" si="24"/>
        <v>0</v>
      </c>
      <c r="Q80" s="476"/>
      <c r="R80" s="327">
        <f t="shared" si="28"/>
        <v>1</v>
      </c>
      <c r="S80" s="328">
        <v>11909.969800000001</v>
      </c>
      <c r="T80" s="329">
        <f t="shared" si="25"/>
        <v>11909.969800000001</v>
      </c>
      <c r="U80" s="339">
        <v>4538.7030000000004</v>
      </c>
      <c r="V80" s="329">
        <f t="shared" si="26"/>
        <v>4538.7030000000004</v>
      </c>
      <c r="W80" s="329">
        <f t="shared" si="27"/>
        <v>16448.6728</v>
      </c>
      <c r="X80" s="464"/>
    </row>
    <row r="81" spans="1:24" x14ac:dyDescent="0.25">
      <c r="A81" s="61" t="s">
        <v>155</v>
      </c>
      <c r="B81" s="49" t="s">
        <v>156</v>
      </c>
      <c r="C81" s="50" t="s">
        <v>28</v>
      </c>
      <c r="D81" s="63">
        <v>2</v>
      </c>
      <c r="E81" s="40">
        <v>11909.969800000001</v>
      </c>
      <c r="F81" s="35">
        <f t="shared" si="19"/>
        <v>23819.939600000002</v>
      </c>
      <c r="G81" s="60">
        <v>4538.7030000000004</v>
      </c>
      <c r="H81" s="35">
        <f t="shared" si="20"/>
        <v>9077.4060000000009</v>
      </c>
      <c r="I81" s="35">
        <f t="shared" si="21"/>
        <v>32897.345600000001</v>
      </c>
      <c r="J81" s="444"/>
      <c r="K81" s="340"/>
      <c r="L81" s="328">
        <v>11909.969800000001</v>
      </c>
      <c r="M81" s="329">
        <f t="shared" si="22"/>
        <v>0</v>
      </c>
      <c r="N81" s="339">
        <v>4538.7030000000004</v>
      </c>
      <c r="O81" s="329">
        <f t="shared" si="23"/>
        <v>0</v>
      </c>
      <c r="P81" s="329">
        <f t="shared" si="24"/>
        <v>0</v>
      </c>
      <c r="Q81" s="476"/>
      <c r="R81" s="327">
        <f t="shared" si="28"/>
        <v>2</v>
      </c>
      <c r="S81" s="328">
        <v>11909.969800000001</v>
      </c>
      <c r="T81" s="329">
        <f t="shared" si="25"/>
        <v>23819.939600000002</v>
      </c>
      <c r="U81" s="339">
        <v>4538.7030000000004</v>
      </c>
      <c r="V81" s="329">
        <f t="shared" si="26"/>
        <v>9077.4060000000009</v>
      </c>
      <c r="W81" s="329">
        <f t="shared" si="27"/>
        <v>32897.345600000001</v>
      </c>
      <c r="X81" s="464"/>
    </row>
    <row r="82" spans="1:24" x14ac:dyDescent="0.25">
      <c r="A82" s="36" t="s">
        <v>157</v>
      </c>
      <c r="B82" s="49" t="s">
        <v>158</v>
      </c>
      <c r="C82" s="50" t="s">
        <v>28</v>
      </c>
      <c r="D82" s="63">
        <v>15</v>
      </c>
      <c r="E82" s="40">
        <v>7161.3377</v>
      </c>
      <c r="F82" s="35">
        <f t="shared" si="19"/>
        <v>107420.0655</v>
      </c>
      <c r="G82" s="60">
        <v>6075.3289999999997</v>
      </c>
      <c r="H82" s="35">
        <f t="shared" si="20"/>
        <v>91129.934999999998</v>
      </c>
      <c r="I82" s="35">
        <f t="shared" si="21"/>
        <v>198550.00049999999</v>
      </c>
      <c r="J82" s="444"/>
      <c r="K82" s="340"/>
      <c r="L82" s="328">
        <v>7161.3377</v>
      </c>
      <c r="M82" s="329">
        <f t="shared" si="22"/>
        <v>0</v>
      </c>
      <c r="N82" s="339">
        <v>6075.3289999999997</v>
      </c>
      <c r="O82" s="329">
        <f t="shared" si="23"/>
        <v>0</v>
      </c>
      <c r="P82" s="329">
        <f t="shared" si="24"/>
        <v>0</v>
      </c>
      <c r="Q82" s="476"/>
      <c r="R82" s="327">
        <f t="shared" si="28"/>
        <v>15</v>
      </c>
      <c r="S82" s="328">
        <v>7161.3377</v>
      </c>
      <c r="T82" s="329">
        <f t="shared" si="25"/>
        <v>107420.0655</v>
      </c>
      <c r="U82" s="339">
        <v>6075.3289999999997</v>
      </c>
      <c r="V82" s="329">
        <f t="shared" si="26"/>
        <v>91129.934999999998</v>
      </c>
      <c r="W82" s="329">
        <f t="shared" si="27"/>
        <v>198550.00049999999</v>
      </c>
      <c r="X82" s="464"/>
    </row>
    <row r="83" spans="1:24" x14ac:dyDescent="0.25">
      <c r="A83" s="61" t="s">
        <v>159</v>
      </c>
      <c r="B83" s="49" t="s">
        <v>160</v>
      </c>
      <c r="C83" s="50" t="s">
        <v>19</v>
      </c>
      <c r="D83" s="63">
        <v>8</v>
      </c>
      <c r="E83" s="40">
        <v>5012.9377000000004</v>
      </c>
      <c r="F83" s="35">
        <f t="shared" si="19"/>
        <v>40103.501600000003</v>
      </c>
      <c r="G83" s="60">
        <v>4325.7110000000002</v>
      </c>
      <c r="H83" s="35">
        <f t="shared" si="20"/>
        <v>34605.688000000002</v>
      </c>
      <c r="I83" s="35">
        <f t="shared" si="21"/>
        <v>74709.189600000012</v>
      </c>
      <c r="J83" s="444"/>
      <c r="K83" s="340"/>
      <c r="L83" s="328">
        <v>5012.9377000000004</v>
      </c>
      <c r="M83" s="329">
        <f t="shared" si="22"/>
        <v>0</v>
      </c>
      <c r="N83" s="339">
        <v>4325.7110000000002</v>
      </c>
      <c r="O83" s="329">
        <f t="shared" si="23"/>
        <v>0</v>
      </c>
      <c r="P83" s="329">
        <f t="shared" si="24"/>
        <v>0</v>
      </c>
      <c r="Q83" s="476"/>
      <c r="R83" s="327">
        <f t="shared" si="28"/>
        <v>8</v>
      </c>
      <c r="S83" s="328">
        <v>5012.9377000000004</v>
      </c>
      <c r="T83" s="329">
        <f t="shared" si="25"/>
        <v>40103.501600000003</v>
      </c>
      <c r="U83" s="339">
        <v>4325.7110000000002</v>
      </c>
      <c r="V83" s="329">
        <f t="shared" si="26"/>
        <v>34605.688000000002</v>
      </c>
      <c r="W83" s="329">
        <f t="shared" si="27"/>
        <v>74709.189600000012</v>
      </c>
      <c r="X83" s="464"/>
    </row>
    <row r="84" spans="1:24" ht="28.5" x14ac:dyDescent="0.25">
      <c r="A84" s="36" t="s">
        <v>161</v>
      </c>
      <c r="B84" s="49" t="s">
        <v>162</v>
      </c>
      <c r="C84" s="50" t="s">
        <v>93</v>
      </c>
      <c r="D84" s="63">
        <v>70</v>
      </c>
      <c r="E84" s="40">
        <v>2532.6623</v>
      </c>
      <c r="F84" s="35">
        <f t="shared" si="19"/>
        <v>177286.361</v>
      </c>
      <c r="G84" s="60">
        <v>3432</v>
      </c>
      <c r="H84" s="35">
        <f t="shared" si="20"/>
        <v>240240</v>
      </c>
      <c r="I84" s="35">
        <f t="shared" si="21"/>
        <v>417526.36100000003</v>
      </c>
      <c r="J84" s="444"/>
      <c r="K84" s="340"/>
      <c r="L84" s="328">
        <v>2532.6623</v>
      </c>
      <c r="M84" s="329">
        <f t="shared" si="22"/>
        <v>0</v>
      </c>
      <c r="N84" s="339">
        <v>3432</v>
      </c>
      <c r="O84" s="329">
        <f t="shared" si="23"/>
        <v>0</v>
      </c>
      <c r="P84" s="329">
        <f t="shared" si="24"/>
        <v>0</v>
      </c>
      <c r="Q84" s="476"/>
      <c r="R84" s="327">
        <f t="shared" si="28"/>
        <v>70</v>
      </c>
      <c r="S84" s="328">
        <v>2532.6623</v>
      </c>
      <c r="T84" s="329">
        <f t="shared" si="25"/>
        <v>177286.361</v>
      </c>
      <c r="U84" s="339">
        <v>3432</v>
      </c>
      <c r="V84" s="329">
        <f t="shared" si="26"/>
        <v>240240</v>
      </c>
      <c r="W84" s="329">
        <f t="shared" si="27"/>
        <v>417526.36100000003</v>
      </c>
      <c r="X84" s="464"/>
    </row>
    <row r="85" spans="1:24" ht="28.5" x14ac:dyDescent="0.25">
      <c r="A85" s="61" t="s">
        <v>163</v>
      </c>
      <c r="B85" s="49" t="s">
        <v>164</v>
      </c>
      <c r="C85" s="50" t="s">
        <v>43</v>
      </c>
      <c r="D85" s="63">
        <v>1.85</v>
      </c>
      <c r="E85" s="40">
        <v>6095.8622999999998</v>
      </c>
      <c r="F85" s="35">
        <f t="shared" si="19"/>
        <v>11277.345255</v>
      </c>
      <c r="G85" s="60">
        <v>13676</v>
      </c>
      <c r="H85" s="35">
        <f t="shared" si="20"/>
        <v>25300.600000000002</v>
      </c>
      <c r="I85" s="35">
        <f t="shared" si="21"/>
        <v>36577.945254999999</v>
      </c>
      <c r="J85" s="444"/>
      <c r="K85" s="340"/>
      <c r="L85" s="328">
        <v>6095.8622999999998</v>
      </c>
      <c r="M85" s="329">
        <f t="shared" si="22"/>
        <v>0</v>
      </c>
      <c r="N85" s="339">
        <v>13676</v>
      </c>
      <c r="O85" s="329">
        <f t="shared" si="23"/>
        <v>0</v>
      </c>
      <c r="P85" s="329">
        <f t="shared" si="24"/>
        <v>0</v>
      </c>
      <c r="Q85" s="476"/>
      <c r="R85" s="327">
        <f t="shared" si="28"/>
        <v>1.85</v>
      </c>
      <c r="S85" s="328">
        <v>6095.8622999999998</v>
      </c>
      <c r="T85" s="329">
        <f t="shared" si="25"/>
        <v>11277.345255</v>
      </c>
      <c r="U85" s="339">
        <v>13676</v>
      </c>
      <c r="V85" s="329">
        <f t="shared" si="26"/>
        <v>25300.600000000002</v>
      </c>
      <c r="W85" s="329">
        <f t="shared" si="27"/>
        <v>36577.945254999999</v>
      </c>
      <c r="X85" s="464"/>
    </row>
    <row r="86" spans="1:24" ht="28.5" x14ac:dyDescent="0.25">
      <c r="A86" s="61" t="s">
        <v>165</v>
      </c>
      <c r="B86" s="49" t="s">
        <v>166</v>
      </c>
      <c r="C86" s="50" t="s">
        <v>167</v>
      </c>
      <c r="D86" s="64">
        <v>0.93</v>
      </c>
      <c r="E86" s="40">
        <v>453.91500000000002</v>
      </c>
      <c r="F86" s="35">
        <f t="shared" si="19"/>
        <v>422.14095000000003</v>
      </c>
      <c r="G86" s="60">
        <v>2399.3969999999999</v>
      </c>
      <c r="H86" s="35">
        <f t="shared" si="20"/>
        <v>2231.43921</v>
      </c>
      <c r="I86" s="35">
        <f t="shared" si="21"/>
        <v>2653.58016</v>
      </c>
      <c r="J86" s="441"/>
      <c r="K86" s="341"/>
      <c r="L86" s="328">
        <v>453.91500000000002</v>
      </c>
      <c r="M86" s="329">
        <f t="shared" si="22"/>
        <v>0</v>
      </c>
      <c r="N86" s="339">
        <v>2399.3969999999999</v>
      </c>
      <c r="O86" s="329">
        <f t="shared" si="23"/>
        <v>0</v>
      </c>
      <c r="P86" s="329">
        <f t="shared" si="24"/>
        <v>0</v>
      </c>
      <c r="Q86" s="473"/>
      <c r="R86" s="327">
        <f t="shared" si="28"/>
        <v>0.93</v>
      </c>
      <c r="S86" s="328">
        <v>453.91500000000002</v>
      </c>
      <c r="T86" s="329">
        <f t="shared" si="25"/>
        <v>422.14095000000003</v>
      </c>
      <c r="U86" s="339">
        <v>2399.3969999999999</v>
      </c>
      <c r="V86" s="329">
        <f t="shared" si="26"/>
        <v>2231.43921</v>
      </c>
      <c r="W86" s="329">
        <f t="shared" si="27"/>
        <v>2653.58016</v>
      </c>
      <c r="X86" s="464"/>
    </row>
    <row r="87" spans="1:24" x14ac:dyDescent="0.25">
      <c r="A87" s="36" t="s">
        <v>168</v>
      </c>
      <c r="B87" s="49" t="s">
        <v>169</v>
      </c>
      <c r="C87" s="50" t="s">
        <v>170</v>
      </c>
      <c r="D87" s="64">
        <v>4</v>
      </c>
      <c r="E87" s="40">
        <v>32173.600000000002</v>
      </c>
      <c r="F87" s="35">
        <f t="shared" si="19"/>
        <v>128694.40000000001</v>
      </c>
      <c r="G87" s="60">
        <v>8814</v>
      </c>
      <c r="H87" s="35">
        <f t="shared" si="20"/>
        <v>35256</v>
      </c>
      <c r="I87" s="35">
        <f t="shared" si="21"/>
        <v>163950.40000000002</v>
      </c>
      <c r="J87" s="441"/>
      <c r="K87" s="341"/>
      <c r="L87" s="328">
        <v>32173.600000000002</v>
      </c>
      <c r="M87" s="329">
        <f t="shared" si="22"/>
        <v>0</v>
      </c>
      <c r="N87" s="339">
        <v>8814</v>
      </c>
      <c r="O87" s="329">
        <f t="shared" si="23"/>
        <v>0</v>
      </c>
      <c r="P87" s="329">
        <f t="shared" si="24"/>
        <v>0</v>
      </c>
      <c r="Q87" s="473"/>
      <c r="R87" s="327">
        <f t="shared" si="28"/>
        <v>4</v>
      </c>
      <c r="S87" s="328">
        <v>32173.600000000002</v>
      </c>
      <c r="T87" s="329">
        <f t="shared" si="25"/>
        <v>128694.40000000001</v>
      </c>
      <c r="U87" s="339">
        <v>8814</v>
      </c>
      <c r="V87" s="329">
        <f t="shared" si="26"/>
        <v>35256</v>
      </c>
      <c r="W87" s="329">
        <f t="shared" si="27"/>
        <v>163950.40000000002</v>
      </c>
      <c r="X87" s="464"/>
    </row>
    <row r="88" spans="1:24" x14ac:dyDescent="0.25">
      <c r="A88" s="65" t="s">
        <v>171</v>
      </c>
      <c r="B88" s="66" t="s">
        <v>172</v>
      </c>
      <c r="C88" s="67" t="s">
        <v>93</v>
      </c>
      <c r="D88" s="68">
        <v>5</v>
      </c>
      <c r="E88" s="69">
        <v>599.98</v>
      </c>
      <c r="F88" s="70">
        <f t="shared" si="19"/>
        <v>2999.9</v>
      </c>
      <c r="G88" s="60">
        <v>1346.28</v>
      </c>
      <c r="H88" s="35">
        <f t="shared" si="20"/>
        <v>6731.4</v>
      </c>
      <c r="I88" s="35">
        <f t="shared" si="21"/>
        <v>9731.2999999999993</v>
      </c>
      <c r="J88" s="445"/>
      <c r="K88" s="342"/>
      <c r="L88" s="343">
        <v>599.98</v>
      </c>
      <c r="M88" s="344">
        <f t="shared" si="22"/>
        <v>0</v>
      </c>
      <c r="N88" s="339">
        <v>1346.28</v>
      </c>
      <c r="O88" s="329">
        <f t="shared" si="23"/>
        <v>0</v>
      </c>
      <c r="P88" s="329">
        <f t="shared" si="24"/>
        <v>0</v>
      </c>
      <c r="Q88" s="477"/>
      <c r="R88" s="327">
        <f t="shared" si="28"/>
        <v>5</v>
      </c>
      <c r="S88" s="343">
        <v>599.98</v>
      </c>
      <c r="T88" s="344">
        <f t="shared" si="25"/>
        <v>2999.9</v>
      </c>
      <c r="U88" s="339">
        <v>1346.28</v>
      </c>
      <c r="V88" s="329">
        <f t="shared" si="26"/>
        <v>6731.4</v>
      </c>
      <c r="W88" s="329">
        <f t="shared" si="27"/>
        <v>9731.2999999999993</v>
      </c>
      <c r="X88" s="464"/>
    </row>
    <row r="89" spans="1:24" x14ac:dyDescent="0.25">
      <c r="A89" s="36" t="s">
        <v>173</v>
      </c>
      <c r="B89" s="71" t="s">
        <v>174</v>
      </c>
      <c r="C89" s="72" t="s">
        <v>170</v>
      </c>
      <c r="D89" s="64">
        <v>45</v>
      </c>
      <c r="E89" s="73">
        <v>450</v>
      </c>
      <c r="F89" s="70">
        <f t="shared" si="19"/>
        <v>20250</v>
      </c>
      <c r="G89" s="60">
        <v>500</v>
      </c>
      <c r="H89" s="35">
        <f t="shared" si="20"/>
        <v>22500</v>
      </c>
      <c r="I89" s="35">
        <f t="shared" si="21"/>
        <v>42750</v>
      </c>
      <c r="J89" s="441"/>
      <c r="K89" s="341"/>
      <c r="L89" s="345">
        <v>450</v>
      </c>
      <c r="M89" s="344">
        <f t="shared" si="22"/>
        <v>0</v>
      </c>
      <c r="N89" s="339">
        <v>500</v>
      </c>
      <c r="O89" s="329">
        <f t="shared" si="23"/>
        <v>0</v>
      </c>
      <c r="P89" s="329">
        <f t="shared" si="24"/>
        <v>0</v>
      </c>
      <c r="Q89" s="473"/>
      <c r="R89" s="327">
        <f t="shared" si="28"/>
        <v>45</v>
      </c>
      <c r="S89" s="345">
        <v>450</v>
      </c>
      <c r="T89" s="344">
        <f t="shared" si="25"/>
        <v>20250</v>
      </c>
      <c r="U89" s="339">
        <v>500</v>
      </c>
      <c r="V89" s="329">
        <f t="shared" si="26"/>
        <v>22500</v>
      </c>
      <c r="W89" s="329">
        <f t="shared" si="27"/>
        <v>42750</v>
      </c>
      <c r="X89" s="464"/>
    </row>
    <row r="90" spans="1:24" x14ac:dyDescent="0.25">
      <c r="A90" s="300" t="s">
        <v>175</v>
      </c>
      <c r="B90" s="301" t="s">
        <v>176</v>
      </c>
      <c r="C90" s="302" t="s">
        <v>19</v>
      </c>
      <c r="D90" s="303">
        <v>378</v>
      </c>
      <c r="E90" s="304">
        <v>240</v>
      </c>
      <c r="F90" s="305">
        <f t="shared" si="19"/>
        <v>90720</v>
      </c>
      <c r="G90" s="306">
        <v>0</v>
      </c>
      <c r="H90" s="305">
        <f t="shared" si="20"/>
        <v>0</v>
      </c>
      <c r="I90" s="305">
        <f t="shared" si="21"/>
        <v>90720</v>
      </c>
      <c r="J90" s="446"/>
      <c r="K90" s="346"/>
      <c r="L90" s="347">
        <v>240</v>
      </c>
      <c r="M90" s="348">
        <f t="shared" si="22"/>
        <v>0</v>
      </c>
      <c r="N90" s="349">
        <v>0</v>
      </c>
      <c r="O90" s="348">
        <f t="shared" si="23"/>
        <v>0</v>
      </c>
      <c r="P90" s="348">
        <f t="shared" si="24"/>
        <v>0</v>
      </c>
      <c r="Q90" s="478"/>
      <c r="R90" s="327">
        <f t="shared" si="28"/>
        <v>378</v>
      </c>
      <c r="S90" s="347">
        <v>240</v>
      </c>
      <c r="T90" s="348">
        <f t="shared" si="25"/>
        <v>90720</v>
      </c>
      <c r="U90" s="349">
        <v>0</v>
      </c>
      <c r="V90" s="348">
        <f t="shared" si="26"/>
        <v>0</v>
      </c>
      <c r="W90" s="348">
        <f t="shared" si="27"/>
        <v>90720</v>
      </c>
      <c r="X90" s="464"/>
    </row>
    <row r="91" spans="1:24" x14ac:dyDescent="0.25">
      <c r="A91" s="74" t="s">
        <v>177</v>
      </c>
      <c r="B91" s="75" t="s">
        <v>178</v>
      </c>
      <c r="C91" s="76"/>
      <c r="D91" s="77"/>
      <c r="E91" s="81"/>
      <c r="F91" s="79">
        <f>SUM(F92:F103)</f>
        <v>8797746.2899999991</v>
      </c>
      <c r="G91" s="80"/>
      <c r="H91" s="79">
        <f>SUM(H92:H103)</f>
        <v>19081967.899999999</v>
      </c>
      <c r="I91" s="79">
        <f>SUM(I92:I103)</f>
        <v>27879714.189999998</v>
      </c>
      <c r="J91" s="447"/>
      <c r="K91" s="350"/>
      <c r="L91" s="351"/>
      <c r="M91" s="352">
        <f>SUM(M92:M103)</f>
        <v>8695584.8300000001</v>
      </c>
      <c r="N91" s="353"/>
      <c r="O91" s="352">
        <f>SUM(O92:O103)</f>
        <v>18836937.899999999</v>
      </c>
      <c r="P91" s="352">
        <f>SUM(P92:P103)</f>
        <v>27532522.729999997</v>
      </c>
      <c r="Q91" s="479"/>
      <c r="R91" s="327">
        <f t="shared" si="28"/>
        <v>0</v>
      </c>
      <c r="S91" s="351"/>
      <c r="T91" s="352">
        <f>SUM(T92:T103)</f>
        <v>102161.45999999999</v>
      </c>
      <c r="U91" s="353"/>
      <c r="V91" s="352">
        <f>SUM(V92:V103)</f>
        <v>245029.99999999997</v>
      </c>
      <c r="W91" s="352">
        <f>SUM(W92:W103)</f>
        <v>347191.45999999996</v>
      </c>
      <c r="X91" s="464"/>
    </row>
    <row r="92" spans="1:24" x14ac:dyDescent="0.25">
      <c r="A92" s="82" t="s">
        <v>179</v>
      </c>
      <c r="B92" s="83" t="s">
        <v>180</v>
      </c>
      <c r="C92" s="84"/>
      <c r="D92" s="85"/>
      <c r="E92" s="86"/>
      <c r="F92" s="87"/>
      <c r="G92" s="86"/>
      <c r="H92" s="87"/>
      <c r="I92" s="86"/>
      <c r="J92" s="448"/>
      <c r="K92" s="354"/>
      <c r="L92" s="355"/>
      <c r="M92" s="356"/>
      <c r="N92" s="355"/>
      <c r="O92" s="356"/>
      <c r="P92" s="355"/>
      <c r="Q92" s="480"/>
      <c r="R92" s="327">
        <f t="shared" si="28"/>
        <v>0</v>
      </c>
      <c r="S92" s="355"/>
      <c r="T92" s="356"/>
      <c r="U92" s="355"/>
      <c r="V92" s="356"/>
      <c r="W92" s="355"/>
      <c r="X92" s="464"/>
    </row>
    <row r="93" spans="1:24" x14ac:dyDescent="0.25">
      <c r="A93" s="88" t="s">
        <v>181</v>
      </c>
      <c r="B93" s="89" t="s">
        <v>182</v>
      </c>
      <c r="C93" s="90" t="s">
        <v>183</v>
      </c>
      <c r="D93" s="91">
        <v>10.5</v>
      </c>
      <c r="E93" s="93">
        <v>95478</v>
      </c>
      <c r="F93" s="94">
        <f>D93*E93</f>
        <v>1002519</v>
      </c>
      <c r="G93" s="40">
        <v>229000</v>
      </c>
      <c r="H93" s="94">
        <f>D93*G93</f>
        <v>2404500</v>
      </c>
      <c r="I93" s="94">
        <f>E93*D93+G93*D93</f>
        <v>3407019</v>
      </c>
      <c r="J93" s="441"/>
      <c r="K93" s="357">
        <v>10.5</v>
      </c>
      <c r="L93" s="358">
        <v>95478</v>
      </c>
      <c r="M93" s="359">
        <f>K93*L93</f>
        <v>1002519</v>
      </c>
      <c r="N93" s="328">
        <v>229000</v>
      </c>
      <c r="O93" s="359">
        <f>K93*N93</f>
        <v>2404500</v>
      </c>
      <c r="P93" s="359">
        <f>L93*K93+N93*K93</f>
        <v>3407019</v>
      </c>
      <c r="Q93" s="473"/>
      <c r="R93" s="327">
        <f t="shared" si="28"/>
        <v>0</v>
      </c>
      <c r="S93" s="358">
        <v>95478</v>
      </c>
      <c r="T93" s="359">
        <f>R93*S93</f>
        <v>0</v>
      </c>
      <c r="U93" s="328">
        <v>229000</v>
      </c>
      <c r="V93" s="359">
        <f>R93*U93</f>
        <v>0</v>
      </c>
      <c r="W93" s="359">
        <f>S93*R93+U93*R93</f>
        <v>0</v>
      </c>
      <c r="X93" s="464"/>
    </row>
    <row r="94" spans="1:24" ht="28.5" x14ac:dyDescent="0.25">
      <c r="A94" s="88" t="s">
        <v>184</v>
      </c>
      <c r="B94" s="89" t="s">
        <v>185</v>
      </c>
      <c r="C94" s="90" t="s">
        <v>183</v>
      </c>
      <c r="D94" s="91">
        <v>1.73</v>
      </c>
      <c r="E94" s="93">
        <v>95478</v>
      </c>
      <c r="F94" s="94">
        <f>D94*E94</f>
        <v>165176.94</v>
      </c>
      <c r="G94" s="40">
        <v>229000</v>
      </c>
      <c r="H94" s="94">
        <f>D94*G94</f>
        <v>396170</v>
      </c>
      <c r="I94" s="94">
        <f>E94*D94+G94*D94</f>
        <v>561346.93999999994</v>
      </c>
      <c r="J94" s="441"/>
      <c r="K94" s="357">
        <v>0.66</v>
      </c>
      <c r="L94" s="358">
        <v>95478</v>
      </c>
      <c r="M94" s="359">
        <f>K94*L94</f>
        <v>63015.48</v>
      </c>
      <c r="N94" s="328">
        <v>229000</v>
      </c>
      <c r="O94" s="359">
        <f>K94*N94</f>
        <v>151140</v>
      </c>
      <c r="P94" s="359">
        <f>L94*K94+N94*K94</f>
        <v>214155.48</v>
      </c>
      <c r="Q94" s="473"/>
      <c r="R94" s="327">
        <f t="shared" si="28"/>
        <v>1.0699999999999998</v>
      </c>
      <c r="S94" s="358">
        <v>95478</v>
      </c>
      <c r="T94" s="359">
        <f>R94*S94</f>
        <v>102161.45999999999</v>
      </c>
      <c r="U94" s="328">
        <v>229000</v>
      </c>
      <c r="V94" s="359">
        <f>R94*U94</f>
        <v>245029.99999999997</v>
      </c>
      <c r="W94" s="359">
        <f>S94*R94+U94*R94</f>
        <v>347191.45999999996</v>
      </c>
      <c r="X94" s="464"/>
    </row>
    <row r="95" spans="1:24" x14ac:dyDescent="0.25">
      <c r="A95" s="82" t="s">
        <v>186</v>
      </c>
      <c r="B95" s="95" t="s">
        <v>187</v>
      </c>
      <c r="C95" s="96"/>
      <c r="D95" s="85"/>
      <c r="E95" s="97"/>
      <c r="F95" s="87"/>
      <c r="G95" s="86"/>
      <c r="H95" s="87"/>
      <c r="I95" s="86"/>
      <c r="J95" s="448"/>
      <c r="K95" s="354"/>
      <c r="L95" s="360"/>
      <c r="M95" s="356"/>
      <c r="N95" s="355"/>
      <c r="O95" s="356"/>
      <c r="P95" s="355"/>
      <c r="Q95" s="480"/>
      <c r="R95" s="327">
        <f t="shared" si="28"/>
        <v>0</v>
      </c>
      <c r="S95" s="360"/>
      <c r="T95" s="356"/>
      <c r="U95" s="355"/>
      <c r="V95" s="356"/>
      <c r="W95" s="355"/>
      <c r="X95" s="464"/>
    </row>
    <row r="96" spans="1:24" x14ac:dyDescent="0.25">
      <c r="A96" s="88" t="s">
        <v>188</v>
      </c>
      <c r="B96" s="98" t="s">
        <v>189</v>
      </c>
      <c r="C96" s="90" t="s">
        <v>19</v>
      </c>
      <c r="D96" s="91">
        <v>349.59</v>
      </c>
      <c r="E96" s="93">
        <v>4150</v>
      </c>
      <c r="F96" s="94">
        <f>D96*E96</f>
        <v>1450798.5</v>
      </c>
      <c r="G96" s="40">
        <v>665</v>
      </c>
      <c r="H96" s="94">
        <f>D96*G96</f>
        <v>232477.34999999998</v>
      </c>
      <c r="I96" s="94">
        <f>E96*D96+G96*D96</f>
        <v>1683275.85</v>
      </c>
      <c r="J96" s="441"/>
      <c r="K96" s="357">
        <v>349.59</v>
      </c>
      <c r="L96" s="358">
        <v>4150</v>
      </c>
      <c r="M96" s="359">
        <f>K96*L96</f>
        <v>1450798.5</v>
      </c>
      <c r="N96" s="328">
        <v>665</v>
      </c>
      <c r="O96" s="359">
        <f>K96*N96</f>
        <v>232477.34999999998</v>
      </c>
      <c r="P96" s="359">
        <f>L96*K96+N96*K96</f>
        <v>1683275.85</v>
      </c>
      <c r="Q96" s="473"/>
      <c r="R96" s="327">
        <f t="shared" si="28"/>
        <v>0</v>
      </c>
      <c r="S96" s="358">
        <v>4150</v>
      </c>
      <c r="T96" s="359">
        <f>R96*S96</f>
        <v>0</v>
      </c>
      <c r="U96" s="328">
        <v>665</v>
      </c>
      <c r="V96" s="359">
        <f>R96*U96</f>
        <v>0</v>
      </c>
      <c r="W96" s="359">
        <f>S96*R96+U96*R96</f>
        <v>0</v>
      </c>
      <c r="X96" s="464"/>
    </row>
    <row r="97" spans="1:24" x14ac:dyDescent="0.25">
      <c r="A97" s="82" t="s">
        <v>190</v>
      </c>
      <c r="B97" s="95" t="s">
        <v>191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28"/>
        <v>0</v>
      </c>
      <c r="S97" s="360"/>
      <c r="T97" s="356"/>
      <c r="U97" s="355"/>
      <c r="V97" s="356"/>
      <c r="W97" s="355"/>
      <c r="X97" s="464"/>
    </row>
    <row r="98" spans="1:24" x14ac:dyDescent="0.25">
      <c r="A98" s="99" t="s">
        <v>192</v>
      </c>
      <c r="B98" s="100" t="s">
        <v>193</v>
      </c>
      <c r="C98" s="101" t="s">
        <v>170</v>
      </c>
      <c r="D98" s="102">
        <v>180</v>
      </c>
      <c r="E98" s="93">
        <v>393</v>
      </c>
      <c r="F98" s="103">
        <f>D98*E98</f>
        <v>70740</v>
      </c>
      <c r="G98" s="93">
        <v>0</v>
      </c>
      <c r="H98" s="103">
        <f>G98*D98</f>
        <v>0</v>
      </c>
      <c r="I98" s="103">
        <f>E98*D98+G98*D98</f>
        <v>70740</v>
      </c>
      <c r="J98" s="441"/>
      <c r="K98" s="361">
        <v>180</v>
      </c>
      <c r="L98" s="358">
        <v>393</v>
      </c>
      <c r="M98" s="362">
        <f>K98*L98</f>
        <v>70740</v>
      </c>
      <c r="N98" s="358">
        <v>0</v>
      </c>
      <c r="O98" s="362">
        <f>N98*K98</f>
        <v>0</v>
      </c>
      <c r="P98" s="362">
        <f>L98*K98+N98*K98</f>
        <v>70740</v>
      </c>
      <c r="Q98" s="473"/>
      <c r="R98" s="327">
        <f t="shared" si="28"/>
        <v>0</v>
      </c>
      <c r="S98" s="358">
        <v>393</v>
      </c>
      <c r="T98" s="362">
        <f>R98*S98</f>
        <v>0</v>
      </c>
      <c r="U98" s="358">
        <v>0</v>
      </c>
      <c r="V98" s="362">
        <f>U98*R98</f>
        <v>0</v>
      </c>
      <c r="W98" s="362">
        <f>S98*R98+U98*R98</f>
        <v>0</v>
      </c>
      <c r="X98" s="464"/>
    </row>
    <row r="99" spans="1:24" x14ac:dyDescent="0.25">
      <c r="A99" s="88" t="s">
        <v>194</v>
      </c>
      <c r="B99" s="104" t="s">
        <v>195</v>
      </c>
      <c r="C99" s="105" t="s">
        <v>196</v>
      </c>
      <c r="D99" s="106">
        <v>1</v>
      </c>
      <c r="E99" s="93">
        <v>260741</v>
      </c>
      <c r="F99" s="94">
        <f>D99*E99</f>
        <v>260741</v>
      </c>
      <c r="G99" s="40">
        <v>259614</v>
      </c>
      <c r="H99" s="94">
        <f>D99*G99</f>
        <v>259614</v>
      </c>
      <c r="I99" s="94">
        <f>E99*D99+G99*D99</f>
        <v>520355</v>
      </c>
      <c r="J99" s="441"/>
      <c r="K99" s="363">
        <v>1</v>
      </c>
      <c r="L99" s="358">
        <v>260741</v>
      </c>
      <c r="M99" s="359">
        <f>K99*L99</f>
        <v>260741</v>
      </c>
      <c r="N99" s="328">
        <v>259614</v>
      </c>
      <c r="O99" s="359">
        <f>K99*N99</f>
        <v>259614</v>
      </c>
      <c r="P99" s="359">
        <f>L99*K99+N99*K99</f>
        <v>520355</v>
      </c>
      <c r="Q99" s="473"/>
      <c r="R99" s="327">
        <f t="shared" si="28"/>
        <v>0</v>
      </c>
      <c r="S99" s="358">
        <v>260741</v>
      </c>
      <c r="T99" s="359">
        <f>R99*S99</f>
        <v>0</v>
      </c>
      <c r="U99" s="328">
        <v>259614</v>
      </c>
      <c r="V99" s="359">
        <f>R99*U99</f>
        <v>0</v>
      </c>
      <c r="W99" s="359">
        <f>S99*R99+U99*R99</f>
        <v>0</v>
      </c>
      <c r="X99" s="464"/>
    </row>
    <row r="100" spans="1:24" x14ac:dyDescent="0.25">
      <c r="A100" s="82" t="s">
        <v>197</v>
      </c>
      <c r="B100" s="95" t="s">
        <v>198</v>
      </c>
      <c r="C100" s="84"/>
      <c r="D100" s="85"/>
      <c r="E100" s="97"/>
      <c r="F100" s="94"/>
      <c r="G100" s="86"/>
      <c r="H100" s="94"/>
      <c r="I100" s="92"/>
      <c r="J100" s="449"/>
      <c r="K100" s="354"/>
      <c r="L100" s="360"/>
      <c r="M100" s="359"/>
      <c r="N100" s="355"/>
      <c r="O100" s="359"/>
      <c r="P100" s="364"/>
      <c r="Q100" s="481"/>
      <c r="R100" s="327">
        <f t="shared" si="28"/>
        <v>0</v>
      </c>
      <c r="S100" s="360"/>
      <c r="T100" s="359"/>
      <c r="U100" s="355"/>
      <c r="V100" s="359"/>
      <c r="W100" s="364"/>
      <c r="X100" s="464"/>
    </row>
    <row r="101" spans="1:24" x14ac:dyDescent="0.25">
      <c r="A101" s="88" t="s">
        <v>199</v>
      </c>
      <c r="B101" s="89" t="s">
        <v>200</v>
      </c>
      <c r="C101" s="90" t="s">
        <v>19</v>
      </c>
      <c r="D101" s="91">
        <v>2122.35</v>
      </c>
      <c r="E101" s="93">
        <v>2711</v>
      </c>
      <c r="F101" s="94">
        <f>D101*E101</f>
        <v>5753690.8499999996</v>
      </c>
      <c r="G101" s="40">
        <v>7373</v>
      </c>
      <c r="H101" s="94">
        <f>D101*G101</f>
        <v>15648086.549999999</v>
      </c>
      <c r="I101" s="94">
        <f>E101*D101+G101*D101</f>
        <v>21401777.399999999</v>
      </c>
      <c r="J101" s="441"/>
      <c r="K101" s="357">
        <v>2122.35</v>
      </c>
      <c r="L101" s="358">
        <v>2711</v>
      </c>
      <c r="M101" s="359">
        <f>K101*L101</f>
        <v>5753690.8499999996</v>
      </c>
      <c r="N101" s="328">
        <v>7373</v>
      </c>
      <c r="O101" s="359">
        <f>K101*N101</f>
        <v>15648086.549999999</v>
      </c>
      <c r="P101" s="359">
        <f>L101*K101+N101*K101</f>
        <v>21401777.399999999</v>
      </c>
      <c r="Q101" s="473"/>
      <c r="R101" s="327">
        <f t="shared" si="28"/>
        <v>0</v>
      </c>
      <c r="S101" s="358">
        <v>2711</v>
      </c>
      <c r="T101" s="359">
        <f>R101*S101</f>
        <v>0</v>
      </c>
      <c r="U101" s="328">
        <v>7373</v>
      </c>
      <c r="V101" s="359">
        <f>R101*U101</f>
        <v>0</v>
      </c>
      <c r="W101" s="359">
        <f>S101*R101+U101*R101</f>
        <v>0</v>
      </c>
      <c r="X101" s="464"/>
    </row>
    <row r="102" spans="1:24" x14ac:dyDescent="0.25">
      <c r="A102" s="82" t="s">
        <v>201</v>
      </c>
      <c r="B102" s="83" t="s">
        <v>202</v>
      </c>
      <c r="C102" s="84"/>
      <c r="D102" s="85"/>
      <c r="E102" s="97"/>
      <c r="F102" s="87"/>
      <c r="G102" s="86"/>
      <c r="H102" s="87"/>
      <c r="I102" s="86"/>
      <c r="J102" s="448"/>
      <c r="K102" s="354"/>
      <c r="L102" s="360"/>
      <c r="M102" s="356"/>
      <c r="N102" s="355"/>
      <c r="O102" s="356"/>
      <c r="P102" s="355"/>
      <c r="Q102" s="480"/>
      <c r="R102" s="327">
        <f t="shared" si="28"/>
        <v>0</v>
      </c>
      <c r="S102" s="360"/>
      <c r="T102" s="356"/>
      <c r="U102" s="355"/>
      <c r="V102" s="356"/>
      <c r="W102" s="355"/>
      <c r="X102" s="464"/>
    </row>
    <row r="103" spans="1:24" x14ac:dyDescent="0.25">
      <c r="A103" s="88" t="s">
        <v>203</v>
      </c>
      <c r="B103" s="89" t="s">
        <v>204</v>
      </c>
      <c r="C103" s="90" t="s">
        <v>205</v>
      </c>
      <c r="D103" s="91">
        <v>336</v>
      </c>
      <c r="E103" s="93">
        <v>280</v>
      </c>
      <c r="F103" s="94">
        <f>D103*E103</f>
        <v>94080</v>
      </c>
      <c r="G103" s="107">
        <v>420</v>
      </c>
      <c r="H103" s="94">
        <f>D103*G103</f>
        <v>141120</v>
      </c>
      <c r="I103" s="94">
        <f>E103*D103+G103*D103</f>
        <v>235200</v>
      </c>
      <c r="J103" s="441"/>
      <c r="K103" s="357">
        <v>336</v>
      </c>
      <c r="L103" s="358">
        <v>280</v>
      </c>
      <c r="M103" s="359">
        <f>K103*L103</f>
        <v>94080</v>
      </c>
      <c r="N103" s="365">
        <v>420</v>
      </c>
      <c r="O103" s="359">
        <f>K103*N103</f>
        <v>141120</v>
      </c>
      <c r="P103" s="359">
        <f>L103*K103+N103*K103</f>
        <v>235200</v>
      </c>
      <c r="Q103" s="473"/>
      <c r="R103" s="327">
        <f t="shared" si="28"/>
        <v>0</v>
      </c>
      <c r="S103" s="358">
        <v>280</v>
      </c>
      <c r="T103" s="359">
        <f>R103*S103</f>
        <v>0</v>
      </c>
      <c r="U103" s="365">
        <v>420</v>
      </c>
      <c r="V103" s="359">
        <f>R103*U103</f>
        <v>0</v>
      </c>
      <c r="W103" s="359">
        <f>S103*R103+U103*R103</f>
        <v>0</v>
      </c>
      <c r="X103" s="464"/>
    </row>
    <row r="104" spans="1:24" x14ac:dyDescent="0.25">
      <c r="A104" s="108" t="s">
        <v>206</v>
      </c>
      <c r="B104" s="109" t="s">
        <v>207</v>
      </c>
      <c r="C104" s="110"/>
      <c r="D104" s="111"/>
      <c r="E104" s="112"/>
      <c r="F104" s="28">
        <f>SUM(F105:F108)</f>
        <v>3943362</v>
      </c>
      <c r="G104" s="112"/>
      <c r="H104" s="28">
        <f>SUM(H105:H108)</f>
        <v>7445174</v>
      </c>
      <c r="I104" s="28">
        <f>SUM(I105:I108)</f>
        <v>11388536</v>
      </c>
      <c r="J104" s="450"/>
      <c r="K104" s="366"/>
      <c r="L104" s="367"/>
      <c r="M104" s="368">
        <f>SUM(M105:M108)</f>
        <v>3549025.8000000007</v>
      </c>
      <c r="N104" s="367"/>
      <c r="O104" s="368">
        <f>SUM(O105:O108)</f>
        <v>6700656.5999999996</v>
      </c>
      <c r="P104" s="368">
        <f>SUM(P105:P108)</f>
        <v>10249682.4</v>
      </c>
      <c r="Q104" s="482"/>
      <c r="R104" s="327">
        <f t="shared" si="28"/>
        <v>0</v>
      </c>
      <c r="S104" s="367"/>
      <c r="T104" s="368">
        <f>SUM(T105:T108)</f>
        <v>394336.1999999999</v>
      </c>
      <c r="U104" s="367"/>
      <c r="V104" s="368">
        <f>SUM(V105:V108)</f>
        <v>744517.39999999979</v>
      </c>
      <c r="W104" s="368">
        <f>SUM(W105:W108)</f>
        <v>1138853.5999999996</v>
      </c>
      <c r="X104" s="464"/>
    </row>
    <row r="105" spans="1:24" x14ac:dyDescent="0.25">
      <c r="A105" s="82" t="s">
        <v>208</v>
      </c>
      <c r="B105" s="113" t="s">
        <v>209</v>
      </c>
      <c r="C105" s="114" t="s">
        <v>210</v>
      </c>
      <c r="D105" s="115">
        <v>1</v>
      </c>
      <c r="E105" s="93">
        <v>910581</v>
      </c>
      <c r="F105" s="103">
        <f>D105*E105</f>
        <v>910581</v>
      </c>
      <c r="G105" s="93">
        <v>979867</v>
      </c>
      <c r="H105" s="103">
        <f>D105*G105</f>
        <v>979867</v>
      </c>
      <c r="I105" s="103">
        <f>E105*D105+G105*D105</f>
        <v>1890448</v>
      </c>
      <c r="J105" s="441"/>
      <c r="K105" s="369">
        <v>0.9</v>
      </c>
      <c r="L105" s="358">
        <v>910581</v>
      </c>
      <c r="M105" s="362">
        <f>K105*L105</f>
        <v>819522.9</v>
      </c>
      <c r="N105" s="358">
        <v>979867</v>
      </c>
      <c r="O105" s="362">
        <f>K105*N105</f>
        <v>881880.3</v>
      </c>
      <c r="P105" s="362">
        <f>L105*K105+N105*K105</f>
        <v>1701403.2000000002</v>
      </c>
      <c r="Q105" s="473"/>
      <c r="R105" s="327">
        <f t="shared" si="28"/>
        <v>9.9999999999999978E-2</v>
      </c>
      <c r="S105" s="358">
        <v>910581</v>
      </c>
      <c r="T105" s="362">
        <f>R105*S105</f>
        <v>91058.099999999977</v>
      </c>
      <c r="U105" s="358">
        <v>979867</v>
      </c>
      <c r="V105" s="362">
        <f>R105*U105</f>
        <v>97986.699999999983</v>
      </c>
      <c r="W105" s="362">
        <f>S105*R105+U105*R105</f>
        <v>189044.79999999996</v>
      </c>
      <c r="X105" s="464"/>
    </row>
    <row r="106" spans="1:24" x14ac:dyDescent="0.25">
      <c r="A106" s="82" t="s">
        <v>211</v>
      </c>
      <c r="B106" s="116" t="s">
        <v>212</v>
      </c>
      <c r="C106" s="114" t="s">
        <v>210</v>
      </c>
      <c r="D106" s="115">
        <v>1</v>
      </c>
      <c r="E106" s="93">
        <v>1137342</v>
      </c>
      <c r="F106" s="103">
        <f>D106*E106</f>
        <v>1137342</v>
      </c>
      <c r="G106" s="93">
        <v>1607675</v>
      </c>
      <c r="H106" s="103">
        <f>D106*G106</f>
        <v>1607675</v>
      </c>
      <c r="I106" s="103">
        <f>E106*D106+G106*D106</f>
        <v>2745017</v>
      </c>
      <c r="J106" s="441"/>
      <c r="K106" s="369">
        <v>0.9</v>
      </c>
      <c r="L106" s="358">
        <v>1137342</v>
      </c>
      <c r="M106" s="362">
        <f>K106*L106</f>
        <v>1023607.8</v>
      </c>
      <c r="N106" s="358">
        <v>1607675</v>
      </c>
      <c r="O106" s="362">
        <f>K106*N106</f>
        <v>1446907.5</v>
      </c>
      <c r="P106" s="362">
        <f>L106*K106+N106*K106</f>
        <v>2470515.2999999998</v>
      </c>
      <c r="Q106" s="473"/>
      <c r="R106" s="327">
        <f t="shared" si="28"/>
        <v>9.9999999999999978E-2</v>
      </c>
      <c r="S106" s="358">
        <v>1137342</v>
      </c>
      <c r="T106" s="362">
        <f>R106*S106</f>
        <v>113734.19999999997</v>
      </c>
      <c r="U106" s="358">
        <v>1607675</v>
      </c>
      <c r="V106" s="362">
        <f>R106*U106</f>
        <v>160767.49999999997</v>
      </c>
      <c r="W106" s="362">
        <f>S106*R106+U106*R106</f>
        <v>274501.69999999995</v>
      </c>
      <c r="X106" s="464"/>
    </row>
    <row r="107" spans="1:24" x14ac:dyDescent="0.25">
      <c r="A107" s="82" t="s">
        <v>213</v>
      </c>
      <c r="B107" s="116" t="s">
        <v>214</v>
      </c>
      <c r="C107" s="114" t="s">
        <v>210</v>
      </c>
      <c r="D107" s="115">
        <v>1</v>
      </c>
      <c r="E107" s="93">
        <v>1545276</v>
      </c>
      <c r="F107" s="103">
        <f>D107*E107</f>
        <v>1545276</v>
      </c>
      <c r="G107" s="93">
        <v>4118435</v>
      </c>
      <c r="H107" s="103">
        <f>D107*G107</f>
        <v>4118435</v>
      </c>
      <c r="I107" s="103">
        <f>E107*D107+G107*D107</f>
        <v>5663711</v>
      </c>
      <c r="J107" s="441"/>
      <c r="K107" s="369">
        <v>0.9</v>
      </c>
      <c r="L107" s="358">
        <v>1545276</v>
      </c>
      <c r="M107" s="362">
        <f>K107*L107</f>
        <v>1390748.4000000001</v>
      </c>
      <c r="N107" s="358">
        <v>4118435</v>
      </c>
      <c r="O107" s="362">
        <f>K107*N107</f>
        <v>3706591.5</v>
      </c>
      <c r="P107" s="362">
        <f>L107*K107+N107*K107</f>
        <v>5097339.9000000004</v>
      </c>
      <c r="Q107" s="473"/>
      <c r="R107" s="327">
        <f t="shared" si="28"/>
        <v>9.9999999999999978E-2</v>
      </c>
      <c r="S107" s="358">
        <v>1545276</v>
      </c>
      <c r="T107" s="362">
        <f>R107*S107</f>
        <v>154527.59999999998</v>
      </c>
      <c r="U107" s="358">
        <v>4118435</v>
      </c>
      <c r="V107" s="362">
        <f>R107*U107</f>
        <v>411843.49999999988</v>
      </c>
      <c r="W107" s="362">
        <f>S107*R107+U107*R107</f>
        <v>566371.09999999986</v>
      </c>
      <c r="X107" s="464"/>
    </row>
    <row r="108" spans="1:24" x14ac:dyDescent="0.25">
      <c r="A108" s="82" t="s">
        <v>215</v>
      </c>
      <c r="B108" s="116" t="s">
        <v>216</v>
      </c>
      <c r="C108" s="114" t="s">
        <v>210</v>
      </c>
      <c r="D108" s="115">
        <v>1</v>
      </c>
      <c r="E108" s="93">
        <v>350163</v>
      </c>
      <c r="F108" s="103">
        <f>D108*E108</f>
        <v>350163</v>
      </c>
      <c r="G108" s="93">
        <v>739197</v>
      </c>
      <c r="H108" s="103">
        <f>D108*G108</f>
        <v>739197</v>
      </c>
      <c r="I108" s="103">
        <f>E108*D108+G108*D108</f>
        <v>1089360</v>
      </c>
      <c r="J108" s="441"/>
      <c r="K108" s="369">
        <v>0.9</v>
      </c>
      <c r="L108" s="358">
        <v>350163</v>
      </c>
      <c r="M108" s="362">
        <f>K108*L108</f>
        <v>315146.7</v>
      </c>
      <c r="N108" s="358">
        <v>739197</v>
      </c>
      <c r="O108" s="362">
        <f>K108*N108</f>
        <v>665277.30000000005</v>
      </c>
      <c r="P108" s="362">
        <f>L108*K108+N108*K108</f>
        <v>980424</v>
      </c>
      <c r="Q108" s="473"/>
      <c r="R108" s="327">
        <f t="shared" si="28"/>
        <v>9.9999999999999978E-2</v>
      </c>
      <c r="S108" s="358">
        <v>350163</v>
      </c>
      <c r="T108" s="362">
        <f>R108*S108</f>
        <v>35016.299999999996</v>
      </c>
      <c r="U108" s="358">
        <v>739197</v>
      </c>
      <c r="V108" s="362">
        <f>R108*U108</f>
        <v>73919.699999999983</v>
      </c>
      <c r="W108" s="362">
        <f>S108*R108+U108*R108</f>
        <v>108935.99999999997</v>
      </c>
      <c r="X108" s="464"/>
    </row>
    <row r="109" spans="1:24" x14ac:dyDescent="0.25">
      <c r="A109" s="108" t="s">
        <v>217</v>
      </c>
      <c r="B109" s="109" t="s">
        <v>218</v>
      </c>
      <c r="C109" s="110"/>
      <c r="D109" s="111"/>
      <c r="E109" s="112"/>
      <c r="F109" s="28">
        <f>SUM(F110:F193)</f>
        <v>5616180.5999999996</v>
      </c>
      <c r="G109" s="27"/>
      <c r="H109" s="28">
        <f>SUM(H110:H193)</f>
        <v>6748516.6519999988</v>
      </c>
      <c r="I109" s="28">
        <f>SUM(I110:I193)</f>
        <v>12364697.252000006</v>
      </c>
      <c r="J109" s="450"/>
      <c r="K109" s="366"/>
      <c r="L109" s="367"/>
      <c r="M109" s="368">
        <f>SUM(M110:M193)</f>
        <v>3134783.2</v>
      </c>
      <c r="N109" s="370"/>
      <c r="O109" s="368">
        <f>SUM(O110:O193)</f>
        <v>4057917.0799999987</v>
      </c>
      <c r="P109" s="368">
        <f>SUM(P110:P193)</f>
        <v>7192700.2799999984</v>
      </c>
      <c r="Q109" s="482"/>
      <c r="R109" s="327">
        <f t="shared" si="28"/>
        <v>0</v>
      </c>
      <c r="S109" s="367"/>
      <c r="T109" s="368">
        <f>SUM(T110:T193)</f>
        <v>2481397.4</v>
      </c>
      <c r="U109" s="370"/>
      <c r="V109" s="368">
        <f>SUM(V110:V193)</f>
        <v>2690599.5720000006</v>
      </c>
      <c r="W109" s="368">
        <f>SUM(W110:W193)</f>
        <v>5171996.9719999991</v>
      </c>
      <c r="X109" s="464"/>
    </row>
    <row r="110" spans="1:24" x14ac:dyDescent="0.25">
      <c r="A110" s="36" t="s">
        <v>219</v>
      </c>
      <c r="B110" s="117" t="s">
        <v>220</v>
      </c>
      <c r="C110" s="118" t="s">
        <v>196</v>
      </c>
      <c r="D110" s="119">
        <v>1</v>
      </c>
      <c r="E110" s="40">
        <v>50304</v>
      </c>
      <c r="F110" s="35">
        <f t="shared" ref="F110:F173" si="29">D110*E110</f>
        <v>50304</v>
      </c>
      <c r="G110" s="40">
        <v>0</v>
      </c>
      <c r="H110" s="35">
        <f>G110*D110</f>
        <v>0</v>
      </c>
      <c r="I110" s="35">
        <f t="shared" ref="I110:I119" si="30">E110*D110+G110*D110</f>
        <v>50304</v>
      </c>
      <c r="J110" s="441"/>
      <c r="K110" s="371"/>
      <c r="L110" s="328">
        <v>50304</v>
      </c>
      <c r="M110" s="329">
        <f t="shared" ref="M110:M173" si="31">K110*L110</f>
        <v>0</v>
      </c>
      <c r="N110" s="328">
        <v>0</v>
      </c>
      <c r="O110" s="329">
        <f>N110*K110</f>
        <v>0</v>
      </c>
      <c r="P110" s="329">
        <f t="shared" ref="P110:P119" si="32">L110*K110+N110*K110</f>
        <v>0</v>
      </c>
      <c r="Q110" s="473"/>
      <c r="R110" s="327">
        <f t="shared" si="28"/>
        <v>1</v>
      </c>
      <c r="S110" s="328">
        <v>50304</v>
      </c>
      <c r="T110" s="329">
        <f t="shared" ref="T110:T173" si="33">R110*S110</f>
        <v>50304</v>
      </c>
      <c r="U110" s="328">
        <v>0</v>
      </c>
      <c r="V110" s="329">
        <f>U110*R110</f>
        <v>0</v>
      </c>
      <c r="W110" s="329">
        <f t="shared" ref="W110:W119" si="34">S110*R110+U110*R110</f>
        <v>50304</v>
      </c>
      <c r="X110" s="464"/>
    </row>
    <row r="111" spans="1:24" x14ac:dyDescent="0.25">
      <c r="A111" s="36" t="s">
        <v>221</v>
      </c>
      <c r="B111" s="117" t="s">
        <v>222</v>
      </c>
      <c r="C111" s="118" t="s">
        <v>170</v>
      </c>
      <c r="D111" s="119">
        <v>4</v>
      </c>
      <c r="E111" s="40">
        <v>5502</v>
      </c>
      <c r="F111" s="35">
        <f t="shared" si="29"/>
        <v>22008</v>
      </c>
      <c r="G111" s="40">
        <v>36625.68</v>
      </c>
      <c r="H111" s="35">
        <f t="shared" ref="H111:H174" si="35">D111*G111</f>
        <v>146502.72</v>
      </c>
      <c r="I111" s="35">
        <f t="shared" si="30"/>
        <v>168510.72</v>
      </c>
      <c r="J111" s="441"/>
      <c r="K111" s="371">
        <v>3</v>
      </c>
      <c r="L111" s="328">
        <v>5502</v>
      </c>
      <c r="M111" s="329">
        <f t="shared" si="31"/>
        <v>16506</v>
      </c>
      <c r="N111" s="328">
        <v>36625.68</v>
      </c>
      <c r="O111" s="329">
        <f t="shared" ref="O111:O174" si="36">K111*N111</f>
        <v>109877.04000000001</v>
      </c>
      <c r="P111" s="329">
        <f t="shared" si="32"/>
        <v>126383.04000000001</v>
      </c>
      <c r="Q111" s="473"/>
      <c r="R111" s="327">
        <f t="shared" si="28"/>
        <v>1</v>
      </c>
      <c r="S111" s="328">
        <v>5502</v>
      </c>
      <c r="T111" s="329">
        <f t="shared" si="33"/>
        <v>5502</v>
      </c>
      <c r="U111" s="328">
        <v>36625.68</v>
      </c>
      <c r="V111" s="329">
        <f t="shared" ref="V111:V174" si="37">R111*U111</f>
        <v>36625.68</v>
      </c>
      <c r="W111" s="329">
        <f t="shared" si="34"/>
        <v>42127.68</v>
      </c>
      <c r="X111" s="464"/>
    </row>
    <row r="112" spans="1:24" x14ac:dyDescent="0.25">
      <c r="A112" s="36" t="s">
        <v>223</v>
      </c>
      <c r="B112" s="117" t="s">
        <v>224</v>
      </c>
      <c r="C112" s="118" t="s">
        <v>170</v>
      </c>
      <c r="D112" s="119">
        <v>4</v>
      </c>
      <c r="E112" s="40">
        <v>2358</v>
      </c>
      <c r="F112" s="35">
        <f t="shared" si="29"/>
        <v>9432</v>
      </c>
      <c r="G112" s="40">
        <v>1456</v>
      </c>
      <c r="H112" s="35">
        <f t="shared" si="35"/>
        <v>5824</v>
      </c>
      <c r="I112" s="35">
        <f t="shared" si="30"/>
        <v>15256</v>
      </c>
      <c r="J112" s="441"/>
      <c r="K112" s="371">
        <v>3</v>
      </c>
      <c r="L112" s="328">
        <v>2358</v>
      </c>
      <c r="M112" s="329">
        <f t="shared" si="31"/>
        <v>7074</v>
      </c>
      <c r="N112" s="328">
        <v>1456</v>
      </c>
      <c r="O112" s="329">
        <f t="shared" si="36"/>
        <v>4368</v>
      </c>
      <c r="P112" s="329">
        <f t="shared" si="32"/>
        <v>11442</v>
      </c>
      <c r="Q112" s="473"/>
      <c r="R112" s="327">
        <f t="shared" si="28"/>
        <v>1</v>
      </c>
      <c r="S112" s="328">
        <v>2358</v>
      </c>
      <c r="T112" s="329">
        <f t="shared" si="33"/>
        <v>2358</v>
      </c>
      <c r="U112" s="328">
        <v>1456</v>
      </c>
      <c r="V112" s="329">
        <f t="shared" si="37"/>
        <v>1456</v>
      </c>
      <c r="W112" s="329">
        <f t="shared" si="34"/>
        <v>3814</v>
      </c>
      <c r="X112" s="464"/>
    </row>
    <row r="113" spans="1:24" x14ac:dyDescent="0.25">
      <c r="A113" s="36" t="s">
        <v>225</v>
      </c>
      <c r="B113" s="117" t="s">
        <v>226</v>
      </c>
      <c r="C113" s="118" t="s">
        <v>170</v>
      </c>
      <c r="D113" s="119">
        <v>1</v>
      </c>
      <c r="E113" s="40">
        <v>5502</v>
      </c>
      <c r="F113" s="35">
        <f t="shared" si="29"/>
        <v>5502</v>
      </c>
      <c r="G113" s="40">
        <v>42033.68</v>
      </c>
      <c r="H113" s="35">
        <f t="shared" si="35"/>
        <v>42033.68</v>
      </c>
      <c r="I113" s="35">
        <f t="shared" si="30"/>
        <v>47535.68</v>
      </c>
      <c r="J113" s="441"/>
      <c r="K113" s="371"/>
      <c r="L113" s="328">
        <v>5502</v>
      </c>
      <c r="M113" s="329">
        <f t="shared" si="31"/>
        <v>0</v>
      </c>
      <c r="N113" s="328">
        <v>42033.68</v>
      </c>
      <c r="O113" s="329">
        <f t="shared" si="36"/>
        <v>0</v>
      </c>
      <c r="P113" s="329">
        <f t="shared" si="32"/>
        <v>0</v>
      </c>
      <c r="Q113" s="473"/>
      <c r="R113" s="327">
        <f t="shared" si="28"/>
        <v>1</v>
      </c>
      <c r="S113" s="328">
        <v>5502</v>
      </c>
      <c r="T113" s="329">
        <f t="shared" si="33"/>
        <v>5502</v>
      </c>
      <c r="U113" s="328">
        <v>42033.68</v>
      </c>
      <c r="V113" s="329">
        <f t="shared" si="37"/>
        <v>42033.68</v>
      </c>
      <c r="W113" s="329">
        <f t="shared" si="34"/>
        <v>47535.68</v>
      </c>
      <c r="X113" s="464"/>
    </row>
    <row r="114" spans="1:24" x14ac:dyDescent="0.25">
      <c r="A114" s="36" t="s">
        <v>227</v>
      </c>
      <c r="B114" s="117" t="s">
        <v>228</v>
      </c>
      <c r="C114" s="118" t="s">
        <v>170</v>
      </c>
      <c r="D114" s="119">
        <v>10</v>
      </c>
      <c r="E114" s="40">
        <v>524</v>
      </c>
      <c r="F114" s="35">
        <f t="shared" si="29"/>
        <v>5240</v>
      </c>
      <c r="G114" s="40">
        <v>7368.4</v>
      </c>
      <c r="H114" s="35">
        <f t="shared" si="35"/>
        <v>73684</v>
      </c>
      <c r="I114" s="35">
        <f t="shared" si="30"/>
        <v>78924</v>
      </c>
      <c r="J114" s="441"/>
      <c r="K114" s="371"/>
      <c r="L114" s="328">
        <v>524</v>
      </c>
      <c r="M114" s="329">
        <f t="shared" si="31"/>
        <v>0</v>
      </c>
      <c r="N114" s="328">
        <v>7368.4</v>
      </c>
      <c r="O114" s="329">
        <f t="shared" si="36"/>
        <v>0</v>
      </c>
      <c r="P114" s="329">
        <f t="shared" si="32"/>
        <v>0</v>
      </c>
      <c r="Q114" s="473"/>
      <c r="R114" s="327">
        <f t="shared" si="28"/>
        <v>10</v>
      </c>
      <c r="S114" s="328">
        <v>524</v>
      </c>
      <c r="T114" s="329">
        <f t="shared" si="33"/>
        <v>5240</v>
      </c>
      <c r="U114" s="328">
        <v>7368.4</v>
      </c>
      <c r="V114" s="329">
        <f t="shared" si="37"/>
        <v>73684</v>
      </c>
      <c r="W114" s="329">
        <f t="shared" si="34"/>
        <v>78924</v>
      </c>
      <c r="X114" s="464"/>
    </row>
    <row r="115" spans="1:24" x14ac:dyDescent="0.25">
      <c r="A115" s="36" t="s">
        <v>229</v>
      </c>
      <c r="B115" s="117" t="s">
        <v>230</v>
      </c>
      <c r="C115" s="118" t="s">
        <v>170</v>
      </c>
      <c r="D115" s="119">
        <v>1</v>
      </c>
      <c r="E115" s="40">
        <v>3406</v>
      </c>
      <c r="F115" s="35">
        <f t="shared" si="29"/>
        <v>3406</v>
      </c>
      <c r="G115" s="40">
        <v>14788.18</v>
      </c>
      <c r="H115" s="35">
        <f t="shared" si="35"/>
        <v>14788.18</v>
      </c>
      <c r="I115" s="35">
        <f t="shared" si="30"/>
        <v>18194.18</v>
      </c>
      <c r="J115" s="441"/>
      <c r="K115" s="371"/>
      <c r="L115" s="328">
        <v>3406</v>
      </c>
      <c r="M115" s="329">
        <f t="shared" si="31"/>
        <v>0</v>
      </c>
      <c r="N115" s="328">
        <v>14788.18</v>
      </c>
      <c r="O115" s="329">
        <f t="shared" si="36"/>
        <v>0</v>
      </c>
      <c r="P115" s="329">
        <f t="shared" si="32"/>
        <v>0</v>
      </c>
      <c r="Q115" s="473"/>
      <c r="R115" s="327">
        <f t="shared" si="28"/>
        <v>1</v>
      </c>
      <c r="S115" s="328">
        <v>3406</v>
      </c>
      <c r="T115" s="329">
        <f t="shared" si="33"/>
        <v>3406</v>
      </c>
      <c r="U115" s="328">
        <v>14788.18</v>
      </c>
      <c r="V115" s="329">
        <f t="shared" si="37"/>
        <v>14788.18</v>
      </c>
      <c r="W115" s="329">
        <f t="shared" si="34"/>
        <v>18194.18</v>
      </c>
      <c r="X115" s="464"/>
    </row>
    <row r="116" spans="1:24" x14ac:dyDescent="0.25">
      <c r="A116" s="36" t="s">
        <v>231</v>
      </c>
      <c r="B116" s="117" t="s">
        <v>232</v>
      </c>
      <c r="C116" s="118" t="s">
        <v>170</v>
      </c>
      <c r="D116" s="119">
        <v>11</v>
      </c>
      <c r="E116" s="40">
        <v>3406</v>
      </c>
      <c r="F116" s="35">
        <f t="shared" si="29"/>
        <v>37466</v>
      </c>
      <c r="G116" s="40">
        <v>6507.85</v>
      </c>
      <c r="H116" s="35">
        <f t="shared" si="35"/>
        <v>71586.350000000006</v>
      </c>
      <c r="I116" s="35">
        <f t="shared" si="30"/>
        <v>109052.35</v>
      </c>
      <c r="J116" s="441"/>
      <c r="K116" s="371">
        <v>11</v>
      </c>
      <c r="L116" s="328">
        <v>3406</v>
      </c>
      <c r="M116" s="329">
        <f t="shared" si="31"/>
        <v>37466</v>
      </c>
      <c r="N116" s="328">
        <v>6507.85</v>
      </c>
      <c r="O116" s="329">
        <f t="shared" si="36"/>
        <v>71586.350000000006</v>
      </c>
      <c r="P116" s="329">
        <f t="shared" si="32"/>
        <v>109052.35</v>
      </c>
      <c r="Q116" s="473"/>
      <c r="R116" s="327">
        <f t="shared" si="28"/>
        <v>0</v>
      </c>
      <c r="S116" s="328">
        <v>3406</v>
      </c>
      <c r="T116" s="329">
        <f t="shared" si="33"/>
        <v>0</v>
      </c>
      <c r="U116" s="328">
        <v>6507.85</v>
      </c>
      <c r="V116" s="329">
        <f t="shared" si="37"/>
        <v>0</v>
      </c>
      <c r="W116" s="329">
        <f t="shared" si="34"/>
        <v>0</v>
      </c>
      <c r="X116" s="464"/>
    </row>
    <row r="117" spans="1:24" x14ac:dyDescent="0.25">
      <c r="A117" s="36" t="s">
        <v>233</v>
      </c>
      <c r="B117" s="117" t="s">
        <v>234</v>
      </c>
      <c r="C117" s="118" t="s">
        <v>170</v>
      </c>
      <c r="D117" s="119">
        <v>4</v>
      </c>
      <c r="E117" s="40">
        <v>3406</v>
      </c>
      <c r="F117" s="35">
        <f t="shared" si="29"/>
        <v>13624</v>
      </c>
      <c r="G117" s="40">
        <v>5933.93</v>
      </c>
      <c r="H117" s="35">
        <f t="shared" si="35"/>
        <v>23735.72</v>
      </c>
      <c r="I117" s="35">
        <f t="shared" si="30"/>
        <v>37359.72</v>
      </c>
      <c r="J117" s="441"/>
      <c r="K117" s="371">
        <v>4</v>
      </c>
      <c r="L117" s="328">
        <v>3406</v>
      </c>
      <c r="M117" s="329">
        <f t="shared" si="31"/>
        <v>13624</v>
      </c>
      <c r="N117" s="328">
        <v>5933.93</v>
      </c>
      <c r="O117" s="329">
        <f t="shared" si="36"/>
        <v>23735.72</v>
      </c>
      <c r="P117" s="329">
        <f t="shared" si="32"/>
        <v>37359.72</v>
      </c>
      <c r="Q117" s="473"/>
      <c r="R117" s="327">
        <f t="shared" si="28"/>
        <v>0</v>
      </c>
      <c r="S117" s="328">
        <v>3406</v>
      </c>
      <c r="T117" s="329">
        <f t="shared" si="33"/>
        <v>0</v>
      </c>
      <c r="U117" s="328">
        <v>5933.93</v>
      </c>
      <c r="V117" s="329">
        <f t="shared" si="37"/>
        <v>0</v>
      </c>
      <c r="W117" s="329">
        <f t="shared" si="34"/>
        <v>0</v>
      </c>
      <c r="X117" s="464"/>
    </row>
    <row r="118" spans="1:24" ht="28.5" x14ac:dyDescent="0.25">
      <c r="A118" s="36" t="s">
        <v>235</v>
      </c>
      <c r="B118" s="117" t="s">
        <v>236</v>
      </c>
      <c r="C118" s="118" t="s">
        <v>170</v>
      </c>
      <c r="D118" s="119">
        <v>139</v>
      </c>
      <c r="E118" s="40">
        <v>1572</v>
      </c>
      <c r="F118" s="35">
        <f t="shared" si="29"/>
        <v>218508</v>
      </c>
      <c r="G118" s="40">
        <v>2472.34</v>
      </c>
      <c r="H118" s="35">
        <f t="shared" si="35"/>
        <v>343655.26</v>
      </c>
      <c r="I118" s="35">
        <f t="shared" si="30"/>
        <v>562163.26</v>
      </c>
      <c r="J118" s="441"/>
      <c r="K118" s="371">
        <v>50</v>
      </c>
      <c r="L118" s="328">
        <v>1572</v>
      </c>
      <c r="M118" s="329">
        <f t="shared" si="31"/>
        <v>78600</v>
      </c>
      <c r="N118" s="328">
        <v>2472.34</v>
      </c>
      <c r="O118" s="329">
        <f t="shared" si="36"/>
        <v>123617</v>
      </c>
      <c r="P118" s="329">
        <f t="shared" si="32"/>
        <v>202217</v>
      </c>
      <c r="Q118" s="473"/>
      <c r="R118" s="327">
        <f t="shared" si="28"/>
        <v>89</v>
      </c>
      <c r="S118" s="328">
        <v>1572</v>
      </c>
      <c r="T118" s="329">
        <f t="shared" si="33"/>
        <v>139908</v>
      </c>
      <c r="U118" s="328">
        <v>2472.34</v>
      </c>
      <c r="V118" s="329">
        <f t="shared" si="37"/>
        <v>220038.26</v>
      </c>
      <c r="W118" s="329">
        <f t="shared" si="34"/>
        <v>359946.26</v>
      </c>
      <c r="X118" s="464"/>
    </row>
    <row r="119" spans="1:24" x14ac:dyDescent="0.25">
      <c r="A119" s="36" t="s">
        <v>237</v>
      </c>
      <c r="B119" s="117" t="s">
        <v>238</v>
      </c>
      <c r="C119" s="118" t="s">
        <v>170</v>
      </c>
      <c r="D119" s="119">
        <v>42</v>
      </c>
      <c r="E119" s="40">
        <v>4454</v>
      </c>
      <c r="F119" s="35">
        <f t="shared" si="29"/>
        <v>187068</v>
      </c>
      <c r="G119" s="40">
        <v>37518</v>
      </c>
      <c r="H119" s="35">
        <f t="shared" si="35"/>
        <v>1575756</v>
      </c>
      <c r="I119" s="35">
        <f t="shared" si="30"/>
        <v>1762824</v>
      </c>
      <c r="J119" s="441"/>
      <c r="K119" s="371">
        <v>22</v>
      </c>
      <c r="L119" s="328">
        <v>4454</v>
      </c>
      <c r="M119" s="329">
        <f t="shared" si="31"/>
        <v>97988</v>
      </c>
      <c r="N119" s="328">
        <v>37518</v>
      </c>
      <c r="O119" s="329">
        <f t="shared" si="36"/>
        <v>825396</v>
      </c>
      <c r="P119" s="329">
        <f t="shared" si="32"/>
        <v>923384</v>
      </c>
      <c r="Q119" s="473"/>
      <c r="R119" s="327">
        <f t="shared" si="28"/>
        <v>20</v>
      </c>
      <c r="S119" s="328">
        <v>4454</v>
      </c>
      <c r="T119" s="329">
        <f t="shared" si="33"/>
        <v>89080</v>
      </c>
      <c r="U119" s="328">
        <v>37518</v>
      </c>
      <c r="V119" s="329">
        <f t="shared" si="37"/>
        <v>750360</v>
      </c>
      <c r="W119" s="329">
        <f t="shared" si="34"/>
        <v>839440</v>
      </c>
      <c r="X119" s="464"/>
    </row>
    <row r="120" spans="1:24" ht="28.5" x14ac:dyDescent="0.25">
      <c r="A120" s="36" t="s">
        <v>239</v>
      </c>
      <c r="B120" s="117" t="s">
        <v>240</v>
      </c>
      <c r="C120" s="118" t="s">
        <v>28</v>
      </c>
      <c r="D120" s="119">
        <v>16</v>
      </c>
      <c r="E120" s="120">
        <v>6550</v>
      </c>
      <c r="F120" s="35">
        <f t="shared" si="29"/>
        <v>104800</v>
      </c>
      <c r="G120" s="120">
        <v>0</v>
      </c>
      <c r="H120" s="35">
        <f t="shared" si="35"/>
        <v>0</v>
      </c>
      <c r="I120" s="35">
        <f>F120+H120</f>
        <v>104800</v>
      </c>
      <c r="J120" s="441"/>
      <c r="K120" s="371"/>
      <c r="L120" s="372">
        <v>6550</v>
      </c>
      <c r="M120" s="329">
        <f t="shared" si="31"/>
        <v>0</v>
      </c>
      <c r="N120" s="372">
        <v>0</v>
      </c>
      <c r="O120" s="329">
        <f t="shared" si="36"/>
        <v>0</v>
      </c>
      <c r="P120" s="329">
        <f>M120+O120</f>
        <v>0</v>
      </c>
      <c r="Q120" s="473"/>
      <c r="R120" s="327">
        <f t="shared" si="28"/>
        <v>16</v>
      </c>
      <c r="S120" s="372">
        <v>6550</v>
      </c>
      <c r="T120" s="329">
        <f t="shared" si="33"/>
        <v>104800</v>
      </c>
      <c r="U120" s="372">
        <v>0</v>
      </c>
      <c r="V120" s="329">
        <f t="shared" si="37"/>
        <v>0</v>
      </c>
      <c r="W120" s="329">
        <f>T120+V120</f>
        <v>104800</v>
      </c>
      <c r="X120" s="464"/>
    </row>
    <row r="121" spans="1:24" x14ac:dyDescent="0.25">
      <c r="A121" s="121" t="s">
        <v>241</v>
      </c>
      <c r="B121" s="117" t="s">
        <v>242</v>
      </c>
      <c r="C121" s="118" t="s">
        <v>243</v>
      </c>
      <c r="D121" s="119">
        <v>10</v>
      </c>
      <c r="E121" s="120">
        <v>262</v>
      </c>
      <c r="F121" s="35">
        <f t="shared" si="29"/>
        <v>2620</v>
      </c>
      <c r="G121" s="120">
        <v>165.23</v>
      </c>
      <c r="H121" s="35">
        <f t="shared" si="35"/>
        <v>1652.3</v>
      </c>
      <c r="I121" s="35">
        <f>F121+H121</f>
        <v>4272.3</v>
      </c>
      <c r="J121" s="441"/>
      <c r="K121" s="371"/>
      <c r="L121" s="372">
        <v>262</v>
      </c>
      <c r="M121" s="329">
        <f t="shared" si="31"/>
        <v>0</v>
      </c>
      <c r="N121" s="372">
        <v>165.23</v>
      </c>
      <c r="O121" s="329">
        <f t="shared" si="36"/>
        <v>0</v>
      </c>
      <c r="P121" s="329">
        <f>M121+O121</f>
        <v>0</v>
      </c>
      <c r="Q121" s="473"/>
      <c r="R121" s="327">
        <f t="shared" si="28"/>
        <v>10</v>
      </c>
      <c r="S121" s="372">
        <v>262</v>
      </c>
      <c r="T121" s="329">
        <f t="shared" si="33"/>
        <v>2620</v>
      </c>
      <c r="U121" s="372">
        <v>165.23</v>
      </c>
      <c r="V121" s="329">
        <f t="shared" si="37"/>
        <v>1652.3</v>
      </c>
      <c r="W121" s="329">
        <f>T121+V121</f>
        <v>4272.3</v>
      </c>
      <c r="X121" s="464"/>
    </row>
    <row r="122" spans="1:24" x14ac:dyDescent="0.25">
      <c r="A122" s="36" t="s">
        <v>244</v>
      </c>
      <c r="B122" s="117" t="s">
        <v>245</v>
      </c>
      <c r="C122" s="118" t="s">
        <v>170</v>
      </c>
      <c r="D122" s="119">
        <v>18</v>
      </c>
      <c r="E122" s="40">
        <v>1572</v>
      </c>
      <c r="F122" s="35">
        <f t="shared" si="29"/>
        <v>28296</v>
      </c>
      <c r="G122" s="40">
        <v>1458.34</v>
      </c>
      <c r="H122" s="35">
        <f t="shared" si="35"/>
        <v>26250.12</v>
      </c>
      <c r="I122" s="35">
        <f t="shared" ref="I122:I143" si="38">E122*D122+G122*D122</f>
        <v>54546.119999999995</v>
      </c>
      <c r="J122" s="441"/>
      <c r="K122" s="371">
        <v>5</v>
      </c>
      <c r="L122" s="328">
        <v>1572</v>
      </c>
      <c r="M122" s="329">
        <f t="shared" si="31"/>
        <v>7860</v>
      </c>
      <c r="N122" s="328">
        <v>1458.34</v>
      </c>
      <c r="O122" s="329">
        <f t="shared" si="36"/>
        <v>7291.7</v>
      </c>
      <c r="P122" s="329">
        <f t="shared" ref="P122:P143" si="39">L122*K122+N122*K122</f>
        <v>15151.7</v>
      </c>
      <c r="Q122" s="473"/>
      <c r="R122" s="327">
        <f t="shared" si="28"/>
        <v>13</v>
      </c>
      <c r="S122" s="328">
        <v>1572</v>
      </c>
      <c r="T122" s="329">
        <f t="shared" si="33"/>
        <v>20436</v>
      </c>
      <c r="U122" s="328">
        <v>1458.34</v>
      </c>
      <c r="V122" s="329">
        <f t="shared" si="37"/>
        <v>18958.419999999998</v>
      </c>
      <c r="W122" s="329">
        <f t="shared" ref="W122:W143" si="40">S122*R122+U122*R122</f>
        <v>39394.42</v>
      </c>
      <c r="X122" s="464"/>
    </row>
    <row r="123" spans="1:24" x14ac:dyDescent="0.25">
      <c r="A123" s="36" t="s">
        <v>246</v>
      </c>
      <c r="B123" s="122" t="s">
        <v>247</v>
      </c>
      <c r="C123" s="118" t="s">
        <v>170</v>
      </c>
      <c r="D123" s="119">
        <v>8</v>
      </c>
      <c r="E123" s="40">
        <v>524</v>
      </c>
      <c r="F123" s="35">
        <f t="shared" si="29"/>
        <v>4192</v>
      </c>
      <c r="G123" s="40">
        <v>8196.4</v>
      </c>
      <c r="H123" s="35">
        <f t="shared" si="35"/>
        <v>65571.199999999997</v>
      </c>
      <c r="I123" s="35">
        <f t="shared" si="38"/>
        <v>69763.199999999997</v>
      </c>
      <c r="J123" s="441"/>
      <c r="K123" s="371">
        <v>2</v>
      </c>
      <c r="L123" s="328">
        <v>524</v>
      </c>
      <c r="M123" s="329">
        <f t="shared" si="31"/>
        <v>1048</v>
      </c>
      <c r="N123" s="328">
        <v>8196.4</v>
      </c>
      <c r="O123" s="329">
        <f t="shared" si="36"/>
        <v>16392.8</v>
      </c>
      <c r="P123" s="329">
        <f t="shared" si="39"/>
        <v>17440.8</v>
      </c>
      <c r="Q123" s="473"/>
      <c r="R123" s="327">
        <f t="shared" si="28"/>
        <v>6</v>
      </c>
      <c r="S123" s="328">
        <v>524</v>
      </c>
      <c r="T123" s="329">
        <f t="shared" si="33"/>
        <v>3144</v>
      </c>
      <c r="U123" s="328">
        <v>8196.4</v>
      </c>
      <c r="V123" s="329">
        <f t="shared" si="37"/>
        <v>49178.399999999994</v>
      </c>
      <c r="W123" s="329">
        <f t="shared" si="40"/>
        <v>52322.399999999994</v>
      </c>
      <c r="X123" s="464"/>
    </row>
    <row r="124" spans="1:24" x14ac:dyDescent="0.25">
      <c r="A124" s="36" t="s">
        <v>248</v>
      </c>
      <c r="B124" s="122" t="s">
        <v>249</v>
      </c>
      <c r="C124" s="118" t="s">
        <v>170</v>
      </c>
      <c r="D124" s="119">
        <v>4</v>
      </c>
      <c r="E124" s="40">
        <v>3930</v>
      </c>
      <c r="F124" s="35">
        <f t="shared" si="29"/>
        <v>15720</v>
      </c>
      <c r="G124" s="40">
        <v>16396.07</v>
      </c>
      <c r="H124" s="35">
        <f t="shared" si="35"/>
        <v>65584.28</v>
      </c>
      <c r="I124" s="35">
        <f t="shared" si="38"/>
        <v>81304.28</v>
      </c>
      <c r="J124" s="441"/>
      <c r="K124" s="371">
        <v>2</v>
      </c>
      <c r="L124" s="328">
        <v>3930</v>
      </c>
      <c r="M124" s="329">
        <f t="shared" si="31"/>
        <v>7860</v>
      </c>
      <c r="N124" s="328">
        <v>16396.07</v>
      </c>
      <c r="O124" s="329">
        <f t="shared" si="36"/>
        <v>32792.14</v>
      </c>
      <c r="P124" s="329">
        <f t="shared" si="39"/>
        <v>40652.14</v>
      </c>
      <c r="Q124" s="473"/>
      <c r="R124" s="327">
        <f t="shared" si="28"/>
        <v>2</v>
      </c>
      <c r="S124" s="328">
        <v>3930</v>
      </c>
      <c r="T124" s="329">
        <f t="shared" si="33"/>
        <v>7860</v>
      </c>
      <c r="U124" s="328">
        <v>16396.07</v>
      </c>
      <c r="V124" s="329">
        <f t="shared" si="37"/>
        <v>32792.14</v>
      </c>
      <c r="W124" s="329">
        <f t="shared" si="40"/>
        <v>40652.14</v>
      </c>
      <c r="X124" s="464"/>
    </row>
    <row r="125" spans="1:24" x14ac:dyDescent="0.25">
      <c r="A125" s="36" t="s">
        <v>250</v>
      </c>
      <c r="B125" s="122" t="s">
        <v>251</v>
      </c>
      <c r="C125" s="118" t="s">
        <v>170</v>
      </c>
      <c r="D125" s="119">
        <v>4</v>
      </c>
      <c r="E125" s="40">
        <v>524</v>
      </c>
      <c r="F125" s="35">
        <f t="shared" si="29"/>
        <v>2096</v>
      </c>
      <c r="G125" s="40">
        <v>3129.1</v>
      </c>
      <c r="H125" s="35">
        <f t="shared" si="35"/>
        <v>12516.4</v>
      </c>
      <c r="I125" s="35">
        <f t="shared" si="38"/>
        <v>14612.4</v>
      </c>
      <c r="J125" s="441"/>
      <c r="K125" s="371"/>
      <c r="L125" s="328">
        <v>524</v>
      </c>
      <c r="M125" s="329">
        <f t="shared" si="31"/>
        <v>0</v>
      </c>
      <c r="N125" s="328">
        <v>3129.1</v>
      </c>
      <c r="O125" s="329">
        <f t="shared" si="36"/>
        <v>0</v>
      </c>
      <c r="P125" s="329">
        <f t="shared" si="39"/>
        <v>0</v>
      </c>
      <c r="Q125" s="473"/>
      <c r="R125" s="327">
        <f t="shared" si="28"/>
        <v>4</v>
      </c>
      <c r="S125" s="328">
        <v>524</v>
      </c>
      <c r="T125" s="329">
        <f t="shared" si="33"/>
        <v>2096</v>
      </c>
      <c r="U125" s="328">
        <v>3129.1</v>
      </c>
      <c r="V125" s="329">
        <f t="shared" si="37"/>
        <v>12516.4</v>
      </c>
      <c r="W125" s="329">
        <f t="shared" si="40"/>
        <v>14612.4</v>
      </c>
      <c r="X125" s="464"/>
    </row>
    <row r="126" spans="1:24" x14ac:dyDescent="0.25">
      <c r="A126" s="36" t="s">
        <v>252</v>
      </c>
      <c r="B126" s="122" t="s">
        <v>253</v>
      </c>
      <c r="C126" s="118" t="s">
        <v>170</v>
      </c>
      <c r="D126" s="119">
        <v>2</v>
      </c>
      <c r="E126" s="40">
        <v>3930</v>
      </c>
      <c r="F126" s="35">
        <f t="shared" si="29"/>
        <v>7860</v>
      </c>
      <c r="G126" s="40">
        <v>11731.38</v>
      </c>
      <c r="H126" s="35">
        <f t="shared" si="35"/>
        <v>23462.76</v>
      </c>
      <c r="I126" s="35">
        <f t="shared" si="38"/>
        <v>31322.76</v>
      </c>
      <c r="J126" s="441"/>
      <c r="K126" s="371"/>
      <c r="L126" s="328">
        <v>3930</v>
      </c>
      <c r="M126" s="329">
        <f t="shared" si="31"/>
        <v>0</v>
      </c>
      <c r="N126" s="328">
        <v>11731.38</v>
      </c>
      <c r="O126" s="329">
        <f t="shared" si="36"/>
        <v>0</v>
      </c>
      <c r="P126" s="329">
        <f t="shared" si="39"/>
        <v>0</v>
      </c>
      <c r="Q126" s="473"/>
      <c r="R126" s="327">
        <f t="shared" si="28"/>
        <v>2</v>
      </c>
      <c r="S126" s="328">
        <v>3930</v>
      </c>
      <c r="T126" s="329">
        <f t="shared" si="33"/>
        <v>7860</v>
      </c>
      <c r="U126" s="328">
        <v>11731.38</v>
      </c>
      <c r="V126" s="329">
        <f t="shared" si="37"/>
        <v>23462.76</v>
      </c>
      <c r="W126" s="329">
        <f t="shared" si="40"/>
        <v>31322.76</v>
      </c>
      <c r="X126" s="464"/>
    </row>
    <row r="127" spans="1:24" x14ac:dyDescent="0.25">
      <c r="A127" s="36" t="s">
        <v>254</v>
      </c>
      <c r="B127" s="117" t="s">
        <v>255</v>
      </c>
      <c r="C127" s="118" t="s">
        <v>170</v>
      </c>
      <c r="D127" s="119">
        <v>4</v>
      </c>
      <c r="E127" s="40">
        <v>1310</v>
      </c>
      <c r="F127" s="35">
        <f t="shared" si="29"/>
        <v>5240</v>
      </c>
      <c r="G127" s="40">
        <v>833.51</v>
      </c>
      <c r="H127" s="35">
        <f t="shared" si="35"/>
        <v>3334.04</v>
      </c>
      <c r="I127" s="35">
        <f t="shared" si="38"/>
        <v>8574.0400000000009</v>
      </c>
      <c r="J127" s="441"/>
      <c r="K127" s="371">
        <v>4</v>
      </c>
      <c r="L127" s="328">
        <v>1310</v>
      </c>
      <c r="M127" s="329">
        <f t="shared" si="31"/>
        <v>5240</v>
      </c>
      <c r="N127" s="328">
        <v>833.51</v>
      </c>
      <c r="O127" s="329">
        <f t="shared" si="36"/>
        <v>3334.04</v>
      </c>
      <c r="P127" s="329">
        <f t="shared" si="39"/>
        <v>8574.0400000000009</v>
      </c>
      <c r="Q127" s="473"/>
      <c r="R127" s="327">
        <f t="shared" si="28"/>
        <v>0</v>
      </c>
      <c r="S127" s="328">
        <v>1310</v>
      </c>
      <c r="T127" s="329">
        <f t="shared" si="33"/>
        <v>0</v>
      </c>
      <c r="U127" s="328">
        <v>833.51</v>
      </c>
      <c r="V127" s="329">
        <f t="shared" si="37"/>
        <v>0</v>
      </c>
      <c r="W127" s="329">
        <f t="shared" si="40"/>
        <v>0</v>
      </c>
      <c r="X127" s="464"/>
    </row>
    <row r="128" spans="1:24" x14ac:dyDescent="0.25">
      <c r="A128" s="36" t="s">
        <v>256</v>
      </c>
      <c r="B128" s="117" t="s">
        <v>257</v>
      </c>
      <c r="C128" s="118" t="s">
        <v>170</v>
      </c>
      <c r="D128" s="119">
        <v>4</v>
      </c>
      <c r="E128" s="40">
        <v>4192</v>
      </c>
      <c r="F128" s="35">
        <f t="shared" si="29"/>
        <v>16768</v>
      </c>
      <c r="G128" s="40">
        <v>15047.76</v>
      </c>
      <c r="H128" s="35">
        <f t="shared" si="35"/>
        <v>60191.040000000001</v>
      </c>
      <c r="I128" s="35">
        <f t="shared" si="38"/>
        <v>76959.040000000008</v>
      </c>
      <c r="J128" s="441"/>
      <c r="K128" s="371">
        <v>4</v>
      </c>
      <c r="L128" s="328">
        <v>4192</v>
      </c>
      <c r="M128" s="329">
        <f t="shared" si="31"/>
        <v>16768</v>
      </c>
      <c r="N128" s="328">
        <v>15047.76</v>
      </c>
      <c r="O128" s="329">
        <f t="shared" si="36"/>
        <v>60191.040000000001</v>
      </c>
      <c r="P128" s="329">
        <f t="shared" si="39"/>
        <v>76959.040000000008</v>
      </c>
      <c r="Q128" s="473"/>
      <c r="R128" s="327">
        <f t="shared" si="28"/>
        <v>0</v>
      </c>
      <c r="S128" s="328">
        <v>4192</v>
      </c>
      <c r="T128" s="329">
        <f t="shared" si="33"/>
        <v>0</v>
      </c>
      <c r="U128" s="328">
        <v>15047.76</v>
      </c>
      <c r="V128" s="329">
        <f t="shared" si="37"/>
        <v>0</v>
      </c>
      <c r="W128" s="329">
        <f t="shared" si="40"/>
        <v>0</v>
      </c>
      <c r="X128" s="464"/>
    </row>
    <row r="129" spans="1:24" x14ac:dyDescent="0.25">
      <c r="A129" s="36" t="s">
        <v>258</v>
      </c>
      <c r="B129" s="117" t="s">
        <v>259</v>
      </c>
      <c r="C129" s="118" t="s">
        <v>170</v>
      </c>
      <c r="D129" s="119">
        <v>4</v>
      </c>
      <c r="E129" s="40">
        <v>393</v>
      </c>
      <c r="F129" s="35">
        <f t="shared" si="29"/>
        <v>1572</v>
      </c>
      <c r="G129" s="40">
        <v>3672.55</v>
      </c>
      <c r="H129" s="35">
        <f t="shared" si="35"/>
        <v>14690.2</v>
      </c>
      <c r="I129" s="35">
        <f t="shared" si="38"/>
        <v>16262.2</v>
      </c>
      <c r="J129" s="441"/>
      <c r="K129" s="371"/>
      <c r="L129" s="328">
        <v>393</v>
      </c>
      <c r="M129" s="329">
        <f t="shared" si="31"/>
        <v>0</v>
      </c>
      <c r="N129" s="328">
        <v>3672.55</v>
      </c>
      <c r="O129" s="329">
        <f t="shared" si="36"/>
        <v>0</v>
      </c>
      <c r="P129" s="329">
        <f t="shared" si="39"/>
        <v>0</v>
      </c>
      <c r="Q129" s="473"/>
      <c r="R129" s="327">
        <f t="shared" si="28"/>
        <v>4</v>
      </c>
      <c r="S129" s="328">
        <v>393</v>
      </c>
      <c r="T129" s="329">
        <f t="shared" si="33"/>
        <v>1572</v>
      </c>
      <c r="U129" s="328">
        <v>3672.55</v>
      </c>
      <c r="V129" s="329">
        <f t="shared" si="37"/>
        <v>14690.2</v>
      </c>
      <c r="W129" s="329">
        <f t="shared" si="40"/>
        <v>16262.2</v>
      </c>
      <c r="X129" s="464"/>
    </row>
    <row r="130" spans="1:24" x14ac:dyDescent="0.25">
      <c r="A130" s="36" t="s">
        <v>260</v>
      </c>
      <c r="B130" s="117" t="s">
        <v>261</v>
      </c>
      <c r="C130" s="118" t="s">
        <v>170</v>
      </c>
      <c r="D130" s="119">
        <v>4</v>
      </c>
      <c r="E130" s="40">
        <v>393</v>
      </c>
      <c r="F130" s="35">
        <f t="shared" si="29"/>
        <v>1572</v>
      </c>
      <c r="G130" s="40">
        <v>1027</v>
      </c>
      <c r="H130" s="35">
        <f t="shared" si="35"/>
        <v>4108</v>
      </c>
      <c r="I130" s="35">
        <f t="shared" si="38"/>
        <v>5680</v>
      </c>
      <c r="J130" s="441"/>
      <c r="K130" s="371">
        <v>4</v>
      </c>
      <c r="L130" s="328">
        <v>393</v>
      </c>
      <c r="M130" s="329">
        <f t="shared" si="31"/>
        <v>1572</v>
      </c>
      <c r="N130" s="328">
        <v>1027</v>
      </c>
      <c r="O130" s="329">
        <f t="shared" si="36"/>
        <v>4108</v>
      </c>
      <c r="P130" s="329">
        <f t="shared" si="39"/>
        <v>5680</v>
      </c>
      <c r="Q130" s="473"/>
      <c r="R130" s="327">
        <f t="shared" si="28"/>
        <v>0</v>
      </c>
      <c r="S130" s="328">
        <v>393</v>
      </c>
      <c r="T130" s="329">
        <f t="shared" si="33"/>
        <v>0</v>
      </c>
      <c r="U130" s="328">
        <v>1027</v>
      </c>
      <c r="V130" s="329">
        <f t="shared" si="37"/>
        <v>0</v>
      </c>
      <c r="W130" s="329">
        <f t="shared" si="40"/>
        <v>0</v>
      </c>
      <c r="X130" s="464"/>
    </row>
    <row r="131" spans="1:24" x14ac:dyDescent="0.25">
      <c r="A131" s="36" t="s">
        <v>262</v>
      </c>
      <c r="B131" s="117" t="s">
        <v>263</v>
      </c>
      <c r="C131" s="118" t="s">
        <v>170</v>
      </c>
      <c r="D131" s="119">
        <v>22</v>
      </c>
      <c r="E131" s="40">
        <v>3406</v>
      </c>
      <c r="F131" s="35">
        <f t="shared" si="29"/>
        <v>74932</v>
      </c>
      <c r="G131" s="40">
        <v>1774.5</v>
      </c>
      <c r="H131" s="35">
        <f t="shared" si="35"/>
        <v>39039</v>
      </c>
      <c r="I131" s="35">
        <f t="shared" si="38"/>
        <v>113971</v>
      </c>
      <c r="J131" s="441"/>
      <c r="K131" s="371">
        <v>20</v>
      </c>
      <c r="L131" s="328">
        <v>3406</v>
      </c>
      <c r="M131" s="329">
        <f t="shared" si="31"/>
        <v>68120</v>
      </c>
      <c r="N131" s="328">
        <v>1774.5</v>
      </c>
      <c r="O131" s="329">
        <f t="shared" si="36"/>
        <v>35490</v>
      </c>
      <c r="P131" s="329">
        <f t="shared" si="39"/>
        <v>103610</v>
      </c>
      <c r="Q131" s="473"/>
      <c r="R131" s="327">
        <f t="shared" si="28"/>
        <v>2</v>
      </c>
      <c r="S131" s="328">
        <v>3406</v>
      </c>
      <c r="T131" s="329">
        <f t="shared" si="33"/>
        <v>6812</v>
      </c>
      <c r="U131" s="328">
        <v>1774.5</v>
      </c>
      <c r="V131" s="329">
        <f t="shared" si="37"/>
        <v>3549</v>
      </c>
      <c r="W131" s="329">
        <f t="shared" si="40"/>
        <v>10361</v>
      </c>
      <c r="X131" s="464"/>
    </row>
    <row r="132" spans="1:24" ht="28.5" x14ac:dyDescent="0.25">
      <c r="A132" s="36" t="s">
        <v>264</v>
      </c>
      <c r="B132" s="117" t="s">
        <v>265</v>
      </c>
      <c r="C132" s="118" t="s">
        <v>170</v>
      </c>
      <c r="D132" s="119">
        <v>10</v>
      </c>
      <c r="E132" s="40">
        <v>1572</v>
      </c>
      <c r="F132" s="35">
        <f t="shared" si="29"/>
        <v>15720</v>
      </c>
      <c r="G132" s="40">
        <v>478.4</v>
      </c>
      <c r="H132" s="35">
        <f t="shared" si="35"/>
        <v>4784</v>
      </c>
      <c r="I132" s="35">
        <f t="shared" si="38"/>
        <v>20504</v>
      </c>
      <c r="J132" s="441"/>
      <c r="K132" s="371">
        <v>1</v>
      </c>
      <c r="L132" s="328">
        <v>1572</v>
      </c>
      <c r="M132" s="329">
        <f t="shared" si="31"/>
        <v>1572</v>
      </c>
      <c r="N132" s="328">
        <v>478.4</v>
      </c>
      <c r="O132" s="329">
        <f t="shared" si="36"/>
        <v>478.4</v>
      </c>
      <c r="P132" s="329">
        <f t="shared" si="39"/>
        <v>2050.4</v>
      </c>
      <c r="Q132" s="473"/>
      <c r="R132" s="327">
        <f t="shared" si="28"/>
        <v>9</v>
      </c>
      <c r="S132" s="328">
        <v>1572</v>
      </c>
      <c r="T132" s="329">
        <f t="shared" si="33"/>
        <v>14148</v>
      </c>
      <c r="U132" s="328">
        <v>478.4</v>
      </c>
      <c r="V132" s="329">
        <f t="shared" si="37"/>
        <v>4305.5999999999995</v>
      </c>
      <c r="W132" s="329">
        <f t="shared" si="40"/>
        <v>18453.599999999999</v>
      </c>
      <c r="X132" s="464"/>
    </row>
    <row r="133" spans="1:24" ht="28.5" x14ac:dyDescent="0.25">
      <c r="A133" s="36" t="s">
        <v>266</v>
      </c>
      <c r="B133" s="117" t="s">
        <v>267</v>
      </c>
      <c r="C133" s="118" t="s">
        <v>170</v>
      </c>
      <c r="D133" s="119">
        <v>9</v>
      </c>
      <c r="E133" s="40">
        <v>1572</v>
      </c>
      <c r="F133" s="35">
        <f t="shared" si="29"/>
        <v>14148</v>
      </c>
      <c r="G133" s="40">
        <v>478.4</v>
      </c>
      <c r="H133" s="35">
        <f t="shared" si="35"/>
        <v>4305.5999999999995</v>
      </c>
      <c r="I133" s="35">
        <f t="shared" si="38"/>
        <v>18453.599999999999</v>
      </c>
      <c r="J133" s="441"/>
      <c r="K133" s="371">
        <v>5</v>
      </c>
      <c r="L133" s="328">
        <v>1572</v>
      </c>
      <c r="M133" s="329">
        <f t="shared" si="31"/>
        <v>7860</v>
      </c>
      <c r="N133" s="328">
        <v>478.4</v>
      </c>
      <c r="O133" s="329">
        <f t="shared" si="36"/>
        <v>2392</v>
      </c>
      <c r="P133" s="329">
        <f t="shared" si="39"/>
        <v>10252</v>
      </c>
      <c r="Q133" s="473"/>
      <c r="R133" s="327">
        <f t="shared" si="28"/>
        <v>4</v>
      </c>
      <c r="S133" s="328">
        <v>1572</v>
      </c>
      <c r="T133" s="329">
        <f t="shared" si="33"/>
        <v>6288</v>
      </c>
      <c r="U133" s="328">
        <v>478.4</v>
      </c>
      <c r="V133" s="329">
        <f t="shared" si="37"/>
        <v>1913.6</v>
      </c>
      <c r="W133" s="329">
        <f t="shared" si="40"/>
        <v>8201.6</v>
      </c>
      <c r="X133" s="464"/>
    </row>
    <row r="134" spans="1:24" ht="28.5" x14ac:dyDescent="0.25">
      <c r="A134" s="36" t="s">
        <v>268</v>
      </c>
      <c r="B134" s="117" t="s">
        <v>269</v>
      </c>
      <c r="C134" s="118" t="s">
        <v>170</v>
      </c>
      <c r="D134" s="119">
        <v>9</v>
      </c>
      <c r="E134" s="40">
        <v>1572</v>
      </c>
      <c r="F134" s="35">
        <f t="shared" si="29"/>
        <v>14148</v>
      </c>
      <c r="G134" s="40">
        <v>478.4</v>
      </c>
      <c r="H134" s="35">
        <f t="shared" si="35"/>
        <v>4305.5999999999995</v>
      </c>
      <c r="I134" s="35">
        <f t="shared" si="38"/>
        <v>18453.599999999999</v>
      </c>
      <c r="J134" s="441"/>
      <c r="K134" s="371">
        <v>5</v>
      </c>
      <c r="L134" s="328">
        <v>1572</v>
      </c>
      <c r="M134" s="329">
        <f t="shared" si="31"/>
        <v>7860</v>
      </c>
      <c r="N134" s="328">
        <v>478.4</v>
      </c>
      <c r="O134" s="329">
        <f t="shared" si="36"/>
        <v>2392</v>
      </c>
      <c r="P134" s="329">
        <f t="shared" si="39"/>
        <v>10252</v>
      </c>
      <c r="Q134" s="473"/>
      <c r="R134" s="327">
        <f t="shared" si="28"/>
        <v>4</v>
      </c>
      <c r="S134" s="328">
        <v>1572</v>
      </c>
      <c r="T134" s="329">
        <f t="shared" si="33"/>
        <v>6288</v>
      </c>
      <c r="U134" s="328">
        <v>478.4</v>
      </c>
      <c r="V134" s="329">
        <f t="shared" si="37"/>
        <v>1913.6</v>
      </c>
      <c r="W134" s="329">
        <f t="shared" si="40"/>
        <v>8201.6</v>
      </c>
      <c r="X134" s="464"/>
    </row>
    <row r="135" spans="1:24" x14ac:dyDescent="0.25">
      <c r="A135" s="36" t="s">
        <v>270</v>
      </c>
      <c r="B135" s="117" t="s">
        <v>271</v>
      </c>
      <c r="C135" s="118" t="s">
        <v>170</v>
      </c>
      <c r="D135" s="119">
        <v>54</v>
      </c>
      <c r="E135" s="40">
        <v>1572</v>
      </c>
      <c r="F135" s="35">
        <f t="shared" si="29"/>
        <v>84888</v>
      </c>
      <c r="G135" s="40">
        <v>351</v>
      </c>
      <c r="H135" s="35">
        <f t="shared" si="35"/>
        <v>18954</v>
      </c>
      <c r="I135" s="35">
        <f t="shared" si="38"/>
        <v>103842</v>
      </c>
      <c r="J135" s="441"/>
      <c r="K135" s="371">
        <v>30</v>
      </c>
      <c r="L135" s="328">
        <v>1572</v>
      </c>
      <c r="M135" s="329">
        <f t="shared" si="31"/>
        <v>47160</v>
      </c>
      <c r="N135" s="328">
        <v>351</v>
      </c>
      <c r="O135" s="329">
        <f t="shared" si="36"/>
        <v>10530</v>
      </c>
      <c r="P135" s="329">
        <f t="shared" si="39"/>
        <v>57690</v>
      </c>
      <c r="Q135" s="473"/>
      <c r="R135" s="327">
        <f t="shared" si="28"/>
        <v>24</v>
      </c>
      <c r="S135" s="328">
        <v>1572</v>
      </c>
      <c r="T135" s="329">
        <f t="shared" si="33"/>
        <v>37728</v>
      </c>
      <c r="U135" s="328">
        <v>351</v>
      </c>
      <c r="V135" s="329">
        <f t="shared" si="37"/>
        <v>8424</v>
      </c>
      <c r="W135" s="329">
        <f t="shared" si="40"/>
        <v>46152</v>
      </c>
      <c r="X135" s="464"/>
    </row>
    <row r="136" spans="1:24" x14ac:dyDescent="0.25">
      <c r="A136" s="36" t="s">
        <v>272</v>
      </c>
      <c r="B136" s="117" t="s">
        <v>273</v>
      </c>
      <c r="C136" s="118" t="s">
        <v>170</v>
      </c>
      <c r="D136" s="119">
        <v>30</v>
      </c>
      <c r="E136" s="40">
        <v>1572</v>
      </c>
      <c r="F136" s="35">
        <f t="shared" si="29"/>
        <v>47160</v>
      </c>
      <c r="G136" s="40">
        <v>708.55</v>
      </c>
      <c r="H136" s="35">
        <f t="shared" si="35"/>
        <v>21256.5</v>
      </c>
      <c r="I136" s="35">
        <f t="shared" si="38"/>
        <v>68416.5</v>
      </c>
      <c r="J136" s="441"/>
      <c r="K136" s="371">
        <v>30</v>
      </c>
      <c r="L136" s="328">
        <v>1572</v>
      </c>
      <c r="M136" s="329">
        <f t="shared" si="31"/>
        <v>47160</v>
      </c>
      <c r="N136" s="328">
        <v>708.55</v>
      </c>
      <c r="O136" s="329">
        <f t="shared" si="36"/>
        <v>21256.5</v>
      </c>
      <c r="P136" s="329">
        <f t="shared" si="39"/>
        <v>68416.5</v>
      </c>
      <c r="Q136" s="473"/>
      <c r="R136" s="327">
        <f t="shared" si="28"/>
        <v>0</v>
      </c>
      <c r="S136" s="328">
        <v>1572</v>
      </c>
      <c r="T136" s="329">
        <f t="shared" si="33"/>
        <v>0</v>
      </c>
      <c r="U136" s="328">
        <v>708.55</v>
      </c>
      <c r="V136" s="329">
        <f t="shared" si="37"/>
        <v>0</v>
      </c>
      <c r="W136" s="329">
        <f t="shared" si="40"/>
        <v>0</v>
      </c>
      <c r="X136" s="464"/>
    </row>
    <row r="137" spans="1:24" ht="28.5" x14ac:dyDescent="0.25">
      <c r="A137" s="36" t="s">
        <v>274</v>
      </c>
      <c r="B137" s="117" t="s">
        <v>275</v>
      </c>
      <c r="C137" s="118" t="s">
        <v>170</v>
      </c>
      <c r="D137" s="119">
        <v>39</v>
      </c>
      <c r="E137" s="40">
        <v>1572</v>
      </c>
      <c r="F137" s="35">
        <f t="shared" si="29"/>
        <v>61308</v>
      </c>
      <c r="G137" s="40">
        <v>852.8</v>
      </c>
      <c r="H137" s="35">
        <f t="shared" si="35"/>
        <v>33259.199999999997</v>
      </c>
      <c r="I137" s="35">
        <f t="shared" si="38"/>
        <v>94567.2</v>
      </c>
      <c r="J137" s="441"/>
      <c r="K137" s="371">
        <v>30</v>
      </c>
      <c r="L137" s="328">
        <v>1572</v>
      </c>
      <c r="M137" s="329">
        <f t="shared" si="31"/>
        <v>47160</v>
      </c>
      <c r="N137" s="328">
        <v>852.8</v>
      </c>
      <c r="O137" s="329">
        <f t="shared" si="36"/>
        <v>25584</v>
      </c>
      <c r="P137" s="329">
        <f t="shared" si="39"/>
        <v>72744</v>
      </c>
      <c r="Q137" s="473"/>
      <c r="R137" s="327">
        <f t="shared" si="28"/>
        <v>9</v>
      </c>
      <c r="S137" s="328">
        <v>1572</v>
      </c>
      <c r="T137" s="329">
        <f t="shared" si="33"/>
        <v>14148</v>
      </c>
      <c r="U137" s="328">
        <v>852.8</v>
      </c>
      <c r="V137" s="329">
        <f t="shared" si="37"/>
        <v>7675.2</v>
      </c>
      <c r="W137" s="329">
        <f t="shared" si="40"/>
        <v>21823.200000000001</v>
      </c>
      <c r="X137" s="464"/>
    </row>
    <row r="138" spans="1:24" x14ac:dyDescent="0.25">
      <c r="A138" s="121" t="s">
        <v>276</v>
      </c>
      <c r="B138" s="117" t="s">
        <v>277</v>
      </c>
      <c r="C138" s="118" t="s">
        <v>170</v>
      </c>
      <c r="D138" s="119">
        <v>100</v>
      </c>
      <c r="E138" s="120">
        <v>6.5500000000000007</v>
      </c>
      <c r="F138" s="35">
        <f t="shared" si="29"/>
        <v>655.00000000000011</v>
      </c>
      <c r="G138" s="120">
        <v>2.3660000000000001</v>
      </c>
      <c r="H138" s="35">
        <f t="shared" si="35"/>
        <v>236.60000000000002</v>
      </c>
      <c r="I138" s="35">
        <f t="shared" si="38"/>
        <v>891.60000000000014</v>
      </c>
      <c r="J138" s="441"/>
      <c r="K138" s="371"/>
      <c r="L138" s="372">
        <v>6.5500000000000007</v>
      </c>
      <c r="M138" s="329">
        <f t="shared" si="31"/>
        <v>0</v>
      </c>
      <c r="N138" s="372">
        <v>2.3660000000000001</v>
      </c>
      <c r="O138" s="329">
        <f t="shared" si="36"/>
        <v>0</v>
      </c>
      <c r="P138" s="329">
        <f t="shared" si="39"/>
        <v>0</v>
      </c>
      <c r="Q138" s="473"/>
      <c r="R138" s="327">
        <f t="shared" si="28"/>
        <v>100</v>
      </c>
      <c r="S138" s="372">
        <v>6.5500000000000007</v>
      </c>
      <c r="T138" s="329">
        <f t="shared" si="33"/>
        <v>655.00000000000011</v>
      </c>
      <c r="U138" s="372">
        <v>2.3660000000000001</v>
      </c>
      <c r="V138" s="329">
        <f t="shared" si="37"/>
        <v>236.60000000000002</v>
      </c>
      <c r="W138" s="329">
        <f t="shared" si="40"/>
        <v>891.60000000000014</v>
      </c>
      <c r="X138" s="464"/>
    </row>
    <row r="139" spans="1:24" x14ac:dyDescent="0.25">
      <c r="A139" s="36" t="s">
        <v>278</v>
      </c>
      <c r="B139" s="117" t="s">
        <v>279</v>
      </c>
      <c r="C139" s="118" t="s">
        <v>170</v>
      </c>
      <c r="D139" s="119">
        <v>87</v>
      </c>
      <c r="E139" s="40">
        <v>131</v>
      </c>
      <c r="F139" s="35">
        <f t="shared" si="29"/>
        <v>11397</v>
      </c>
      <c r="G139" s="40">
        <v>93.29</v>
      </c>
      <c r="H139" s="35">
        <f t="shared" si="35"/>
        <v>8116.2300000000005</v>
      </c>
      <c r="I139" s="35">
        <f t="shared" si="38"/>
        <v>19513.23</v>
      </c>
      <c r="J139" s="441"/>
      <c r="K139" s="371">
        <v>80</v>
      </c>
      <c r="L139" s="328">
        <v>131</v>
      </c>
      <c r="M139" s="329">
        <f t="shared" si="31"/>
        <v>10480</v>
      </c>
      <c r="N139" s="328">
        <v>93.29</v>
      </c>
      <c r="O139" s="329">
        <f t="shared" si="36"/>
        <v>7463.2000000000007</v>
      </c>
      <c r="P139" s="329">
        <f t="shared" si="39"/>
        <v>17943.2</v>
      </c>
      <c r="Q139" s="473"/>
      <c r="R139" s="327">
        <f t="shared" si="28"/>
        <v>7</v>
      </c>
      <c r="S139" s="328">
        <v>131</v>
      </c>
      <c r="T139" s="329">
        <f t="shared" si="33"/>
        <v>917</v>
      </c>
      <c r="U139" s="328">
        <v>93.29</v>
      </c>
      <c r="V139" s="329">
        <f t="shared" si="37"/>
        <v>653.03000000000009</v>
      </c>
      <c r="W139" s="329">
        <f t="shared" si="40"/>
        <v>1570.0300000000002</v>
      </c>
      <c r="X139" s="464"/>
    </row>
    <row r="140" spans="1:24" x14ac:dyDescent="0.25">
      <c r="A140" s="36" t="s">
        <v>280</v>
      </c>
      <c r="B140" s="117" t="s">
        <v>281</v>
      </c>
      <c r="C140" s="118" t="s">
        <v>170</v>
      </c>
      <c r="D140" s="119">
        <v>82</v>
      </c>
      <c r="E140" s="40">
        <v>4192</v>
      </c>
      <c r="F140" s="35">
        <f t="shared" si="29"/>
        <v>343744</v>
      </c>
      <c r="G140" s="40">
        <v>4800.12</v>
      </c>
      <c r="H140" s="35">
        <f t="shared" si="35"/>
        <v>393609.83999999997</v>
      </c>
      <c r="I140" s="35">
        <f t="shared" si="38"/>
        <v>737353.84</v>
      </c>
      <c r="J140" s="441"/>
      <c r="K140" s="371">
        <v>40</v>
      </c>
      <c r="L140" s="328">
        <v>4192</v>
      </c>
      <c r="M140" s="329">
        <f t="shared" si="31"/>
        <v>167680</v>
      </c>
      <c r="N140" s="328">
        <v>4800.12</v>
      </c>
      <c r="O140" s="329">
        <f t="shared" si="36"/>
        <v>192004.8</v>
      </c>
      <c r="P140" s="329">
        <f t="shared" si="39"/>
        <v>359684.8</v>
      </c>
      <c r="Q140" s="473"/>
      <c r="R140" s="327">
        <f t="shared" si="28"/>
        <v>42</v>
      </c>
      <c r="S140" s="328">
        <v>4192</v>
      </c>
      <c r="T140" s="329">
        <f t="shared" si="33"/>
        <v>176064</v>
      </c>
      <c r="U140" s="328">
        <v>4800.12</v>
      </c>
      <c r="V140" s="329">
        <f t="shared" si="37"/>
        <v>201605.04</v>
      </c>
      <c r="W140" s="329">
        <f t="shared" si="40"/>
        <v>377669.04000000004</v>
      </c>
      <c r="X140" s="464"/>
    </row>
    <row r="141" spans="1:24" x14ac:dyDescent="0.25">
      <c r="A141" s="36" t="s">
        <v>282</v>
      </c>
      <c r="B141" s="117" t="s">
        <v>283</v>
      </c>
      <c r="C141" s="118" t="s">
        <v>170</v>
      </c>
      <c r="D141" s="119">
        <v>82</v>
      </c>
      <c r="E141" s="40">
        <v>1572</v>
      </c>
      <c r="F141" s="35">
        <f t="shared" si="29"/>
        <v>128904</v>
      </c>
      <c r="G141" s="40">
        <v>1625</v>
      </c>
      <c r="H141" s="35">
        <f t="shared" si="35"/>
        <v>133250</v>
      </c>
      <c r="I141" s="35">
        <f t="shared" si="38"/>
        <v>262154</v>
      </c>
      <c r="J141" s="441"/>
      <c r="K141" s="371">
        <v>50</v>
      </c>
      <c r="L141" s="328">
        <v>1572</v>
      </c>
      <c r="M141" s="329">
        <f t="shared" si="31"/>
        <v>78600</v>
      </c>
      <c r="N141" s="328">
        <v>1625</v>
      </c>
      <c r="O141" s="329">
        <f t="shared" si="36"/>
        <v>81250</v>
      </c>
      <c r="P141" s="329">
        <f t="shared" si="39"/>
        <v>159850</v>
      </c>
      <c r="Q141" s="473"/>
      <c r="R141" s="327">
        <f t="shared" ref="R141:R204" si="41">D141-K141</f>
        <v>32</v>
      </c>
      <c r="S141" s="328">
        <v>1572</v>
      </c>
      <c r="T141" s="329">
        <f t="shared" si="33"/>
        <v>50304</v>
      </c>
      <c r="U141" s="328">
        <v>1625</v>
      </c>
      <c r="V141" s="329">
        <f t="shared" si="37"/>
        <v>52000</v>
      </c>
      <c r="W141" s="329">
        <f t="shared" si="40"/>
        <v>102304</v>
      </c>
      <c r="X141" s="464"/>
    </row>
    <row r="142" spans="1:24" x14ac:dyDescent="0.25">
      <c r="A142" s="36" t="s">
        <v>284</v>
      </c>
      <c r="B142" s="117" t="s">
        <v>285</v>
      </c>
      <c r="C142" s="118" t="s">
        <v>170</v>
      </c>
      <c r="D142" s="119">
        <v>1</v>
      </c>
      <c r="E142" s="40">
        <v>5895</v>
      </c>
      <c r="F142" s="35">
        <f t="shared" si="29"/>
        <v>5895</v>
      </c>
      <c r="G142" s="40">
        <v>40714.129999999997</v>
      </c>
      <c r="H142" s="35">
        <f t="shared" si="35"/>
        <v>40714.129999999997</v>
      </c>
      <c r="I142" s="35">
        <f t="shared" si="38"/>
        <v>46609.13</v>
      </c>
      <c r="J142" s="441"/>
      <c r="K142" s="371">
        <v>1</v>
      </c>
      <c r="L142" s="328">
        <v>5895</v>
      </c>
      <c r="M142" s="329">
        <f t="shared" si="31"/>
        <v>5895</v>
      </c>
      <c r="N142" s="328">
        <v>40714.129999999997</v>
      </c>
      <c r="O142" s="329">
        <f t="shared" si="36"/>
        <v>40714.129999999997</v>
      </c>
      <c r="P142" s="329">
        <f t="shared" si="39"/>
        <v>46609.13</v>
      </c>
      <c r="Q142" s="473"/>
      <c r="R142" s="327">
        <f t="shared" si="41"/>
        <v>0</v>
      </c>
      <c r="S142" s="328">
        <v>5895</v>
      </c>
      <c r="T142" s="329">
        <f t="shared" si="33"/>
        <v>0</v>
      </c>
      <c r="U142" s="328">
        <v>40714.129999999997</v>
      </c>
      <c r="V142" s="329">
        <f t="shared" si="37"/>
        <v>0</v>
      </c>
      <c r="W142" s="329">
        <f t="shared" si="40"/>
        <v>0</v>
      </c>
      <c r="X142" s="464"/>
    </row>
    <row r="143" spans="1:24" x14ac:dyDescent="0.25">
      <c r="A143" s="36" t="s">
        <v>286</v>
      </c>
      <c r="B143" s="117" t="s">
        <v>287</v>
      </c>
      <c r="C143" s="118" t="s">
        <v>170</v>
      </c>
      <c r="D143" s="119">
        <v>1</v>
      </c>
      <c r="E143" s="40">
        <v>5895</v>
      </c>
      <c r="F143" s="35">
        <f t="shared" si="29"/>
        <v>5895</v>
      </c>
      <c r="G143" s="40">
        <v>42423.73</v>
      </c>
      <c r="H143" s="35">
        <f t="shared" si="35"/>
        <v>42423.73</v>
      </c>
      <c r="I143" s="35">
        <f t="shared" si="38"/>
        <v>48318.73</v>
      </c>
      <c r="J143" s="441"/>
      <c r="K143" s="371"/>
      <c r="L143" s="328">
        <v>5895</v>
      </c>
      <c r="M143" s="329">
        <f t="shared" si="31"/>
        <v>0</v>
      </c>
      <c r="N143" s="328">
        <v>42423.73</v>
      </c>
      <c r="O143" s="329">
        <f t="shared" si="36"/>
        <v>0</v>
      </c>
      <c r="P143" s="329">
        <f t="shared" si="39"/>
        <v>0</v>
      </c>
      <c r="Q143" s="473"/>
      <c r="R143" s="327">
        <f t="shared" si="41"/>
        <v>1</v>
      </c>
      <c r="S143" s="328">
        <v>5895</v>
      </c>
      <c r="T143" s="329">
        <f t="shared" si="33"/>
        <v>5895</v>
      </c>
      <c r="U143" s="328">
        <v>42423.73</v>
      </c>
      <c r="V143" s="329">
        <f t="shared" si="37"/>
        <v>42423.73</v>
      </c>
      <c r="W143" s="329">
        <f t="shared" si="40"/>
        <v>48318.73</v>
      </c>
      <c r="X143" s="464"/>
    </row>
    <row r="144" spans="1:24" x14ac:dyDescent="0.25">
      <c r="A144" s="121" t="s">
        <v>288</v>
      </c>
      <c r="B144" s="117" t="s">
        <v>289</v>
      </c>
      <c r="C144" s="118" t="s">
        <v>170</v>
      </c>
      <c r="D144" s="119">
        <v>120</v>
      </c>
      <c r="E144" s="120">
        <v>353.7</v>
      </c>
      <c r="F144" s="35">
        <f t="shared" si="29"/>
        <v>42444</v>
      </c>
      <c r="G144" s="120">
        <v>171.08</v>
      </c>
      <c r="H144" s="35">
        <f t="shared" si="35"/>
        <v>20529.600000000002</v>
      </c>
      <c r="I144" s="35">
        <f>F144+H144</f>
        <v>62973.600000000006</v>
      </c>
      <c r="J144" s="441"/>
      <c r="K144" s="371"/>
      <c r="L144" s="372">
        <v>353.7</v>
      </c>
      <c r="M144" s="329">
        <f t="shared" si="31"/>
        <v>0</v>
      </c>
      <c r="N144" s="372">
        <v>171.08</v>
      </c>
      <c r="O144" s="329">
        <f t="shared" si="36"/>
        <v>0</v>
      </c>
      <c r="P144" s="329">
        <f>M144+O144</f>
        <v>0</v>
      </c>
      <c r="Q144" s="473"/>
      <c r="R144" s="327">
        <f t="shared" si="41"/>
        <v>120</v>
      </c>
      <c r="S144" s="372">
        <v>353.7</v>
      </c>
      <c r="T144" s="329">
        <f t="shared" si="33"/>
        <v>42444</v>
      </c>
      <c r="U144" s="372">
        <v>171.08</v>
      </c>
      <c r="V144" s="329">
        <f t="shared" si="37"/>
        <v>20529.600000000002</v>
      </c>
      <c r="W144" s="329">
        <f>T144+V144</f>
        <v>62973.600000000006</v>
      </c>
      <c r="X144" s="464"/>
    </row>
    <row r="145" spans="1:24" x14ac:dyDescent="0.25">
      <c r="A145" s="121" t="s">
        <v>290</v>
      </c>
      <c r="B145" s="117" t="s">
        <v>291</v>
      </c>
      <c r="C145" s="118" t="s">
        <v>170</v>
      </c>
      <c r="D145" s="119">
        <v>808</v>
      </c>
      <c r="E145" s="120">
        <v>0</v>
      </c>
      <c r="F145" s="35">
        <f t="shared" si="29"/>
        <v>0</v>
      </c>
      <c r="G145" s="120">
        <v>2.0020000000000002</v>
      </c>
      <c r="H145" s="35">
        <f t="shared" si="35"/>
        <v>1617.6160000000002</v>
      </c>
      <c r="I145" s="35">
        <f>F145+H145</f>
        <v>1617.6160000000002</v>
      </c>
      <c r="J145" s="441"/>
      <c r="K145" s="371"/>
      <c r="L145" s="372">
        <v>0</v>
      </c>
      <c r="M145" s="329">
        <f t="shared" si="31"/>
        <v>0</v>
      </c>
      <c r="N145" s="372">
        <v>2.0020000000000002</v>
      </c>
      <c r="O145" s="329">
        <f t="shared" si="36"/>
        <v>0</v>
      </c>
      <c r="P145" s="329">
        <f>M145+O145</f>
        <v>0</v>
      </c>
      <c r="Q145" s="473"/>
      <c r="R145" s="327">
        <f t="shared" si="41"/>
        <v>808</v>
      </c>
      <c r="S145" s="372">
        <v>0</v>
      </c>
      <c r="T145" s="329">
        <f t="shared" si="33"/>
        <v>0</v>
      </c>
      <c r="U145" s="372">
        <v>2.0020000000000002</v>
      </c>
      <c r="V145" s="329">
        <f t="shared" si="37"/>
        <v>1617.6160000000002</v>
      </c>
      <c r="W145" s="329">
        <f>T145+V145</f>
        <v>1617.6160000000002</v>
      </c>
      <c r="X145" s="464"/>
    </row>
    <row r="146" spans="1:24" x14ac:dyDescent="0.25">
      <c r="A146" s="121" t="s">
        <v>292</v>
      </c>
      <c r="B146" s="117" t="s">
        <v>293</v>
      </c>
      <c r="C146" s="118" t="s">
        <v>170</v>
      </c>
      <c r="D146" s="119">
        <v>808</v>
      </c>
      <c r="E146" s="120">
        <v>0</v>
      </c>
      <c r="F146" s="35">
        <f t="shared" si="29"/>
        <v>0</v>
      </c>
      <c r="G146" s="120">
        <v>6.4870000000000001</v>
      </c>
      <c r="H146" s="35">
        <f t="shared" si="35"/>
        <v>5241.4960000000001</v>
      </c>
      <c r="I146" s="35">
        <f>F146+H146</f>
        <v>5241.4960000000001</v>
      </c>
      <c r="J146" s="441"/>
      <c r="K146" s="371"/>
      <c r="L146" s="372">
        <v>0</v>
      </c>
      <c r="M146" s="329">
        <f t="shared" si="31"/>
        <v>0</v>
      </c>
      <c r="N146" s="372">
        <v>6.4870000000000001</v>
      </c>
      <c r="O146" s="329">
        <f t="shared" si="36"/>
        <v>0</v>
      </c>
      <c r="P146" s="329">
        <f>M146+O146</f>
        <v>0</v>
      </c>
      <c r="Q146" s="473"/>
      <c r="R146" s="327">
        <f t="shared" si="41"/>
        <v>808</v>
      </c>
      <c r="S146" s="372">
        <v>0</v>
      </c>
      <c r="T146" s="329">
        <f t="shared" si="33"/>
        <v>0</v>
      </c>
      <c r="U146" s="372">
        <v>6.4870000000000001</v>
      </c>
      <c r="V146" s="329">
        <f t="shared" si="37"/>
        <v>5241.4960000000001</v>
      </c>
      <c r="W146" s="329">
        <f>T146+V146</f>
        <v>5241.4960000000001</v>
      </c>
      <c r="X146" s="464"/>
    </row>
    <row r="147" spans="1:24" x14ac:dyDescent="0.25">
      <c r="A147" s="36" t="s">
        <v>294</v>
      </c>
      <c r="B147" s="117" t="s">
        <v>295</v>
      </c>
      <c r="C147" s="118" t="s">
        <v>296</v>
      </c>
      <c r="D147" s="119">
        <v>552</v>
      </c>
      <c r="E147" s="40">
        <v>497.8</v>
      </c>
      <c r="F147" s="35">
        <f t="shared" si="29"/>
        <v>274785.60000000003</v>
      </c>
      <c r="G147" s="40">
        <v>699.4</v>
      </c>
      <c r="H147" s="35">
        <f t="shared" si="35"/>
        <v>386068.8</v>
      </c>
      <c r="I147" s="35">
        <f t="shared" ref="I147:I177" si="42">E147*D147+G147*D147</f>
        <v>660854.4</v>
      </c>
      <c r="J147" s="441"/>
      <c r="K147" s="371">
        <v>400</v>
      </c>
      <c r="L147" s="328">
        <v>497.8</v>
      </c>
      <c r="M147" s="329">
        <f t="shared" si="31"/>
        <v>199120</v>
      </c>
      <c r="N147" s="328">
        <v>699.4</v>
      </c>
      <c r="O147" s="329">
        <f t="shared" si="36"/>
        <v>279760</v>
      </c>
      <c r="P147" s="329">
        <f t="shared" ref="P147:P177" si="43">L147*K147+N147*K147</f>
        <v>478880</v>
      </c>
      <c r="Q147" s="473"/>
      <c r="R147" s="327">
        <f t="shared" si="41"/>
        <v>152</v>
      </c>
      <c r="S147" s="328">
        <v>497.8</v>
      </c>
      <c r="T147" s="329">
        <f t="shared" si="33"/>
        <v>75665.600000000006</v>
      </c>
      <c r="U147" s="328">
        <v>699.4</v>
      </c>
      <c r="V147" s="329">
        <f t="shared" si="37"/>
        <v>106308.8</v>
      </c>
      <c r="W147" s="329">
        <f t="shared" ref="W147:W177" si="44">S147*R147+U147*R147</f>
        <v>181974.40000000002</v>
      </c>
      <c r="X147" s="464"/>
    </row>
    <row r="148" spans="1:24" x14ac:dyDescent="0.25">
      <c r="A148" s="36" t="s">
        <v>297</v>
      </c>
      <c r="B148" s="117" t="s">
        <v>298</v>
      </c>
      <c r="C148" s="118" t="s">
        <v>296</v>
      </c>
      <c r="D148" s="119">
        <v>585</v>
      </c>
      <c r="E148" s="40">
        <v>131</v>
      </c>
      <c r="F148" s="35">
        <f t="shared" si="29"/>
        <v>76635</v>
      </c>
      <c r="G148" s="40">
        <v>380.64</v>
      </c>
      <c r="H148" s="35">
        <f t="shared" si="35"/>
        <v>222674.4</v>
      </c>
      <c r="I148" s="35">
        <f t="shared" si="42"/>
        <v>299309.40000000002</v>
      </c>
      <c r="J148" s="441"/>
      <c r="K148" s="371">
        <v>400</v>
      </c>
      <c r="L148" s="328">
        <v>131</v>
      </c>
      <c r="M148" s="329">
        <f t="shared" si="31"/>
        <v>52400</v>
      </c>
      <c r="N148" s="328">
        <v>380.64</v>
      </c>
      <c r="O148" s="329">
        <f t="shared" si="36"/>
        <v>152256</v>
      </c>
      <c r="P148" s="329">
        <f t="shared" si="43"/>
        <v>204656</v>
      </c>
      <c r="Q148" s="473"/>
      <c r="R148" s="327">
        <f t="shared" si="41"/>
        <v>185</v>
      </c>
      <c r="S148" s="328">
        <v>131</v>
      </c>
      <c r="T148" s="329">
        <f t="shared" si="33"/>
        <v>24235</v>
      </c>
      <c r="U148" s="328">
        <v>380.64</v>
      </c>
      <c r="V148" s="329">
        <f t="shared" si="37"/>
        <v>70418.399999999994</v>
      </c>
      <c r="W148" s="329">
        <f t="shared" si="44"/>
        <v>94653.4</v>
      </c>
      <c r="X148" s="464"/>
    </row>
    <row r="149" spans="1:24" x14ac:dyDescent="0.25">
      <c r="A149" s="36" t="s">
        <v>299</v>
      </c>
      <c r="B149" s="117" t="s">
        <v>300</v>
      </c>
      <c r="C149" s="118" t="s">
        <v>296</v>
      </c>
      <c r="D149" s="119">
        <v>552</v>
      </c>
      <c r="E149" s="40">
        <v>157.19999999999999</v>
      </c>
      <c r="F149" s="35">
        <f t="shared" si="29"/>
        <v>86774.399999999994</v>
      </c>
      <c r="G149" s="40">
        <v>271.99</v>
      </c>
      <c r="H149" s="35">
        <f t="shared" si="35"/>
        <v>150138.48000000001</v>
      </c>
      <c r="I149" s="35">
        <f t="shared" si="42"/>
        <v>236912.88</v>
      </c>
      <c r="J149" s="441"/>
      <c r="K149" s="371">
        <v>400</v>
      </c>
      <c r="L149" s="328">
        <v>157.19999999999999</v>
      </c>
      <c r="M149" s="329">
        <f t="shared" si="31"/>
        <v>62879.999999999993</v>
      </c>
      <c r="N149" s="328">
        <v>271.99</v>
      </c>
      <c r="O149" s="329">
        <f t="shared" si="36"/>
        <v>108796</v>
      </c>
      <c r="P149" s="329">
        <f t="shared" si="43"/>
        <v>171676</v>
      </c>
      <c r="Q149" s="473"/>
      <c r="R149" s="327">
        <f t="shared" si="41"/>
        <v>152</v>
      </c>
      <c r="S149" s="328">
        <v>157.19999999999999</v>
      </c>
      <c r="T149" s="329">
        <f t="shared" si="33"/>
        <v>23894.399999999998</v>
      </c>
      <c r="U149" s="328">
        <v>271.99</v>
      </c>
      <c r="V149" s="329">
        <f t="shared" si="37"/>
        <v>41342.480000000003</v>
      </c>
      <c r="W149" s="329">
        <f t="shared" si="44"/>
        <v>65236.880000000005</v>
      </c>
      <c r="X149" s="464"/>
    </row>
    <row r="150" spans="1:24" x14ac:dyDescent="0.25">
      <c r="A150" s="36" t="s">
        <v>301</v>
      </c>
      <c r="B150" s="117" t="s">
        <v>302</v>
      </c>
      <c r="C150" s="118" t="s">
        <v>170</v>
      </c>
      <c r="D150" s="119">
        <v>9</v>
      </c>
      <c r="E150" s="40">
        <v>1572</v>
      </c>
      <c r="F150" s="35">
        <f t="shared" si="29"/>
        <v>14148</v>
      </c>
      <c r="G150" s="40">
        <v>2107.04</v>
      </c>
      <c r="H150" s="35">
        <f t="shared" si="35"/>
        <v>18963.36</v>
      </c>
      <c r="I150" s="35">
        <f t="shared" si="42"/>
        <v>33111.360000000001</v>
      </c>
      <c r="J150" s="441"/>
      <c r="K150" s="371">
        <v>9</v>
      </c>
      <c r="L150" s="328">
        <v>1572</v>
      </c>
      <c r="M150" s="329">
        <f t="shared" si="31"/>
        <v>14148</v>
      </c>
      <c r="N150" s="328">
        <v>2107.04</v>
      </c>
      <c r="O150" s="329">
        <f t="shared" si="36"/>
        <v>18963.36</v>
      </c>
      <c r="P150" s="329">
        <f t="shared" si="43"/>
        <v>33111.360000000001</v>
      </c>
      <c r="Q150" s="473"/>
      <c r="R150" s="327">
        <f t="shared" si="41"/>
        <v>0</v>
      </c>
      <c r="S150" s="328">
        <v>1572</v>
      </c>
      <c r="T150" s="329">
        <f t="shared" si="33"/>
        <v>0</v>
      </c>
      <c r="U150" s="328">
        <v>2107.04</v>
      </c>
      <c r="V150" s="329">
        <f t="shared" si="37"/>
        <v>0</v>
      </c>
      <c r="W150" s="329">
        <f t="shared" si="44"/>
        <v>0</v>
      </c>
      <c r="X150" s="464"/>
    </row>
    <row r="151" spans="1:24" x14ac:dyDescent="0.25">
      <c r="A151" s="36" t="s">
        <v>303</v>
      </c>
      <c r="B151" s="117" t="s">
        <v>304</v>
      </c>
      <c r="C151" s="118" t="s">
        <v>170</v>
      </c>
      <c r="D151" s="119">
        <v>4</v>
      </c>
      <c r="E151" s="40">
        <v>1572</v>
      </c>
      <c r="F151" s="35">
        <f t="shared" si="29"/>
        <v>6288</v>
      </c>
      <c r="G151" s="40">
        <v>2459.6</v>
      </c>
      <c r="H151" s="35">
        <f t="shared" si="35"/>
        <v>9838.4</v>
      </c>
      <c r="I151" s="35">
        <f t="shared" si="42"/>
        <v>16126.4</v>
      </c>
      <c r="J151" s="441"/>
      <c r="K151" s="371">
        <v>3</v>
      </c>
      <c r="L151" s="328">
        <v>1572</v>
      </c>
      <c r="M151" s="329">
        <f t="shared" si="31"/>
        <v>4716</v>
      </c>
      <c r="N151" s="328">
        <v>2459.6</v>
      </c>
      <c r="O151" s="329">
        <f t="shared" si="36"/>
        <v>7378.7999999999993</v>
      </c>
      <c r="P151" s="329">
        <f t="shared" si="43"/>
        <v>12094.8</v>
      </c>
      <c r="Q151" s="473"/>
      <c r="R151" s="327">
        <f t="shared" si="41"/>
        <v>1</v>
      </c>
      <c r="S151" s="328">
        <v>1572</v>
      </c>
      <c r="T151" s="329">
        <f t="shared" si="33"/>
        <v>1572</v>
      </c>
      <c r="U151" s="328">
        <v>2459.6</v>
      </c>
      <c r="V151" s="329">
        <f t="shared" si="37"/>
        <v>2459.6</v>
      </c>
      <c r="W151" s="329">
        <f t="shared" si="44"/>
        <v>4031.6</v>
      </c>
      <c r="X151" s="464"/>
    </row>
    <row r="152" spans="1:24" x14ac:dyDescent="0.25">
      <c r="A152" s="36" t="s">
        <v>305</v>
      </c>
      <c r="B152" s="122" t="s">
        <v>306</v>
      </c>
      <c r="C152" s="118" t="s">
        <v>243</v>
      </c>
      <c r="D152" s="119">
        <v>150</v>
      </c>
      <c r="E152" s="40">
        <v>838.4</v>
      </c>
      <c r="F152" s="35">
        <f t="shared" si="29"/>
        <v>125760</v>
      </c>
      <c r="G152" s="40">
        <v>487.5</v>
      </c>
      <c r="H152" s="35">
        <f t="shared" si="35"/>
        <v>73125</v>
      </c>
      <c r="I152" s="35">
        <f t="shared" si="42"/>
        <v>198885</v>
      </c>
      <c r="J152" s="441"/>
      <c r="K152" s="371"/>
      <c r="L152" s="328">
        <v>838.4</v>
      </c>
      <c r="M152" s="329">
        <f t="shared" si="31"/>
        <v>0</v>
      </c>
      <c r="N152" s="328">
        <v>487.5</v>
      </c>
      <c r="O152" s="329">
        <f t="shared" si="36"/>
        <v>0</v>
      </c>
      <c r="P152" s="329">
        <f t="shared" si="43"/>
        <v>0</v>
      </c>
      <c r="Q152" s="473"/>
      <c r="R152" s="327">
        <f t="shared" si="41"/>
        <v>150</v>
      </c>
      <c r="S152" s="328">
        <v>838.4</v>
      </c>
      <c r="T152" s="329">
        <f t="shared" si="33"/>
        <v>125760</v>
      </c>
      <c r="U152" s="328">
        <v>487.5</v>
      </c>
      <c r="V152" s="329">
        <f t="shared" si="37"/>
        <v>73125</v>
      </c>
      <c r="W152" s="329">
        <f t="shared" si="44"/>
        <v>198885</v>
      </c>
      <c r="X152" s="464"/>
    </row>
    <row r="153" spans="1:24" x14ac:dyDescent="0.25">
      <c r="A153" s="36" t="s">
        <v>307</v>
      </c>
      <c r="B153" s="122" t="s">
        <v>308</v>
      </c>
      <c r="C153" s="118" t="s">
        <v>243</v>
      </c>
      <c r="D153" s="119">
        <v>150</v>
      </c>
      <c r="E153" s="40">
        <v>157.19999999999999</v>
      </c>
      <c r="F153" s="35">
        <f t="shared" si="29"/>
        <v>23580</v>
      </c>
      <c r="G153" s="40">
        <v>223.15</v>
      </c>
      <c r="H153" s="35">
        <f t="shared" si="35"/>
        <v>33472.5</v>
      </c>
      <c r="I153" s="35">
        <f t="shared" si="42"/>
        <v>57052.5</v>
      </c>
      <c r="J153" s="441"/>
      <c r="K153" s="371"/>
      <c r="L153" s="328">
        <v>157.19999999999999</v>
      </c>
      <c r="M153" s="329">
        <f t="shared" si="31"/>
        <v>0</v>
      </c>
      <c r="N153" s="328">
        <v>223.15</v>
      </c>
      <c r="O153" s="329">
        <f t="shared" si="36"/>
        <v>0</v>
      </c>
      <c r="P153" s="329">
        <f t="shared" si="43"/>
        <v>0</v>
      </c>
      <c r="Q153" s="473"/>
      <c r="R153" s="327">
        <f t="shared" si="41"/>
        <v>150</v>
      </c>
      <c r="S153" s="328">
        <v>157.19999999999999</v>
      </c>
      <c r="T153" s="329">
        <f t="shared" si="33"/>
        <v>23580</v>
      </c>
      <c r="U153" s="328">
        <v>223.15</v>
      </c>
      <c r="V153" s="329">
        <f t="shared" si="37"/>
        <v>33472.5</v>
      </c>
      <c r="W153" s="329">
        <f t="shared" si="44"/>
        <v>57052.5</v>
      </c>
      <c r="X153" s="464"/>
    </row>
    <row r="154" spans="1:24" x14ac:dyDescent="0.25">
      <c r="A154" s="36" t="s">
        <v>309</v>
      </c>
      <c r="B154" s="122" t="s">
        <v>310</v>
      </c>
      <c r="C154" s="118" t="s">
        <v>170</v>
      </c>
      <c r="D154" s="119">
        <v>10</v>
      </c>
      <c r="E154" s="40">
        <v>157.19999999999999</v>
      </c>
      <c r="F154" s="35">
        <f t="shared" si="29"/>
        <v>1572</v>
      </c>
      <c r="G154" s="40">
        <v>1091.22</v>
      </c>
      <c r="H154" s="35">
        <f t="shared" si="35"/>
        <v>10912.2</v>
      </c>
      <c r="I154" s="35">
        <f t="shared" si="42"/>
        <v>12484.2</v>
      </c>
      <c r="J154" s="441"/>
      <c r="K154" s="371"/>
      <c r="L154" s="328">
        <v>157.19999999999999</v>
      </c>
      <c r="M154" s="329">
        <f t="shared" si="31"/>
        <v>0</v>
      </c>
      <c r="N154" s="328">
        <v>1091.22</v>
      </c>
      <c r="O154" s="329">
        <f t="shared" si="36"/>
        <v>0</v>
      </c>
      <c r="P154" s="329">
        <f t="shared" si="43"/>
        <v>0</v>
      </c>
      <c r="Q154" s="473"/>
      <c r="R154" s="327">
        <f t="shared" si="41"/>
        <v>10</v>
      </c>
      <c r="S154" s="328">
        <v>157.19999999999999</v>
      </c>
      <c r="T154" s="329">
        <f t="shared" si="33"/>
        <v>1572</v>
      </c>
      <c r="U154" s="328">
        <v>1091.22</v>
      </c>
      <c r="V154" s="329">
        <f t="shared" si="37"/>
        <v>10912.2</v>
      </c>
      <c r="W154" s="329">
        <f t="shared" si="44"/>
        <v>12484.2</v>
      </c>
      <c r="X154" s="464"/>
    </row>
    <row r="155" spans="1:24" x14ac:dyDescent="0.25">
      <c r="A155" s="36" t="s">
        <v>311</v>
      </c>
      <c r="B155" s="122" t="s">
        <v>312</v>
      </c>
      <c r="C155" s="118" t="s">
        <v>170</v>
      </c>
      <c r="D155" s="119">
        <v>12</v>
      </c>
      <c r="E155" s="40">
        <v>157.19999999999999</v>
      </c>
      <c r="F155" s="35">
        <f t="shared" si="29"/>
        <v>1886.3999999999999</v>
      </c>
      <c r="G155" s="40">
        <v>837.23</v>
      </c>
      <c r="H155" s="35">
        <f t="shared" si="35"/>
        <v>10046.76</v>
      </c>
      <c r="I155" s="35">
        <f t="shared" si="42"/>
        <v>11933.16</v>
      </c>
      <c r="J155" s="441"/>
      <c r="K155" s="371"/>
      <c r="L155" s="328">
        <v>157.19999999999999</v>
      </c>
      <c r="M155" s="329">
        <f t="shared" si="31"/>
        <v>0</v>
      </c>
      <c r="N155" s="328">
        <v>837.23</v>
      </c>
      <c r="O155" s="329">
        <f t="shared" si="36"/>
        <v>0</v>
      </c>
      <c r="P155" s="329">
        <f t="shared" si="43"/>
        <v>0</v>
      </c>
      <c r="Q155" s="473"/>
      <c r="R155" s="327">
        <f t="shared" si="41"/>
        <v>12</v>
      </c>
      <c r="S155" s="328">
        <v>157.19999999999999</v>
      </c>
      <c r="T155" s="329">
        <f t="shared" si="33"/>
        <v>1886.3999999999999</v>
      </c>
      <c r="U155" s="328">
        <v>837.23</v>
      </c>
      <c r="V155" s="329">
        <f t="shared" si="37"/>
        <v>10046.76</v>
      </c>
      <c r="W155" s="329">
        <f t="shared" si="44"/>
        <v>11933.16</v>
      </c>
      <c r="X155" s="464"/>
    </row>
    <row r="156" spans="1:24" x14ac:dyDescent="0.25">
      <c r="A156" s="36" t="s">
        <v>313</v>
      </c>
      <c r="B156" s="122" t="s">
        <v>314</v>
      </c>
      <c r="C156" s="118" t="s">
        <v>170</v>
      </c>
      <c r="D156" s="119">
        <v>5</v>
      </c>
      <c r="E156" s="40">
        <v>1572</v>
      </c>
      <c r="F156" s="35">
        <f t="shared" si="29"/>
        <v>7860</v>
      </c>
      <c r="G156" s="40">
        <v>2626.01</v>
      </c>
      <c r="H156" s="35">
        <f t="shared" si="35"/>
        <v>13130.050000000001</v>
      </c>
      <c r="I156" s="35">
        <f t="shared" si="42"/>
        <v>20990.050000000003</v>
      </c>
      <c r="J156" s="441"/>
      <c r="K156" s="371"/>
      <c r="L156" s="328">
        <v>1572</v>
      </c>
      <c r="M156" s="329">
        <f t="shared" si="31"/>
        <v>0</v>
      </c>
      <c r="N156" s="328">
        <v>2626.01</v>
      </c>
      <c r="O156" s="329">
        <f t="shared" si="36"/>
        <v>0</v>
      </c>
      <c r="P156" s="329">
        <f t="shared" si="43"/>
        <v>0</v>
      </c>
      <c r="Q156" s="473"/>
      <c r="R156" s="327">
        <f t="shared" si="41"/>
        <v>5</v>
      </c>
      <c r="S156" s="328">
        <v>1572</v>
      </c>
      <c r="T156" s="329">
        <f t="shared" si="33"/>
        <v>7860</v>
      </c>
      <c r="U156" s="328">
        <v>2626.01</v>
      </c>
      <c r="V156" s="329">
        <f t="shared" si="37"/>
        <v>13130.050000000001</v>
      </c>
      <c r="W156" s="329">
        <f t="shared" si="44"/>
        <v>20990.050000000003</v>
      </c>
      <c r="X156" s="464"/>
    </row>
    <row r="157" spans="1:24" x14ac:dyDescent="0.25">
      <c r="A157" s="36" t="s">
        <v>315</v>
      </c>
      <c r="B157" s="122" t="s">
        <v>316</v>
      </c>
      <c r="C157" s="118" t="s">
        <v>170</v>
      </c>
      <c r="D157" s="119">
        <v>5</v>
      </c>
      <c r="E157" s="40">
        <v>157.19999999999999</v>
      </c>
      <c r="F157" s="35">
        <f t="shared" si="29"/>
        <v>786</v>
      </c>
      <c r="G157" s="40">
        <v>1305.8499999999999</v>
      </c>
      <c r="H157" s="35">
        <f t="shared" si="35"/>
        <v>6529.25</v>
      </c>
      <c r="I157" s="35">
        <f t="shared" si="42"/>
        <v>7315.25</v>
      </c>
      <c r="J157" s="441"/>
      <c r="K157" s="371"/>
      <c r="L157" s="328">
        <v>157.19999999999999</v>
      </c>
      <c r="M157" s="329">
        <f t="shared" si="31"/>
        <v>0</v>
      </c>
      <c r="N157" s="328">
        <v>1305.8499999999999</v>
      </c>
      <c r="O157" s="329">
        <f t="shared" si="36"/>
        <v>0</v>
      </c>
      <c r="P157" s="329">
        <f t="shared" si="43"/>
        <v>0</v>
      </c>
      <c r="Q157" s="473"/>
      <c r="R157" s="327">
        <f t="shared" si="41"/>
        <v>5</v>
      </c>
      <c r="S157" s="328">
        <v>157.19999999999999</v>
      </c>
      <c r="T157" s="329">
        <f t="shared" si="33"/>
        <v>786</v>
      </c>
      <c r="U157" s="328">
        <v>1305.8499999999999</v>
      </c>
      <c r="V157" s="329">
        <f t="shared" si="37"/>
        <v>6529.25</v>
      </c>
      <c r="W157" s="329">
        <f t="shared" si="44"/>
        <v>7315.25</v>
      </c>
      <c r="X157" s="464"/>
    </row>
    <row r="158" spans="1:24" x14ac:dyDescent="0.25">
      <c r="A158" s="36" t="s">
        <v>317</v>
      </c>
      <c r="B158" s="122" t="s">
        <v>318</v>
      </c>
      <c r="C158" s="118" t="s">
        <v>170</v>
      </c>
      <c r="D158" s="119">
        <v>4</v>
      </c>
      <c r="E158" s="40">
        <v>1572</v>
      </c>
      <c r="F158" s="35">
        <f t="shared" si="29"/>
        <v>6288</v>
      </c>
      <c r="G158" s="40">
        <v>2555.81</v>
      </c>
      <c r="H158" s="35">
        <f t="shared" si="35"/>
        <v>10223.24</v>
      </c>
      <c r="I158" s="35">
        <f t="shared" si="42"/>
        <v>16511.239999999998</v>
      </c>
      <c r="J158" s="441"/>
      <c r="K158" s="371"/>
      <c r="L158" s="328">
        <v>1572</v>
      </c>
      <c r="M158" s="329">
        <f t="shared" si="31"/>
        <v>0</v>
      </c>
      <c r="N158" s="328">
        <v>2555.81</v>
      </c>
      <c r="O158" s="329">
        <f t="shared" si="36"/>
        <v>0</v>
      </c>
      <c r="P158" s="329">
        <f t="shared" si="43"/>
        <v>0</v>
      </c>
      <c r="Q158" s="473"/>
      <c r="R158" s="327">
        <f t="shared" si="41"/>
        <v>4</v>
      </c>
      <c r="S158" s="328">
        <v>1572</v>
      </c>
      <c r="T158" s="329">
        <f t="shared" si="33"/>
        <v>6288</v>
      </c>
      <c r="U158" s="328">
        <v>2555.81</v>
      </c>
      <c r="V158" s="329">
        <f t="shared" si="37"/>
        <v>10223.24</v>
      </c>
      <c r="W158" s="329">
        <f t="shared" si="44"/>
        <v>16511.239999999998</v>
      </c>
      <c r="X158" s="464"/>
    </row>
    <row r="159" spans="1:24" x14ac:dyDescent="0.25">
      <c r="A159" s="36" t="s">
        <v>319</v>
      </c>
      <c r="B159" s="122" t="s">
        <v>320</v>
      </c>
      <c r="C159" s="118" t="s">
        <v>170</v>
      </c>
      <c r="D159" s="119">
        <v>16</v>
      </c>
      <c r="E159" s="40">
        <v>157.19999999999999</v>
      </c>
      <c r="F159" s="35">
        <f t="shared" si="29"/>
        <v>2515.1999999999998</v>
      </c>
      <c r="G159" s="40">
        <v>829.61</v>
      </c>
      <c r="H159" s="35">
        <f t="shared" si="35"/>
        <v>13273.76</v>
      </c>
      <c r="I159" s="35">
        <f t="shared" si="42"/>
        <v>15788.96</v>
      </c>
      <c r="J159" s="441"/>
      <c r="K159" s="371"/>
      <c r="L159" s="328">
        <v>157.19999999999999</v>
      </c>
      <c r="M159" s="329">
        <f t="shared" si="31"/>
        <v>0</v>
      </c>
      <c r="N159" s="328">
        <v>829.61</v>
      </c>
      <c r="O159" s="329">
        <f t="shared" si="36"/>
        <v>0</v>
      </c>
      <c r="P159" s="329">
        <f t="shared" si="43"/>
        <v>0</v>
      </c>
      <c r="Q159" s="473"/>
      <c r="R159" s="327">
        <f t="shared" si="41"/>
        <v>16</v>
      </c>
      <c r="S159" s="328">
        <v>157.19999999999999</v>
      </c>
      <c r="T159" s="329">
        <f t="shared" si="33"/>
        <v>2515.1999999999998</v>
      </c>
      <c r="U159" s="328">
        <v>829.61</v>
      </c>
      <c r="V159" s="329">
        <f t="shared" si="37"/>
        <v>13273.76</v>
      </c>
      <c r="W159" s="329">
        <f t="shared" si="44"/>
        <v>15788.96</v>
      </c>
      <c r="X159" s="464"/>
    </row>
    <row r="160" spans="1:24" x14ac:dyDescent="0.25">
      <c r="A160" s="36" t="s">
        <v>321</v>
      </c>
      <c r="B160" s="122" t="s">
        <v>322</v>
      </c>
      <c r="C160" s="118" t="s">
        <v>170</v>
      </c>
      <c r="D160" s="119">
        <v>16</v>
      </c>
      <c r="E160" s="40">
        <v>1572</v>
      </c>
      <c r="F160" s="35">
        <f t="shared" si="29"/>
        <v>25152</v>
      </c>
      <c r="G160" s="40">
        <v>2373.29</v>
      </c>
      <c r="H160" s="35">
        <f t="shared" si="35"/>
        <v>37972.639999999999</v>
      </c>
      <c r="I160" s="35">
        <f t="shared" si="42"/>
        <v>63124.639999999999</v>
      </c>
      <c r="J160" s="441"/>
      <c r="K160" s="371"/>
      <c r="L160" s="328">
        <v>1572</v>
      </c>
      <c r="M160" s="329">
        <f t="shared" si="31"/>
        <v>0</v>
      </c>
      <c r="N160" s="328">
        <v>2373.29</v>
      </c>
      <c r="O160" s="329">
        <f t="shared" si="36"/>
        <v>0</v>
      </c>
      <c r="P160" s="329">
        <f t="shared" si="43"/>
        <v>0</v>
      </c>
      <c r="Q160" s="473"/>
      <c r="R160" s="327">
        <f t="shared" si="41"/>
        <v>16</v>
      </c>
      <c r="S160" s="328">
        <v>1572</v>
      </c>
      <c r="T160" s="329">
        <f t="shared" si="33"/>
        <v>25152</v>
      </c>
      <c r="U160" s="328">
        <v>2373.29</v>
      </c>
      <c r="V160" s="329">
        <f t="shared" si="37"/>
        <v>37972.639999999999</v>
      </c>
      <c r="W160" s="329">
        <f t="shared" si="44"/>
        <v>63124.639999999999</v>
      </c>
      <c r="X160" s="464"/>
    </row>
    <row r="161" spans="1:24" x14ac:dyDescent="0.25">
      <c r="A161" s="36" t="s">
        <v>323</v>
      </c>
      <c r="B161" s="122" t="s">
        <v>324</v>
      </c>
      <c r="C161" s="118" t="s">
        <v>170</v>
      </c>
      <c r="D161" s="119">
        <v>16</v>
      </c>
      <c r="E161" s="40">
        <v>157.19999999999999</v>
      </c>
      <c r="F161" s="35">
        <f t="shared" si="29"/>
        <v>2515.1999999999998</v>
      </c>
      <c r="G161" s="40">
        <v>1109.56</v>
      </c>
      <c r="H161" s="35">
        <f t="shared" si="35"/>
        <v>17752.96</v>
      </c>
      <c r="I161" s="35">
        <f t="shared" si="42"/>
        <v>20268.16</v>
      </c>
      <c r="J161" s="441"/>
      <c r="K161" s="371"/>
      <c r="L161" s="328">
        <v>157.19999999999999</v>
      </c>
      <c r="M161" s="329">
        <f t="shared" si="31"/>
        <v>0</v>
      </c>
      <c r="N161" s="328">
        <v>1109.56</v>
      </c>
      <c r="O161" s="329">
        <f t="shared" si="36"/>
        <v>0</v>
      </c>
      <c r="P161" s="329">
        <f t="shared" si="43"/>
        <v>0</v>
      </c>
      <c r="Q161" s="473"/>
      <c r="R161" s="327">
        <f t="shared" si="41"/>
        <v>16</v>
      </c>
      <c r="S161" s="328">
        <v>157.19999999999999</v>
      </c>
      <c r="T161" s="329">
        <f t="shared" si="33"/>
        <v>2515.1999999999998</v>
      </c>
      <c r="U161" s="328">
        <v>1109.56</v>
      </c>
      <c r="V161" s="329">
        <f t="shared" si="37"/>
        <v>17752.96</v>
      </c>
      <c r="W161" s="329">
        <f t="shared" si="44"/>
        <v>20268.16</v>
      </c>
      <c r="X161" s="464"/>
    </row>
    <row r="162" spans="1:24" x14ac:dyDescent="0.25">
      <c r="A162" s="36" t="s">
        <v>325</v>
      </c>
      <c r="B162" s="122" t="s">
        <v>326</v>
      </c>
      <c r="C162" s="118" t="s">
        <v>170</v>
      </c>
      <c r="D162" s="119">
        <v>180</v>
      </c>
      <c r="E162" s="40">
        <v>540.77</v>
      </c>
      <c r="F162" s="35">
        <f t="shared" si="29"/>
        <v>97338.599999999991</v>
      </c>
      <c r="G162" s="40">
        <v>2018.64</v>
      </c>
      <c r="H162" s="35">
        <f t="shared" si="35"/>
        <v>363355.2</v>
      </c>
      <c r="I162" s="35">
        <f t="shared" si="42"/>
        <v>460693.8</v>
      </c>
      <c r="J162" s="441"/>
      <c r="K162" s="371">
        <v>180</v>
      </c>
      <c r="L162" s="328">
        <v>540.77</v>
      </c>
      <c r="M162" s="329">
        <f t="shared" si="31"/>
        <v>97338.599999999991</v>
      </c>
      <c r="N162" s="328">
        <v>2018.64</v>
      </c>
      <c r="O162" s="329">
        <f t="shared" si="36"/>
        <v>363355.2</v>
      </c>
      <c r="P162" s="329">
        <f t="shared" si="43"/>
        <v>460693.8</v>
      </c>
      <c r="Q162" s="473"/>
      <c r="R162" s="327">
        <f t="shared" si="41"/>
        <v>0</v>
      </c>
      <c r="S162" s="328">
        <v>540.77</v>
      </c>
      <c r="T162" s="329">
        <f t="shared" si="33"/>
        <v>0</v>
      </c>
      <c r="U162" s="328">
        <v>2018.64</v>
      </c>
      <c r="V162" s="329">
        <f t="shared" si="37"/>
        <v>0</v>
      </c>
      <c r="W162" s="329">
        <f t="shared" si="44"/>
        <v>0</v>
      </c>
      <c r="X162" s="464"/>
    </row>
    <row r="163" spans="1:24" x14ac:dyDescent="0.25">
      <c r="A163" s="36" t="s">
        <v>327</v>
      </c>
      <c r="B163" s="122" t="s">
        <v>328</v>
      </c>
      <c r="C163" s="118" t="s">
        <v>170</v>
      </c>
      <c r="D163" s="119">
        <v>22</v>
      </c>
      <c r="E163" s="40">
        <v>1572</v>
      </c>
      <c r="F163" s="35">
        <f t="shared" si="29"/>
        <v>34584</v>
      </c>
      <c r="G163" s="40">
        <v>1560</v>
      </c>
      <c r="H163" s="35">
        <f t="shared" si="35"/>
        <v>34320</v>
      </c>
      <c r="I163" s="35">
        <f t="shared" si="42"/>
        <v>68904</v>
      </c>
      <c r="J163" s="441"/>
      <c r="K163" s="371"/>
      <c r="L163" s="328">
        <v>1572</v>
      </c>
      <c r="M163" s="329">
        <f t="shared" si="31"/>
        <v>0</v>
      </c>
      <c r="N163" s="328">
        <v>1560</v>
      </c>
      <c r="O163" s="329">
        <f t="shared" si="36"/>
        <v>0</v>
      </c>
      <c r="P163" s="329">
        <f t="shared" si="43"/>
        <v>0</v>
      </c>
      <c r="Q163" s="473"/>
      <c r="R163" s="327">
        <f t="shared" si="41"/>
        <v>22</v>
      </c>
      <c r="S163" s="328">
        <v>1572</v>
      </c>
      <c r="T163" s="329">
        <f t="shared" si="33"/>
        <v>34584</v>
      </c>
      <c r="U163" s="328">
        <v>1560</v>
      </c>
      <c r="V163" s="329">
        <f t="shared" si="37"/>
        <v>34320</v>
      </c>
      <c r="W163" s="329">
        <f t="shared" si="44"/>
        <v>68904</v>
      </c>
      <c r="X163" s="464"/>
    </row>
    <row r="164" spans="1:24" x14ac:dyDescent="0.25">
      <c r="A164" s="36" t="s">
        <v>329</v>
      </c>
      <c r="B164" s="117" t="s">
        <v>330</v>
      </c>
      <c r="C164" s="118" t="s">
        <v>170</v>
      </c>
      <c r="D164" s="119">
        <v>800</v>
      </c>
      <c r="E164" s="40">
        <v>32.75</v>
      </c>
      <c r="F164" s="35">
        <f t="shared" si="29"/>
        <v>26200</v>
      </c>
      <c r="G164" s="40">
        <v>107.93</v>
      </c>
      <c r="H164" s="35">
        <f t="shared" si="35"/>
        <v>86344</v>
      </c>
      <c r="I164" s="35">
        <f t="shared" si="42"/>
        <v>112544</v>
      </c>
      <c r="J164" s="441"/>
      <c r="K164" s="371">
        <v>360</v>
      </c>
      <c r="L164" s="328">
        <v>32.75</v>
      </c>
      <c r="M164" s="329">
        <f t="shared" si="31"/>
        <v>11790</v>
      </c>
      <c r="N164" s="328">
        <v>107.93</v>
      </c>
      <c r="O164" s="329">
        <f t="shared" si="36"/>
        <v>38854.800000000003</v>
      </c>
      <c r="P164" s="329">
        <f t="shared" si="43"/>
        <v>50644.800000000003</v>
      </c>
      <c r="Q164" s="473"/>
      <c r="R164" s="327">
        <f t="shared" si="41"/>
        <v>440</v>
      </c>
      <c r="S164" s="328">
        <v>32.75</v>
      </c>
      <c r="T164" s="329">
        <f t="shared" si="33"/>
        <v>14410</v>
      </c>
      <c r="U164" s="328">
        <v>107.93</v>
      </c>
      <c r="V164" s="329">
        <f t="shared" si="37"/>
        <v>47489.200000000004</v>
      </c>
      <c r="W164" s="329">
        <f t="shared" si="44"/>
        <v>61899.200000000004</v>
      </c>
      <c r="X164" s="464"/>
    </row>
    <row r="165" spans="1:24" x14ac:dyDescent="0.25">
      <c r="A165" s="36" t="s">
        <v>331</v>
      </c>
      <c r="B165" s="117" t="s">
        <v>332</v>
      </c>
      <c r="C165" s="118" t="s">
        <v>170</v>
      </c>
      <c r="D165" s="119">
        <v>100</v>
      </c>
      <c r="E165" s="40">
        <v>19.649999999999999</v>
      </c>
      <c r="F165" s="35">
        <f t="shared" si="29"/>
        <v>1964.9999999999998</v>
      </c>
      <c r="G165" s="40">
        <v>13.26</v>
      </c>
      <c r="H165" s="35">
        <f t="shared" si="35"/>
        <v>1326</v>
      </c>
      <c r="I165" s="35">
        <f t="shared" si="42"/>
        <v>3291</v>
      </c>
      <c r="J165" s="441"/>
      <c r="K165" s="371">
        <v>100</v>
      </c>
      <c r="L165" s="328">
        <v>19.649999999999999</v>
      </c>
      <c r="M165" s="329">
        <f t="shared" si="31"/>
        <v>1964.9999999999998</v>
      </c>
      <c r="N165" s="328">
        <v>13.26</v>
      </c>
      <c r="O165" s="329">
        <f t="shared" si="36"/>
        <v>1326</v>
      </c>
      <c r="P165" s="329">
        <f t="shared" si="43"/>
        <v>3291</v>
      </c>
      <c r="Q165" s="473"/>
      <c r="R165" s="327">
        <f t="shared" si="41"/>
        <v>0</v>
      </c>
      <c r="S165" s="328">
        <v>19.649999999999999</v>
      </c>
      <c r="T165" s="329">
        <f t="shared" si="33"/>
        <v>0</v>
      </c>
      <c r="U165" s="328">
        <v>13.26</v>
      </c>
      <c r="V165" s="329">
        <f t="shared" si="37"/>
        <v>0</v>
      </c>
      <c r="W165" s="329">
        <f t="shared" si="44"/>
        <v>0</v>
      </c>
      <c r="X165" s="464"/>
    </row>
    <row r="166" spans="1:24" x14ac:dyDescent="0.25">
      <c r="A166" s="36" t="s">
        <v>333</v>
      </c>
      <c r="B166" s="117" t="s">
        <v>334</v>
      </c>
      <c r="C166" s="118" t="s">
        <v>170</v>
      </c>
      <c r="D166" s="119">
        <v>175</v>
      </c>
      <c r="E166" s="40">
        <v>1048</v>
      </c>
      <c r="F166" s="35">
        <f t="shared" si="29"/>
        <v>183400</v>
      </c>
      <c r="G166" s="40">
        <v>1383.16</v>
      </c>
      <c r="H166" s="35">
        <f t="shared" si="35"/>
        <v>242053</v>
      </c>
      <c r="I166" s="35">
        <f t="shared" si="42"/>
        <v>425453</v>
      </c>
      <c r="J166" s="441"/>
      <c r="K166" s="371">
        <v>100</v>
      </c>
      <c r="L166" s="328">
        <v>1048</v>
      </c>
      <c r="M166" s="329">
        <f t="shared" si="31"/>
        <v>104800</v>
      </c>
      <c r="N166" s="328">
        <v>1383.16</v>
      </c>
      <c r="O166" s="329">
        <f t="shared" si="36"/>
        <v>138316</v>
      </c>
      <c r="P166" s="329">
        <f t="shared" si="43"/>
        <v>243116</v>
      </c>
      <c r="Q166" s="473"/>
      <c r="R166" s="327">
        <f t="shared" si="41"/>
        <v>75</v>
      </c>
      <c r="S166" s="328">
        <v>1048</v>
      </c>
      <c r="T166" s="329">
        <f t="shared" si="33"/>
        <v>78600</v>
      </c>
      <c r="U166" s="328">
        <v>1383.16</v>
      </c>
      <c r="V166" s="329">
        <f t="shared" si="37"/>
        <v>103737</v>
      </c>
      <c r="W166" s="329">
        <f t="shared" si="44"/>
        <v>182337</v>
      </c>
      <c r="X166" s="464"/>
    </row>
    <row r="167" spans="1:24" x14ac:dyDescent="0.25">
      <c r="A167" s="36" t="s">
        <v>335</v>
      </c>
      <c r="B167" s="117" t="s">
        <v>336</v>
      </c>
      <c r="C167" s="118" t="s">
        <v>296</v>
      </c>
      <c r="D167" s="119">
        <v>4220</v>
      </c>
      <c r="E167" s="40">
        <v>162.44</v>
      </c>
      <c r="F167" s="35">
        <f t="shared" si="29"/>
        <v>685496.8</v>
      </c>
      <c r="G167" s="40">
        <v>53.35</v>
      </c>
      <c r="H167" s="35">
        <f t="shared" si="35"/>
        <v>225137</v>
      </c>
      <c r="I167" s="35">
        <f t="shared" si="42"/>
        <v>910633.8</v>
      </c>
      <c r="J167" s="441"/>
      <c r="K167" s="371">
        <v>3500</v>
      </c>
      <c r="L167" s="328">
        <v>162.44</v>
      </c>
      <c r="M167" s="329">
        <f t="shared" si="31"/>
        <v>568540</v>
      </c>
      <c r="N167" s="328">
        <v>53.35</v>
      </c>
      <c r="O167" s="329">
        <f t="shared" si="36"/>
        <v>186725</v>
      </c>
      <c r="P167" s="329">
        <f t="shared" si="43"/>
        <v>755265</v>
      </c>
      <c r="Q167" s="473"/>
      <c r="R167" s="327">
        <f t="shared" si="41"/>
        <v>720</v>
      </c>
      <c r="S167" s="328">
        <v>162.44</v>
      </c>
      <c r="T167" s="329">
        <f t="shared" si="33"/>
        <v>116956.8</v>
      </c>
      <c r="U167" s="328">
        <v>53.35</v>
      </c>
      <c r="V167" s="329">
        <f t="shared" si="37"/>
        <v>38412</v>
      </c>
      <c r="W167" s="329">
        <f t="shared" si="44"/>
        <v>155368.79999999999</v>
      </c>
      <c r="X167" s="464"/>
    </row>
    <row r="168" spans="1:24" x14ac:dyDescent="0.25">
      <c r="A168" s="36" t="s">
        <v>337</v>
      </c>
      <c r="B168" s="117" t="s">
        <v>338</v>
      </c>
      <c r="C168" s="118" t="s">
        <v>296</v>
      </c>
      <c r="D168" s="119">
        <v>3800</v>
      </c>
      <c r="E168" s="40">
        <v>162.44</v>
      </c>
      <c r="F168" s="35">
        <f t="shared" si="29"/>
        <v>617272</v>
      </c>
      <c r="G168" s="40">
        <v>107.82</v>
      </c>
      <c r="H168" s="35">
        <f t="shared" si="35"/>
        <v>409716</v>
      </c>
      <c r="I168" s="35">
        <f t="shared" si="42"/>
        <v>1026988</v>
      </c>
      <c r="J168" s="441"/>
      <c r="K168" s="371">
        <v>2500</v>
      </c>
      <c r="L168" s="328">
        <v>162.44</v>
      </c>
      <c r="M168" s="329">
        <f t="shared" si="31"/>
        <v>406100</v>
      </c>
      <c r="N168" s="328">
        <v>107.82</v>
      </c>
      <c r="O168" s="329">
        <f t="shared" si="36"/>
        <v>269550</v>
      </c>
      <c r="P168" s="329">
        <f t="shared" si="43"/>
        <v>675650</v>
      </c>
      <c r="Q168" s="473"/>
      <c r="R168" s="327">
        <f t="shared" si="41"/>
        <v>1300</v>
      </c>
      <c r="S168" s="328">
        <v>162.44</v>
      </c>
      <c r="T168" s="329">
        <f t="shared" si="33"/>
        <v>211172</v>
      </c>
      <c r="U168" s="328">
        <v>107.82</v>
      </c>
      <c r="V168" s="329">
        <f t="shared" si="37"/>
        <v>140166</v>
      </c>
      <c r="W168" s="329">
        <f t="shared" si="44"/>
        <v>351338</v>
      </c>
      <c r="X168" s="464"/>
    </row>
    <row r="169" spans="1:24" x14ac:dyDescent="0.25">
      <c r="A169" s="36" t="s">
        <v>339</v>
      </c>
      <c r="B169" s="117" t="s">
        <v>340</v>
      </c>
      <c r="C169" s="118" t="s">
        <v>296</v>
      </c>
      <c r="D169" s="119">
        <v>500</v>
      </c>
      <c r="E169" s="40">
        <v>162.44</v>
      </c>
      <c r="F169" s="35">
        <f t="shared" si="29"/>
        <v>81220</v>
      </c>
      <c r="G169" s="40">
        <v>101.09</v>
      </c>
      <c r="H169" s="35">
        <f t="shared" si="35"/>
        <v>50545</v>
      </c>
      <c r="I169" s="35">
        <f t="shared" si="42"/>
        <v>131765</v>
      </c>
      <c r="J169" s="441"/>
      <c r="K169" s="371">
        <v>250</v>
      </c>
      <c r="L169" s="328">
        <v>162.44</v>
      </c>
      <c r="M169" s="329">
        <f t="shared" si="31"/>
        <v>40610</v>
      </c>
      <c r="N169" s="328">
        <v>101.09</v>
      </c>
      <c r="O169" s="329">
        <f t="shared" si="36"/>
        <v>25272.5</v>
      </c>
      <c r="P169" s="329">
        <f t="shared" si="43"/>
        <v>65882.5</v>
      </c>
      <c r="Q169" s="473"/>
      <c r="R169" s="327">
        <f t="shared" si="41"/>
        <v>250</v>
      </c>
      <c r="S169" s="328">
        <v>162.44</v>
      </c>
      <c r="T169" s="329">
        <f t="shared" si="33"/>
        <v>40610</v>
      </c>
      <c r="U169" s="328">
        <v>101.09</v>
      </c>
      <c r="V169" s="329">
        <f t="shared" si="37"/>
        <v>25272.5</v>
      </c>
      <c r="W169" s="329">
        <f t="shared" si="44"/>
        <v>65882.5</v>
      </c>
      <c r="X169" s="464"/>
    </row>
    <row r="170" spans="1:24" x14ac:dyDescent="0.25">
      <c r="A170" s="36" t="s">
        <v>341</v>
      </c>
      <c r="B170" s="117" t="s">
        <v>342</v>
      </c>
      <c r="C170" s="118" t="s">
        <v>296</v>
      </c>
      <c r="D170" s="119">
        <v>1160</v>
      </c>
      <c r="E170" s="40">
        <v>162.44</v>
      </c>
      <c r="F170" s="35">
        <f t="shared" si="29"/>
        <v>188430.4</v>
      </c>
      <c r="G170" s="40">
        <v>111.72</v>
      </c>
      <c r="H170" s="35">
        <f t="shared" si="35"/>
        <v>129595.2</v>
      </c>
      <c r="I170" s="35">
        <f t="shared" si="42"/>
        <v>318025.59999999998</v>
      </c>
      <c r="J170" s="441"/>
      <c r="K170" s="371">
        <v>500</v>
      </c>
      <c r="L170" s="328">
        <v>162.44</v>
      </c>
      <c r="M170" s="329">
        <f t="shared" si="31"/>
        <v>81220</v>
      </c>
      <c r="N170" s="328">
        <v>111.72</v>
      </c>
      <c r="O170" s="329">
        <f t="shared" si="36"/>
        <v>55860</v>
      </c>
      <c r="P170" s="329">
        <f t="shared" si="43"/>
        <v>137080</v>
      </c>
      <c r="Q170" s="473"/>
      <c r="R170" s="327">
        <f t="shared" si="41"/>
        <v>660</v>
      </c>
      <c r="S170" s="328">
        <v>162.44</v>
      </c>
      <c r="T170" s="329">
        <f t="shared" si="33"/>
        <v>107210.4</v>
      </c>
      <c r="U170" s="328">
        <v>111.72</v>
      </c>
      <c r="V170" s="329">
        <f t="shared" si="37"/>
        <v>73735.199999999997</v>
      </c>
      <c r="W170" s="329">
        <f t="shared" si="44"/>
        <v>180945.59999999998</v>
      </c>
      <c r="X170" s="464"/>
    </row>
    <row r="171" spans="1:24" x14ac:dyDescent="0.25">
      <c r="A171" s="36" t="s">
        <v>343</v>
      </c>
      <c r="B171" s="117" t="s">
        <v>344</v>
      </c>
      <c r="C171" s="118" t="s">
        <v>296</v>
      </c>
      <c r="D171" s="119">
        <v>1300</v>
      </c>
      <c r="E171" s="40">
        <v>162.44</v>
      </c>
      <c r="F171" s="35">
        <f t="shared" si="29"/>
        <v>211172</v>
      </c>
      <c r="G171" s="40">
        <v>131.97999999999999</v>
      </c>
      <c r="H171" s="35">
        <f t="shared" si="35"/>
        <v>171574</v>
      </c>
      <c r="I171" s="35">
        <f t="shared" si="42"/>
        <v>382746</v>
      </c>
      <c r="J171" s="441"/>
      <c r="K171" s="371">
        <v>1100</v>
      </c>
      <c r="L171" s="328">
        <v>162.44</v>
      </c>
      <c r="M171" s="329">
        <f t="shared" si="31"/>
        <v>178684</v>
      </c>
      <c r="N171" s="328">
        <v>131.97999999999999</v>
      </c>
      <c r="O171" s="329">
        <f t="shared" si="36"/>
        <v>145178</v>
      </c>
      <c r="P171" s="329">
        <f t="shared" si="43"/>
        <v>323862</v>
      </c>
      <c r="Q171" s="473"/>
      <c r="R171" s="327">
        <f t="shared" si="41"/>
        <v>200</v>
      </c>
      <c r="S171" s="328">
        <v>162.44</v>
      </c>
      <c r="T171" s="329">
        <f t="shared" si="33"/>
        <v>32488</v>
      </c>
      <c r="U171" s="328">
        <v>131.97999999999999</v>
      </c>
      <c r="V171" s="329">
        <f t="shared" si="37"/>
        <v>26395.999999999996</v>
      </c>
      <c r="W171" s="329">
        <f t="shared" si="44"/>
        <v>58884</v>
      </c>
      <c r="X171" s="464"/>
    </row>
    <row r="172" spans="1:24" x14ac:dyDescent="0.25">
      <c r="A172" s="36" t="s">
        <v>345</v>
      </c>
      <c r="B172" s="117" t="s">
        <v>346</v>
      </c>
      <c r="C172" s="118" t="s">
        <v>296</v>
      </c>
      <c r="D172" s="119">
        <v>4500</v>
      </c>
      <c r="E172" s="40">
        <v>45.85</v>
      </c>
      <c r="F172" s="35">
        <f t="shared" si="29"/>
        <v>206325</v>
      </c>
      <c r="G172" s="40">
        <v>28.08</v>
      </c>
      <c r="H172" s="35">
        <f t="shared" si="35"/>
        <v>126359.99999999999</v>
      </c>
      <c r="I172" s="35">
        <f t="shared" si="42"/>
        <v>332685</v>
      </c>
      <c r="J172" s="441"/>
      <c r="K172" s="371">
        <v>4000</v>
      </c>
      <c r="L172" s="328">
        <v>45.85</v>
      </c>
      <c r="M172" s="329">
        <f t="shared" si="31"/>
        <v>183400</v>
      </c>
      <c r="N172" s="328">
        <v>28.08</v>
      </c>
      <c r="O172" s="329">
        <f t="shared" si="36"/>
        <v>112320</v>
      </c>
      <c r="P172" s="329">
        <f t="shared" si="43"/>
        <v>295720</v>
      </c>
      <c r="Q172" s="473"/>
      <c r="R172" s="327">
        <f t="shared" si="41"/>
        <v>500</v>
      </c>
      <c r="S172" s="328">
        <v>45.85</v>
      </c>
      <c r="T172" s="329">
        <f t="shared" si="33"/>
        <v>22925</v>
      </c>
      <c r="U172" s="328">
        <v>28.08</v>
      </c>
      <c r="V172" s="329">
        <f t="shared" si="37"/>
        <v>14040</v>
      </c>
      <c r="W172" s="329">
        <f t="shared" si="44"/>
        <v>36965</v>
      </c>
      <c r="X172" s="464"/>
    </row>
    <row r="173" spans="1:24" x14ac:dyDescent="0.25">
      <c r="A173" s="36" t="s">
        <v>347</v>
      </c>
      <c r="B173" s="117" t="s">
        <v>348</v>
      </c>
      <c r="C173" s="118" t="s">
        <v>170</v>
      </c>
      <c r="D173" s="119">
        <v>9000</v>
      </c>
      <c r="E173" s="40">
        <v>6.55</v>
      </c>
      <c r="F173" s="35">
        <f t="shared" si="29"/>
        <v>58950</v>
      </c>
      <c r="G173" s="40">
        <v>3.38</v>
      </c>
      <c r="H173" s="35">
        <f t="shared" si="35"/>
        <v>30420</v>
      </c>
      <c r="I173" s="35">
        <f t="shared" si="42"/>
        <v>89370</v>
      </c>
      <c r="J173" s="441"/>
      <c r="K173" s="371">
        <v>8000</v>
      </c>
      <c r="L173" s="328">
        <v>6.55</v>
      </c>
      <c r="M173" s="329">
        <f t="shared" si="31"/>
        <v>52400</v>
      </c>
      <c r="N173" s="328">
        <v>3.38</v>
      </c>
      <c r="O173" s="329">
        <f t="shared" si="36"/>
        <v>27040</v>
      </c>
      <c r="P173" s="329">
        <f t="shared" si="43"/>
        <v>79440</v>
      </c>
      <c r="Q173" s="473"/>
      <c r="R173" s="327">
        <f t="shared" si="41"/>
        <v>1000</v>
      </c>
      <c r="S173" s="328">
        <v>6.55</v>
      </c>
      <c r="T173" s="329">
        <f t="shared" si="33"/>
        <v>6550</v>
      </c>
      <c r="U173" s="328">
        <v>3.38</v>
      </c>
      <c r="V173" s="329">
        <f t="shared" si="37"/>
        <v>3380</v>
      </c>
      <c r="W173" s="329">
        <f t="shared" si="44"/>
        <v>9930</v>
      </c>
      <c r="X173" s="464"/>
    </row>
    <row r="174" spans="1:24" x14ac:dyDescent="0.25">
      <c r="A174" s="36" t="s">
        <v>349</v>
      </c>
      <c r="B174" s="117" t="s">
        <v>350</v>
      </c>
      <c r="C174" s="118" t="s">
        <v>170</v>
      </c>
      <c r="D174" s="119">
        <v>9000</v>
      </c>
      <c r="E174" s="40">
        <v>6.55</v>
      </c>
      <c r="F174" s="35">
        <f t="shared" ref="F174:F177" si="45">D174*E174</f>
        <v>58950</v>
      </c>
      <c r="G174" s="40">
        <v>19.34</v>
      </c>
      <c r="H174" s="35">
        <f t="shared" si="35"/>
        <v>174060</v>
      </c>
      <c r="I174" s="35">
        <f t="shared" si="42"/>
        <v>233010</v>
      </c>
      <c r="J174" s="441"/>
      <c r="K174" s="371">
        <v>8000</v>
      </c>
      <c r="L174" s="328">
        <v>6.55</v>
      </c>
      <c r="M174" s="329">
        <f t="shared" ref="M174:M177" si="46">K174*L174</f>
        <v>52400</v>
      </c>
      <c r="N174" s="328">
        <v>19.34</v>
      </c>
      <c r="O174" s="329">
        <f t="shared" si="36"/>
        <v>154720</v>
      </c>
      <c r="P174" s="329">
        <f t="shared" si="43"/>
        <v>207120</v>
      </c>
      <c r="Q174" s="473"/>
      <c r="R174" s="327">
        <f t="shared" si="41"/>
        <v>1000</v>
      </c>
      <c r="S174" s="328">
        <v>6.55</v>
      </c>
      <c r="T174" s="329">
        <f t="shared" ref="T174:T177" si="47">R174*S174</f>
        <v>6550</v>
      </c>
      <c r="U174" s="328">
        <v>19.34</v>
      </c>
      <c r="V174" s="329">
        <f t="shared" si="37"/>
        <v>19340</v>
      </c>
      <c r="W174" s="329">
        <f t="shared" si="44"/>
        <v>25890</v>
      </c>
      <c r="X174" s="464"/>
    </row>
    <row r="175" spans="1:24" x14ac:dyDescent="0.25">
      <c r="A175" s="36" t="s">
        <v>351</v>
      </c>
      <c r="B175" s="117" t="s">
        <v>352</v>
      </c>
      <c r="C175" s="118" t="s">
        <v>170</v>
      </c>
      <c r="D175" s="119">
        <v>9000</v>
      </c>
      <c r="E175" s="40">
        <v>6.55</v>
      </c>
      <c r="F175" s="35">
        <f t="shared" si="45"/>
        <v>58950</v>
      </c>
      <c r="G175" s="40">
        <v>2.37</v>
      </c>
      <c r="H175" s="35">
        <f t="shared" ref="H175:H177" si="48">D175*G175</f>
        <v>21330</v>
      </c>
      <c r="I175" s="35">
        <f t="shared" si="42"/>
        <v>80280</v>
      </c>
      <c r="J175" s="441"/>
      <c r="K175" s="371">
        <v>8000</v>
      </c>
      <c r="L175" s="328">
        <v>6.55</v>
      </c>
      <c r="M175" s="329">
        <f t="shared" si="46"/>
        <v>52400</v>
      </c>
      <c r="N175" s="328">
        <v>2.37</v>
      </c>
      <c r="O175" s="329">
        <f t="shared" ref="O175:O177" si="49">K175*N175</f>
        <v>18960</v>
      </c>
      <c r="P175" s="329">
        <f t="shared" si="43"/>
        <v>71360</v>
      </c>
      <c r="Q175" s="473"/>
      <c r="R175" s="327">
        <f t="shared" si="41"/>
        <v>1000</v>
      </c>
      <c r="S175" s="328">
        <v>6.55</v>
      </c>
      <c r="T175" s="329">
        <f t="shared" si="47"/>
        <v>6550</v>
      </c>
      <c r="U175" s="328">
        <v>2.37</v>
      </c>
      <c r="V175" s="329">
        <f t="shared" ref="V175:V177" si="50">R175*U175</f>
        <v>2370</v>
      </c>
      <c r="W175" s="329">
        <f t="shared" si="44"/>
        <v>8920</v>
      </c>
      <c r="X175" s="464"/>
    </row>
    <row r="176" spans="1:24" x14ac:dyDescent="0.25">
      <c r="A176" s="36" t="s">
        <v>353</v>
      </c>
      <c r="B176" s="117" t="s">
        <v>354</v>
      </c>
      <c r="C176" s="118" t="s">
        <v>196</v>
      </c>
      <c r="D176" s="119">
        <v>1</v>
      </c>
      <c r="E176" s="40">
        <v>0</v>
      </c>
      <c r="F176" s="35">
        <f t="shared" si="45"/>
        <v>0</v>
      </c>
      <c r="G176" s="40">
        <v>53352</v>
      </c>
      <c r="H176" s="35">
        <f t="shared" si="48"/>
        <v>53352</v>
      </c>
      <c r="I176" s="35">
        <f t="shared" si="42"/>
        <v>53352</v>
      </c>
      <c r="J176" s="441"/>
      <c r="K176" s="371"/>
      <c r="L176" s="328">
        <v>0</v>
      </c>
      <c r="M176" s="329">
        <f t="shared" si="46"/>
        <v>0</v>
      </c>
      <c r="N176" s="328">
        <v>53352</v>
      </c>
      <c r="O176" s="329">
        <f t="shared" si="49"/>
        <v>0</v>
      </c>
      <c r="P176" s="329">
        <f t="shared" si="43"/>
        <v>0</v>
      </c>
      <c r="Q176" s="473"/>
      <c r="R176" s="327">
        <f t="shared" si="41"/>
        <v>1</v>
      </c>
      <c r="S176" s="328">
        <v>0</v>
      </c>
      <c r="T176" s="329">
        <f t="shared" si="47"/>
        <v>0</v>
      </c>
      <c r="U176" s="328">
        <v>53352</v>
      </c>
      <c r="V176" s="329">
        <f t="shared" si="50"/>
        <v>53352</v>
      </c>
      <c r="W176" s="329">
        <f t="shared" si="44"/>
        <v>53352</v>
      </c>
      <c r="X176" s="464"/>
    </row>
    <row r="177" spans="1:24" x14ac:dyDescent="0.25">
      <c r="A177" s="36" t="s">
        <v>355</v>
      </c>
      <c r="B177" s="117" t="s">
        <v>356</v>
      </c>
      <c r="C177" s="118" t="s">
        <v>196</v>
      </c>
      <c r="D177" s="119">
        <v>1</v>
      </c>
      <c r="E177" s="40">
        <v>515458.8</v>
      </c>
      <c r="F177" s="35">
        <f t="shared" si="45"/>
        <v>515458.8</v>
      </c>
      <c r="G177" s="40">
        <v>0</v>
      </c>
      <c r="H177" s="35">
        <f t="shared" si="48"/>
        <v>0</v>
      </c>
      <c r="I177" s="35">
        <f t="shared" si="42"/>
        <v>515458.8</v>
      </c>
      <c r="J177" s="441"/>
      <c r="K177" s="371"/>
      <c r="L177" s="328">
        <v>515458.8</v>
      </c>
      <c r="M177" s="329">
        <f t="shared" si="46"/>
        <v>0</v>
      </c>
      <c r="N177" s="328">
        <v>0</v>
      </c>
      <c r="O177" s="329">
        <f t="shared" si="49"/>
        <v>0</v>
      </c>
      <c r="P177" s="329">
        <f t="shared" si="43"/>
        <v>0</v>
      </c>
      <c r="Q177" s="473"/>
      <c r="R177" s="327">
        <f t="shared" si="41"/>
        <v>1</v>
      </c>
      <c r="S177" s="328">
        <v>515458.8</v>
      </c>
      <c r="T177" s="329">
        <f t="shared" si="47"/>
        <v>515458.8</v>
      </c>
      <c r="U177" s="328">
        <v>0</v>
      </c>
      <c r="V177" s="329">
        <f t="shared" si="50"/>
        <v>0</v>
      </c>
      <c r="W177" s="329">
        <f t="shared" si="44"/>
        <v>515458.8</v>
      </c>
      <c r="X177" s="464"/>
    </row>
    <row r="178" spans="1:24" x14ac:dyDescent="0.25">
      <c r="A178" s="29" t="s">
        <v>357</v>
      </c>
      <c r="B178" s="123" t="s">
        <v>358</v>
      </c>
      <c r="C178" s="118"/>
      <c r="D178" s="119"/>
      <c r="E178" s="40"/>
      <c r="F178" s="45"/>
      <c r="G178" s="40"/>
      <c r="H178" s="45"/>
      <c r="I178" s="35"/>
      <c r="J178" s="441"/>
      <c r="K178" s="371"/>
      <c r="L178" s="328"/>
      <c r="M178" s="332"/>
      <c r="N178" s="328"/>
      <c r="O178" s="332"/>
      <c r="P178" s="329"/>
      <c r="Q178" s="473"/>
      <c r="R178" s="327">
        <f t="shared" si="41"/>
        <v>0</v>
      </c>
      <c r="S178" s="328"/>
      <c r="T178" s="332"/>
      <c r="U178" s="328"/>
      <c r="V178" s="332"/>
      <c r="W178" s="329"/>
      <c r="X178" s="464"/>
    </row>
    <row r="179" spans="1:24" x14ac:dyDescent="0.25">
      <c r="A179" s="36" t="s">
        <v>359</v>
      </c>
      <c r="B179" s="117" t="s">
        <v>230</v>
      </c>
      <c r="C179" s="118" t="s">
        <v>170</v>
      </c>
      <c r="D179" s="119">
        <v>1</v>
      </c>
      <c r="E179" s="40">
        <v>3406</v>
      </c>
      <c r="F179" s="35">
        <f t="shared" ref="F179:F191" si="51">D179*E179</f>
        <v>3406</v>
      </c>
      <c r="G179" s="40">
        <v>14788.18</v>
      </c>
      <c r="H179" s="35">
        <f t="shared" ref="H179:H193" si="52">D179*G179</f>
        <v>14788.18</v>
      </c>
      <c r="I179" s="35">
        <f t="shared" ref="I179:I193" si="53">E179*D179+G179*D179</f>
        <v>18194.18</v>
      </c>
      <c r="J179" s="441"/>
      <c r="K179" s="371">
        <v>1</v>
      </c>
      <c r="L179" s="328">
        <v>3406</v>
      </c>
      <c r="M179" s="329">
        <f t="shared" ref="M179:M192" si="54">K179*L179</f>
        <v>3406</v>
      </c>
      <c r="N179" s="328">
        <v>14788.18</v>
      </c>
      <c r="O179" s="329">
        <f t="shared" ref="O179:O193" si="55">K179*N179</f>
        <v>14788.18</v>
      </c>
      <c r="P179" s="329">
        <f t="shared" ref="P179:P193" si="56">L179*K179+N179*K179</f>
        <v>18194.18</v>
      </c>
      <c r="Q179" s="473"/>
      <c r="R179" s="327">
        <f t="shared" si="41"/>
        <v>0</v>
      </c>
      <c r="S179" s="328">
        <v>3406</v>
      </c>
      <c r="T179" s="329">
        <f t="shared" ref="T179:T192" si="57">R179*S179</f>
        <v>0</v>
      </c>
      <c r="U179" s="328">
        <v>14788.18</v>
      </c>
      <c r="V179" s="329">
        <f t="shared" ref="V179:V193" si="58">R179*U179</f>
        <v>0</v>
      </c>
      <c r="W179" s="329">
        <f t="shared" ref="W179:W193" si="59">S179*R179+U179*R179</f>
        <v>0</v>
      </c>
      <c r="X179" s="464"/>
    </row>
    <row r="180" spans="1:24" x14ac:dyDescent="0.25">
      <c r="A180" s="36" t="s">
        <v>360</v>
      </c>
      <c r="B180" s="117" t="s">
        <v>361</v>
      </c>
      <c r="C180" s="118" t="s">
        <v>170</v>
      </c>
      <c r="D180" s="119">
        <v>2</v>
      </c>
      <c r="E180" s="40">
        <v>3406</v>
      </c>
      <c r="F180" s="35">
        <f t="shared" si="51"/>
        <v>6812</v>
      </c>
      <c r="G180" s="40">
        <v>4655.04</v>
      </c>
      <c r="H180" s="35">
        <f t="shared" si="52"/>
        <v>9310.08</v>
      </c>
      <c r="I180" s="35">
        <f t="shared" si="53"/>
        <v>16122.08</v>
      </c>
      <c r="J180" s="441"/>
      <c r="K180" s="371">
        <v>2</v>
      </c>
      <c r="L180" s="328">
        <v>3406</v>
      </c>
      <c r="M180" s="329">
        <f t="shared" si="54"/>
        <v>6812</v>
      </c>
      <c r="N180" s="328">
        <v>4655.04</v>
      </c>
      <c r="O180" s="329">
        <f t="shared" si="55"/>
        <v>9310.08</v>
      </c>
      <c r="P180" s="329">
        <f t="shared" si="56"/>
        <v>16122.08</v>
      </c>
      <c r="Q180" s="473"/>
      <c r="R180" s="327">
        <f t="shared" si="41"/>
        <v>0</v>
      </c>
      <c r="S180" s="328">
        <v>3406</v>
      </c>
      <c r="T180" s="329">
        <f t="shared" si="57"/>
        <v>0</v>
      </c>
      <c r="U180" s="328">
        <v>4655.04</v>
      </c>
      <c r="V180" s="329">
        <f t="shared" si="58"/>
        <v>0</v>
      </c>
      <c r="W180" s="329">
        <f t="shared" si="59"/>
        <v>0</v>
      </c>
      <c r="X180" s="464"/>
    </row>
    <row r="181" spans="1:24" x14ac:dyDescent="0.25">
      <c r="A181" s="36" t="s">
        <v>362</v>
      </c>
      <c r="B181" s="117" t="s">
        <v>363</v>
      </c>
      <c r="C181" s="118" t="s">
        <v>170</v>
      </c>
      <c r="D181" s="119">
        <v>2</v>
      </c>
      <c r="E181" s="40">
        <v>6550</v>
      </c>
      <c r="F181" s="35">
        <f t="shared" si="51"/>
        <v>13100</v>
      </c>
      <c r="G181" s="40">
        <v>19718.400000000001</v>
      </c>
      <c r="H181" s="35">
        <f t="shared" si="52"/>
        <v>39436.800000000003</v>
      </c>
      <c r="I181" s="35">
        <f t="shared" si="53"/>
        <v>52536.800000000003</v>
      </c>
      <c r="J181" s="441"/>
      <c r="K181" s="371">
        <v>2</v>
      </c>
      <c r="L181" s="328">
        <v>6550</v>
      </c>
      <c r="M181" s="329">
        <f t="shared" si="54"/>
        <v>13100</v>
      </c>
      <c r="N181" s="328">
        <v>19718.400000000001</v>
      </c>
      <c r="O181" s="329">
        <f t="shared" si="55"/>
        <v>39436.800000000003</v>
      </c>
      <c r="P181" s="329">
        <f t="shared" si="56"/>
        <v>52536.800000000003</v>
      </c>
      <c r="Q181" s="473"/>
      <c r="R181" s="327">
        <f t="shared" si="41"/>
        <v>0</v>
      </c>
      <c r="S181" s="328">
        <v>6550</v>
      </c>
      <c r="T181" s="329">
        <f t="shared" si="57"/>
        <v>0</v>
      </c>
      <c r="U181" s="328">
        <v>19718.400000000001</v>
      </c>
      <c r="V181" s="329">
        <f t="shared" si="58"/>
        <v>0</v>
      </c>
      <c r="W181" s="329">
        <f t="shared" si="59"/>
        <v>0</v>
      </c>
      <c r="X181" s="464"/>
    </row>
    <row r="182" spans="1:24" x14ac:dyDescent="0.25">
      <c r="A182" s="36" t="s">
        <v>364</v>
      </c>
      <c r="B182" s="117" t="s">
        <v>249</v>
      </c>
      <c r="C182" s="118" t="s">
        <v>170</v>
      </c>
      <c r="D182" s="119">
        <v>2</v>
      </c>
      <c r="E182" s="40">
        <v>3930</v>
      </c>
      <c r="F182" s="35">
        <f t="shared" si="51"/>
        <v>7860</v>
      </c>
      <c r="G182" s="40">
        <v>10308.48</v>
      </c>
      <c r="H182" s="35">
        <f t="shared" si="52"/>
        <v>20616.96</v>
      </c>
      <c r="I182" s="35">
        <f t="shared" si="53"/>
        <v>28476.959999999999</v>
      </c>
      <c r="J182" s="441"/>
      <c r="K182" s="371">
        <v>2</v>
      </c>
      <c r="L182" s="328">
        <v>3930</v>
      </c>
      <c r="M182" s="329">
        <f t="shared" si="54"/>
        <v>7860</v>
      </c>
      <c r="N182" s="328">
        <v>10308.48</v>
      </c>
      <c r="O182" s="329">
        <f t="shared" si="55"/>
        <v>20616.96</v>
      </c>
      <c r="P182" s="329">
        <f t="shared" si="56"/>
        <v>28476.959999999999</v>
      </c>
      <c r="Q182" s="473"/>
      <c r="R182" s="327">
        <f t="shared" si="41"/>
        <v>0</v>
      </c>
      <c r="S182" s="328">
        <v>3930</v>
      </c>
      <c r="T182" s="329">
        <f t="shared" si="57"/>
        <v>0</v>
      </c>
      <c r="U182" s="328">
        <v>10308.48</v>
      </c>
      <c r="V182" s="329">
        <f t="shared" si="58"/>
        <v>0</v>
      </c>
      <c r="W182" s="329">
        <f t="shared" si="59"/>
        <v>0</v>
      </c>
      <c r="X182" s="464"/>
    </row>
    <row r="183" spans="1:24" x14ac:dyDescent="0.25">
      <c r="A183" s="36" t="s">
        <v>365</v>
      </c>
      <c r="B183" s="117" t="s">
        <v>228</v>
      </c>
      <c r="C183" s="118" t="s">
        <v>170</v>
      </c>
      <c r="D183" s="119">
        <v>2</v>
      </c>
      <c r="E183" s="40">
        <v>524</v>
      </c>
      <c r="F183" s="35">
        <f t="shared" si="51"/>
        <v>1048</v>
      </c>
      <c r="G183" s="40">
        <v>7368.4</v>
      </c>
      <c r="H183" s="35">
        <f t="shared" si="52"/>
        <v>14736.8</v>
      </c>
      <c r="I183" s="35">
        <f t="shared" si="53"/>
        <v>15784.8</v>
      </c>
      <c r="J183" s="441"/>
      <c r="K183" s="371">
        <v>2</v>
      </c>
      <c r="L183" s="328">
        <v>524</v>
      </c>
      <c r="M183" s="329">
        <f t="shared" si="54"/>
        <v>1048</v>
      </c>
      <c r="N183" s="328">
        <v>7368.4</v>
      </c>
      <c r="O183" s="329">
        <f t="shared" si="55"/>
        <v>14736.8</v>
      </c>
      <c r="P183" s="329">
        <f t="shared" si="56"/>
        <v>15784.8</v>
      </c>
      <c r="Q183" s="473"/>
      <c r="R183" s="327">
        <f t="shared" si="41"/>
        <v>0</v>
      </c>
      <c r="S183" s="328">
        <v>524</v>
      </c>
      <c r="T183" s="329">
        <f t="shared" si="57"/>
        <v>0</v>
      </c>
      <c r="U183" s="328">
        <v>7368.4</v>
      </c>
      <c r="V183" s="329">
        <f t="shared" si="58"/>
        <v>0</v>
      </c>
      <c r="W183" s="329">
        <f t="shared" si="59"/>
        <v>0</v>
      </c>
      <c r="X183" s="464"/>
    </row>
    <row r="184" spans="1:24" x14ac:dyDescent="0.25">
      <c r="A184" s="36" t="s">
        <v>366</v>
      </c>
      <c r="B184" s="117" t="s">
        <v>367</v>
      </c>
      <c r="C184" s="118" t="s">
        <v>170</v>
      </c>
      <c r="D184" s="119">
        <v>4</v>
      </c>
      <c r="E184" s="40">
        <v>5502</v>
      </c>
      <c r="F184" s="35">
        <f t="shared" si="51"/>
        <v>22008</v>
      </c>
      <c r="G184" s="40">
        <v>19958.64</v>
      </c>
      <c r="H184" s="35">
        <f t="shared" si="52"/>
        <v>79834.559999999998</v>
      </c>
      <c r="I184" s="35">
        <f t="shared" si="53"/>
        <v>101842.56</v>
      </c>
      <c r="J184" s="441"/>
      <c r="K184" s="371">
        <v>4</v>
      </c>
      <c r="L184" s="328">
        <v>5502</v>
      </c>
      <c r="M184" s="329">
        <f t="shared" si="54"/>
        <v>22008</v>
      </c>
      <c r="N184" s="328">
        <v>19958.64</v>
      </c>
      <c r="O184" s="329">
        <f t="shared" si="55"/>
        <v>79834.559999999998</v>
      </c>
      <c r="P184" s="329">
        <f t="shared" si="56"/>
        <v>101842.56</v>
      </c>
      <c r="Q184" s="473"/>
      <c r="R184" s="327">
        <f t="shared" si="41"/>
        <v>0</v>
      </c>
      <c r="S184" s="328">
        <v>5502</v>
      </c>
      <c r="T184" s="329">
        <f t="shared" si="57"/>
        <v>0</v>
      </c>
      <c r="U184" s="328">
        <v>19958.64</v>
      </c>
      <c r="V184" s="329">
        <f t="shared" si="58"/>
        <v>0</v>
      </c>
      <c r="W184" s="329">
        <f t="shared" si="59"/>
        <v>0</v>
      </c>
      <c r="X184" s="464"/>
    </row>
    <row r="185" spans="1:24" x14ac:dyDescent="0.25">
      <c r="A185" s="36" t="s">
        <v>368</v>
      </c>
      <c r="B185" s="117" t="s">
        <v>263</v>
      </c>
      <c r="C185" s="118" t="s">
        <v>170</v>
      </c>
      <c r="D185" s="119">
        <v>6</v>
      </c>
      <c r="E185" s="40">
        <v>3406</v>
      </c>
      <c r="F185" s="35">
        <f t="shared" si="51"/>
        <v>20436</v>
      </c>
      <c r="G185" s="40">
        <v>1774.5</v>
      </c>
      <c r="H185" s="35">
        <f t="shared" si="52"/>
        <v>10647</v>
      </c>
      <c r="I185" s="35">
        <f t="shared" si="53"/>
        <v>31083</v>
      </c>
      <c r="J185" s="441"/>
      <c r="K185" s="371">
        <v>6</v>
      </c>
      <c r="L185" s="328">
        <v>3406</v>
      </c>
      <c r="M185" s="329">
        <f t="shared" si="54"/>
        <v>20436</v>
      </c>
      <c r="N185" s="328">
        <v>1774.5</v>
      </c>
      <c r="O185" s="329">
        <f t="shared" si="55"/>
        <v>10647</v>
      </c>
      <c r="P185" s="329">
        <f t="shared" si="56"/>
        <v>31083</v>
      </c>
      <c r="Q185" s="473"/>
      <c r="R185" s="327">
        <f t="shared" si="41"/>
        <v>0</v>
      </c>
      <c r="S185" s="328">
        <v>3406</v>
      </c>
      <c r="T185" s="329">
        <f t="shared" si="57"/>
        <v>0</v>
      </c>
      <c r="U185" s="328">
        <v>1774.5</v>
      </c>
      <c r="V185" s="329">
        <f t="shared" si="58"/>
        <v>0</v>
      </c>
      <c r="W185" s="329">
        <f t="shared" si="59"/>
        <v>0</v>
      </c>
      <c r="X185" s="464"/>
    </row>
    <row r="186" spans="1:24" x14ac:dyDescent="0.25">
      <c r="A186" s="36" t="s">
        <v>369</v>
      </c>
      <c r="B186" s="117" t="s">
        <v>370</v>
      </c>
      <c r="C186" s="118" t="s">
        <v>170</v>
      </c>
      <c r="D186" s="119">
        <v>6</v>
      </c>
      <c r="E186" s="40">
        <v>2358</v>
      </c>
      <c r="F186" s="35">
        <f t="shared" si="51"/>
        <v>14148</v>
      </c>
      <c r="G186" s="40">
        <v>496.08</v>
      </c>
      <c r="H186" s="35">
        <f t="shared" si="52"/>
        <v>2976.48</v>
      </c>
      <c r="I186" s="35">
        <f t="shared" si="53"/>
        <v>17124.48</v>
      </c>
      <c r="J186" s="441"/>
      <c r="K186" s="371">
        <v>6</v>
      </c>
      <c r="L186" s="328">
        <v>2358</v>
      </c>
      <c r="M186" s="329">
        <f t="shared" si="54"/>
        <v>14148</v>
      </c>
      <c r="N186" s="328">
        <v>496.08</v>
      </c>
      <c r="O186" s="329">
        <f t="shared" si="55"/>
        <v>2976.48</v>
      </c>
      <c r="P186" s="329">
        <f t="shared" si="56"/>
        <v>17124.48</v>
      </c>
      <c r="Q186" s="473"/>
      <c r="R186" s="327">
        <f t="shared" si="41"/>
        <v>0</v>
      </c>
      <c r="S186" s="328">
        <v>2358</v>
      </c>
      <c r="T186" s="329">
        <f t="shared" si="57"/>
        <v>0</v>
      </c>
      <c r="U186" s="328">
        <v>496.08</v>
      </c>
      <c r="V186" s="329">
        <f t="shared" si="58"/>
        <v>0</v>
      </c>
      <c r="W186" s="329">
        <f t="shared" si="59"/>
        <v>0</v>
      </c>
      <c r="X186" s="464"/>
    </row>
    <row r="187" spans="1:24" x14ac:dyDescent="0.25">
      <c r="A187" s="36" t="s">
        <v>371</v>
      </c>
      <c r="B187" s="117" t="s">
        <v>372</v>
      </c>
      <c r="C187" s="118" t="s">
        <v>296</v>
      </c>
      <c r="D187" s="119">
        <v>80</v>
      </c>
      <c r="E187" s="40">
        <v>162.44</v>
      </c>
      <c r="F187" s="35">
        <f t="shared" si="51"/>
        <v>12995.2</v>
      </c>
      <c r="G187" s="40">
        <v>131.97999999999999</v>
      </c>
      <c r="H187" s="35">
        <f t="shared" si="52"/>
        <v>10558.4</v>
      </c>
      <c r="I187" s="35">
        <f t="shared" si="53"/>
        <v>23553.599999999999</v>
      </c>
      <c r="J187" s="441"/>
      <c r="K187" s="371">
        <v>80</v>
      </c>
      <c r="L187" s="328">
        <v>162.44</v>
      </c>
      <c r="M187" s="329">
        <f t="shared" si="54"/>
        <v>12995.2</v>
      </c>
      <c r="N187" s="328">
        <v>131.97999999999999</v>
      </c>
      <c r="O187" s="329">
        <f t="shared" si="55"/>
        <v>10558.4</v>
      </c>
      <c r="P187" s="329">
        <f t="shared" si="56"/>
        <v>23553.599999999999</v>
      </c>
      <c r="Q187" s="473"/>
      <c r="R187" s="327">
        <f t="shared" si="41"/>
        <v>0</v>
      </c>
      <c r="S187" s="328">
        <v>162.44</v>
      </c>
      <c r="T187" s="329">
        <f t="shared" si="57"/>
        <v>0</v>
      </c>
      <c r="U187" s="328">
        <v>131.97999999999999</v>
      </c>
      <c r="V187" s="329">
        <f t="shared" si="58"/>
        <v>0</v>
      </c>
      <c r="W187" s="329">
        <f t="shared" si="59"/>
        <v>0</v>
      </c>
      <c r="X187" s="464"/>
    </row>
    <row r="188" spans="1:24" x14ac:dyDescent="0.25">
      <c r="A188" s="36" t="s">
        <v>373</v>
      </c>
      <c r="B188" s="117" t="s">
        <v>340</v>
      </c>
      <c r="C188" s="118" t="s">
        <v>296</v>
      </c>
      <c r="D188" s="119">
        <v>350</v>
      </c>
      <c r="E188" s="40">
        <v>162.44</v>
      </c>
      <c r="F188" s="35">
        <f t="shared" si="51"/>
        <v>56854</v>
      </c>
      <c r="G188" s="40">
        <v>101.09</v>
      </c>
      <c r="H188" s="35">
        <f t="shared" si="52"/>
        <v>35381.5</v>
      </c>
      <c r="I188" s="35">
        <f t="shared" si="53"/>
        <v>92235.5</v>
      </c>
      <c r="J188" s="441"/>
      <c r="K188" s="371">
        <v>200</v>
      </c>
      <c r="L188" s="328">
        <v>162.44</v>
      </c>
      <c r="M188" s="329">
        <f t="shared" si="54"/>
        <v>32488</v>
      </c>
      <c r="N188" s="328">
        <v>101.09</v>
      </c>
      <c r="O188" s="329">
        <f t="shared" si="55"/>
        <v>20218</v>
      </c>
      <c r="P188" s="329">
        <f t="shared" si="56"/>
        <v>52706</v>
      </c>
      <c r="Q188" s="473"/>
      <c r="R188" s="327">
        <f t="shared" si="41"/>
        <v>150</v>
      </c>
      <c r="S188" s="328">
        <v>162.44</v>
      </c>
      <c r="T188" s="329">
        <f t="shared" si="57"/>
        <v>24366</v>
      </c>
      <c r="U188" s="328">
        <v>101.09</v>
      </c>
      <c r="V188" s="329">
        <f t="shared" si="58"/>
        <v>15163.5</v>
      </c>
      <c r="W188" s="329">
        <f t="shared" si="59"/>
        <v>39529.5</v>
      </c>
      <c r="X188" s="464"/>
    </row>
    <row r="189" spans="1:24" x14ac:dyDescent="0.25">
      <c r="A189" s="36" t="s">
        <v>374</v>
      </c>
      <c r="B189" s="117" t="s">
        <v>336</v>
      </c>
      <c r="C189" s="118" t="s">
        <v>296</v>
      </c>
      <c r="D189" s="119">
        <v>250</v>
      </c>
      <c r="E189" s="40">
        <v>162.44</v>
      </c>
      <c r="F189" s="35">
        <f t="shared" si="51"/>
        <v>40610</v>
      </c>
      <c r="G189" s="40">
        <v>53.35</v>
      </c>
      <c r="H189" s="35">
        <f t="shared" si="52"/>
        <v>13337.5</v>
      </c>
      <c r="I189" s="35">
        <f t="shared" si="53"/>
        <v>53947.5</v>
      </c>
      <c r="J189" s="441"/>
      <c r="K189" s="371">
        <v>210</v>
      </c>
      <c r="L189" s="328">
        <v>162.44</v>
      </c>
      <c r="M189" s="329">
        <f t="shared" si="54"/>
        <v>34112.400000000001</v>
      </c>
      <c r="N189" s="328">
        <v>53.35</v>
      </c>
      <c r="O189" s="329">
        <f t="shared" si="55"/>
        <v>11203.5</v>
      </c>
      <c r="P189" s="329">
        <f t="shared" si="56"/>
        <v>45315.9</v>
      </c>
      <c r="Q189" s="473"/>
      <c r="R189" s="327">
        <f t="shared" si="41"/>
        <v>40</v>
      </c>
      <c r="S189" s="328">
        <v>162.44</v>
      </c>
      <c r="T189" s="329">
        <f t="shared" si="57"/>
        <v>6497.6</v>
      </c>
      <c r="U189" s="328">
        <v>53.35</v>
      </c>
      <c r="V189" s="329">
        <f t="shared" si="58"/>
        <v>2134</v>
      </c>
      <c r="W189" s="329">
        <f t="shared" si="59"/>
        <v>8631.6</v>
      </c>
      <c r="X189" s="464"/>
    </row>
    <row r="190" spans="1:24" ht="28.5" x14ac:dyDescent="0.25">
      <c r="A190" s="36" t="s">
        <v>375</v>
      </c>
      <c r="B190" s="117" t="s">
        <v>376</v>
      </c>
      <c r="C190" s="118" t="s">
        <v>170</v>
      </c>
      <c r="D190" s="119">
        <v>10</v>
      </c>
      <c r="E190" s="40">
        <v>655</v>
      </c>
      <c r="F190" s="35">
        <f t="shared" si="51"/>
        <v>6550</v>
      </c>
      <c r="G190" s="40">
        <v>142.58000000000001</v>
      </c>
      <c r="H190" s="35">
        <f t="shared" si="52"/>
        <v>1425.8000000000002</v>
      </c>
      <c r="I190" s="35">
        <f t="shared" si="53"/>
        <v>7975.8</v>
      </c>
      <c r="J190" s="441"/>
      <c r="K190" s="371">
        <v>10</v>
      </c>
      <c r="L190" s="328">
        <v>655</v>
      </c>
      <c r="M190" s="329">
        <f t="shared" si="54"/>
        <v>6550</v>
      </c>
      <c r="N190" s="328">
        <v>142.58000000000001</v>
      </c>
      <c r="O190" s="329">
        <f t="shared" si="55"/>
        <v>1425.8000000000002</v>
      </c>
      <c r="P190" s="329">
        <f t="shared" si="56"/>
        <v>7975.8</v>
      </c>
      <c r="Q190" s="473"/>
      <c r="R190" s="327">
        <f t="shared" si="41"/>
        <v>0</v>
      </c>
      <c r="S190" s="328">
        <v>655</v>
      </c>
      <c r="T190" s="329">
        <f t="shared" si="57"/>
        <v>0</v>
      </c>
      <c r="U190" s="328">
        <v>142.58000000000001</v>
      </c>
      <c r="V190" s="329">
        <f t="shared" si="58"/>
        <v>0</v>
      </c>
      <c r="W190" s="329">
        <f t="shared" si="59"/>
        <v>0</v>
      </c>
      <c r="X190" s="464"/>
    </row>
    <row r="191" spans="1:24" x14ac:dyDescent="0.25">
      <c r="A191" s="36" t="s">
        <v>377</v>
      </c>
      <c r="B191" s="117" t="s">
        <v>346</v>
      </c>
      <c r="C191" s="118" t="s">
        <v>296</v>
      </c>
      <c r="D191" s="119">
        <v>300</v>
      </c>
      <c r="E191" s="40">
        <v>45.85</v>
      </c>
      <c r="F191" s="35">
        <f t="shared" si="51"/>
        <v>13755</v>
      </c>
      <c r="G191" s="40">
        <v>28.08</v>
      </c>
      <c r="H191" s="35">
        <f t="shared" si="52"/>
        <v>8424</v>
      </c>
      <c r="I191" s="35">
        <f t="shared" si="53"/>
        <v>22179</v>
      </c>
      <c r="J191" s="441"/>
      <c r="K191" s="371">
        <v>300</v>
      </c>
      <c r="L191" s="328">
        <v>45.85</v>
      </c>
      <c r="M191" s="329">
        <f t="shared" si="54"/>
        <v>13755</v>
      </c>
      <c r="N191" s="328">
        <v>28.08</v>
      </c>
      <c r="O191" s="329">
        <f t="shared" si="55"/>
        <v>8424</v>
      </c>
      <c r="P191" s="329">
        <f t="shared" si="56"/>
        <v>22179</v>
      </c>
      <c r="Q191" s="473"/>
      <c r="R191" s="327">
        <f t="shared" si="41"/>
        <v>0</v>
      </c>
      <c r="S191" s="328">
        <v>45.85</v>
      </c>
      <c r="T191" s="329">
        <f t="shared" si="57"/>
        <v>0</v>
      </c>
      <c r="U191" s="328">
        <v>28.08</v>
      </c>
      <c r="V191" s="329">
        <f t="shared" si="58"/>
        <v>0</v>
      </c>
      <c r="W191" s="329">
        <f t="shared" si="59"/>
        <v>0</v>
      </c>
      <c r="X191" s="464"/>
    </row>
    <row r="192" spans="1:24" x14ac:dyDescent="0.25">
      <c r="A192" s="36" t="s">
        <v>378</v>
      </c>
      <c r="B192" s="117" t="s">
        <v>354</v>
      </c>
      <c r="C192" s="118" t="s">
        <v>379</v>
      </c>
      <c r="D192" s="119">
        <v>1</v>
      </c>
      <c r="E192" s="40">
        <v>0</v>
      </c>
      <c r="F192" s="35"/>
      <c r="G192" s="40">
        <v>6864</v>
      </c>
      <c r="H192" s="35">
        <f t="shared" si="52"/>
        <v>6864</v>
      </c>
      <c r="I192" s="35">
        <f t="shared" si="53"/>
        <v>6864</v>
      </c>
      <c r="J192" s="441"/>
      <c r="K192" s="371">
        <v>1</v>
      </c>
      <c r="L192" s="328">
        <v>0</v>
      </c>
      <c r="M192" s="329">
        <f t="shared" si="54"/>
        <v>0</v>
      </c>
      <c r="N192" s="328">
        <v>6864</v>
      </c>
      <c r="O192" s="329">
        <f t="shared" si="55"/>
        <v>6864</v>
      </c>
      <c r="P192" s="329">
        <f t="shared" si="56"/>
        <v>6864</v>
      </c>
      <c r="Q192" s="473"/>
      <c r="R192" s="327">
        <f t="shared" si="41"/>
        <v>0</v>
      </c>
      <c r="S192" s="328">
        <v>0</v>
      </c>
      <c r="T192" s="329">
        <f t="shared" si="57"/>
        <v>0</v>
      </c>
      <c r="U192" s="328">
        <v>6864</v>
      </c>
      <c r="V192" s="329">
        <f t="shared" si="58"/>
        <v>0</v>
      </c>
      <c r="W192" s="329">
        <f t="shared" si="59"/>
        <v>0</v>
      </c>
      <c r="X192" s="464"/>
    </row>
    <row r="193" spans="1:24" x14ac:dyDescent="0.25">
      <c r="A193" s="36" t="s">
        <v>380</v>
      </c>
      <c r="B193" s="117" t="s">
        <v>381</v>
      </c>
      <c r="C193" s="118" t="s">
        <v>379</v>
      </c>
      <c r="D193" s="119">
        <v>1</v>
      </c>
      <c r="E193" s="40">
        <v>119808</v>
      </c>
      <c r="F193" s="35">
        <f>D193*E193</f>
        <v>119808</v>
      </c>
      <c r="G193" s="40">
        <v>0</v>
      </c>
      <c r="H193" s="35">
        <f t="shared" si="52"/>
        <v>0</v>
      </c>
      <c r="I193" s="35">
        <f t="shared" si="53"/>
        <v>119808</v>
      </c>
      <c r="J193" s="441"/>
      <c r="K193" s="371"/>
      <c r="L193" s="328">
        <v>119808</v>
      </c>
      <c r="M193" s="329">
        <f>K193*L193</f>
        <v>0</v>
      </c>
      <c r="N193" s="328">
        <v>0</v>
      </c>
      <c r="O193" s="329">
        <f t="shared" si="55"/>
        <v>0</v>
      </c>
      <c r="P193" s="329">
        <f t="shared" si="56"/>
        <v>0</v>
      </c>
      <c r="Q193" s="473"/>
      <c r="R193" s="327">
        <f t="shared" si="41"/>
        <v>1</v>
      </c>
      <c r="S193" s="328">
        <v>119808</v>
      </c>
      <c r="T193" s="329">
        <f>R193*S193</f>
        <v>119808</v>
      </c>
      <c r="U193" s="328">
        <v>0</v>
      </c>
      <c r="V193" s="329">
        <f t="shared" si="58"/>
        <v>0</v>
      </c>
      <c r="W193" s="329">
        <f t="shared" si="59"/>
        <v>119808</v>
      </c>
      <c r="X193" s="464"/>
    </row>
    <row r="194" spans="1:24" x14ac:dyDescent="0.25">
      <c r="A194" s="108" t="s">
        <v>382</v>
      </c>
      <c r="B194" s="109" t="s">
        <v>383</v>
      </c>
      <c r="C194" s="110"/>
      <c r="D194" s="111"/>
      <c r="E194" s="112"/>
      <c r="F194" s="28">
        <f>SUM(F195:F208)</f>
        <v>26659798.984300002</v>
      </c>
      <c r="G194" s="112"/>
      <c r="H194" s="28">
        <f>SUM(H195:H208)</f>
        <v>61642670.156999998</v>
      </c>
      <c r="I194" s="28">
        <f>SUM(I195:I208)</f>
        <v>88302469.141300008</v>
      </c>
      <c r="J194" s="450"/>
      <c r="K194" s="366"/>
      <c r="L194" s="367"/>
      <c r="M194" s="368">
        <f>SUM(M195:M208)</f>
        <v>23578665.812000003</v>
      </c>
      <c r="N194" s="367"/>
      <c r="O194" s="368">
        <f>SUM(O195:O208)</f>
        <v>59051795.379999988</v>
      </c>
      <c r="P194" s="368">
        <f>SUM(P195:P208)</f>
        <v>82630461.191999987</v>
      </c>
      <c r="Q194" s="482"/>
      <c r="R194" s="327">
        <f t="shared" si="41"/>
        <v>0</v>
      </c>
      <c r="S194" s="367"/>
      <c r="T194" s="368">
        <f>SUM(T195:T208)</f>
        <v>3081133.1722999997</v>
      </c>
      <c r="U194" s="367"/>
      <c r="V194" s="368">
        <f>SUM(V195:V208)</f>
        <v>2590874.7769999998</v>
      </c>
      <c r="W194" s="368">
        <f>SUM(W195:W208)</f>
        <v>5672007.9492999995</v>
      </c>
      <c r="X194" s="464"/>
    </row>
    <row r="195" spans="1:24" x14ac:dyDescent="0.25">
      <c r="A195" s="124" t="s">
        <v>384</v>
      </c>
      <c r="B195" s="125" t="s">
        <v>385</v>
      </c>
      <c r="C195" s="126" t="s">
        <v>386</v>
      </c>
      <c r="D195" s="119">
        <v>6</v>
      </c>
      <c r="E195" s="35">
        <v>125450</v>
      </c>
      <c r="F195" s="35">
        <f t="shared" ref="F195:F203" si="60">D195*E195</f>
        <v>752700</v>
      </c>
      <c r="G195" s="35">
        <v>982545</v>
      </c>
      <c r="H195" s="35">
        <f t="shared" ref="H195:H203" si="61">D195*G195</f>
        <v>5895270</v>
      </c>
      <c r="I195" s="35">
        <f t="shared" ref="I195:I203" si="62">E195*D195+G195*D195</f>
        <v>6647970</v>
      </c>
      <c r="J195" s="441"/>
      <c r="K195" s="371">
        <v>6</v>
      </c>
      <c r="L195" s="329">
        <v>125450</v>
      </c>
      <c r="M195" s="329">
        <f t="shared" ref="M195:M203" si="63">K195*L195</f>
        <v>752700</v>
      </c>
      <c r="N195" s="329">
        <v>982545</v>
      </c>
      <c r="O195" s="329">
        <f t="shared" ref="O195:O203" si="64">K195*N195</f>
        <v>5895270</v>
      </c>
      <c r="P195" s="329">
        <f t="shared" ref="P195:P203" si="65">L195*K195+N195*K195</f>
        <v>6647970</v>
      </c>
      <c r="Q195" s="473"/>
      <c r="R195" s="327">
        <f t="shared" si="41"/>
        <v>0</v>
      </c>
      <c r="S195" s="329">
        <v>125450</v>
      </c>
      <c r="T195" s="329">
        <f t="shared" ref="T195:T203" si="66">R195*S195</f>
        <v>0</v>
      </c>
      <c r="U195" s="329">
        <v>982545</v>
      </c>
      <c r="V195" s="329">
        <f t="shared" ref="V195:V203" si="67">R195*U195</f>
        <v>0</v>
      </c>
      <c r="W195" s="329">
        <f t="shared" ref="W195:W203" si="68">S195*R195+U195*R195</f>
        <v>0</v>
      </c>
      <c r="X195" s="464"/>
    </row>
    <row r="196" spans="1:24" x14ac:dyDescent="0.25">
      <c r="A196" s="124" t="s">
        <v>387</v>
      </c>
      <c r="B196" s="125" t="s">
        <v>388</v>
      </c>
      <c r="C196" s="126" t="s">
        <v>386</v>
      </c>
      <c r="D196" s="119">
        <v>7</v>
      </c>
      <c r="E196" s="35">
        <v>29545</v>
      </c>
      <c r="F196" s="35">
        <f t="shared" si="60"/>
        <v>206815</v>
      </c>
      <c r="G196" s="35">
        <v>469586</v>
      </c>
      <c r="H196" s="35">
        <f t="shared" si="61"/>
        <v>3287102</v>
      </c>
      <c r="I196" s="35">
        <f t="shared" si="62"/>
        <v>3493917</v>
      </c>
      <c r="J196" s="441"/>
      <c r="K196" s="371">
        <v>7</v>
      </c>
      <c r="L196" s="329">
        <v>29545</v>
      </c>
      <c r="M196" s="329">
        <f t="shared" si="63"/>
        <v>206815</v>
      </c>
      <c r="N196" s="329">
        <v>469586</v>
      </c>
      <c r="O196" s="329">
        <f t="shared" si="64"/>
        <v>3287102</v>
      </c>
      <c r="P196" s="329">
        <f t="shared" si="65"/>
        <v>3493917</v>
      </c>
      <c r="Q196" s="473"/>
      <c r="R196" s="327">
        <f t="shared" si="41"/>
        <v>0</v>
      </c>
      <c r="S196" s="329">
        <v>29545</v>
      </c>
      <c r="T196" s="329">
        <f t="shared" si="66"/>
        <v>0</v>
      </c>
      <c r="U196" s="329">
        <v>469586</v>
      </c>
      <c r="V196" s="329">
        <f t="shared" si="67"/>
        <v>0</v>
      </c>
      <c r="W196" s="329">
        <f t="shared" si="68"/>
        <v>0</v>
      </c>
      <c r="X196" s="464"/>
    </row>
    <row r="197" spans="1:24" x14ac:dyDescent="0.25">
      <c r="A197" s="124" t="s">
        <v>389</v>
      </c>
      <c r="B197" s="125" t="s">
        <v>390</v>
      </c>
      <c r="C197" s="126" t="s">
        <v>386</v>
      </c>
      <c r="D197" s="119">
        <v>13</v>
      </c>
      <c r="E197" s="35">
        <v>102635.07</v>
      </c>
      <c r="F197" s="35">
        <f t="shared" si="60"/>
        <v>1334255.9100000001</v>
      </c>
      <c r="G197" s="35">
        <v>309219.34000000003</v>
      </c>
      <c r="H197" s="35">
        <f t="shared" si="61"/>
        <v>4019851.4200000004</v>
      </c>
      <c r="I197" s="35">
        <f t="shared" si="62"/>
        <v>5354107.33</v>
      </c>
      <c r="J197" s="441"/>
      <c r="K197" s="371">
        <v>12</v>
      </c>
      <c r="L197" s="329">
        <v>102635.07</v>
      </c>
      <c r="M197" s="329">
        <f t="shared" si="63"/>
        <v>1231620.8400000001</v>
      </c>
      <c r="N197" s="329">
        <v>309219.34000000003</v>
      </c>
      <c r="O197" s="329">
        <f t="shared" si="64"/>
        <v>3710632.08</v>
      </c>
      <c r="P197" s="329">
        <f t="shared" si="65"/>
        <v>4942252.92</v>
      </c>
      <c r="Q197" s="473"/>
      <c r="R197" s="327">
        <f t="shared" si="41"/>
        <v>1</v>
      </c>
      <c r="S197" s="329">
        <v>102635.07</v>
      </c>
      <c r="T197" s="329">
        <f t="shared" si="66"/>
        <v>102635.07</v>
      </c>
      <c r="U197" s="329">
        <v>309219.34000000003</v>
      </c>
      <c r="V197" s="329">
        <f t="shared" si="67"/>
        <v>309219.34000000003</v>
      </c>
      <c r="W197" s="329">
        <f t="shared" si="68"/>
        <v>411854.41000000003</v>
      </c>
      <c r="X197" s="464"/>
    </row>
    <row r="198" spans="1:24" x14ac:dyDescent="0.25">
      <c r="A198" s="124" t="s">
        <v>391</v>
      </c>
      <c r="B198" s="125" t="s">
        <v>392</v>
      </c>
      <c r="C198" s="126" t="s">
        <v>28</v>
      </c>
      <c r="D198" s="119">
        <v>76</v>
      </c>
      <c r="E198" s="35">
        <v>4332.6000000000004</v>
      </c>
      <c r="F198" s="35">
        <f t="shared" si="60"/>
        <v>329277.60000000003</v>
      </c>
      <c r="G198" s="35">
        <v>10463.969999999999</v>
      </c>
      <c r="H198" s="35">
        <f t="shared" si="61"/>
        <v>795261.72</v>
      </c>
      <c r="I198" s="35">
        <f t="shared" si="62"/>
        <v>1124539.32</v>
      </c>
      <c r="J198" s="441"/>
      <c r="K198" s="371">
        <v>68</v>
      </c>
      <c r="L198" s="329">
        <v>4332.6000000000004</v>
      </c>
      <c r="M198" s="329">
        <f t="shared" si="63"/>
        <v>294616.80000000005</v>
      </c>
      <c r="N198" s="329">
        <v>10463.969999999999</v>
      </c>
      <c r="O198" s="329">
        <f t="shared" si="64"/>
        <v>711549.96</v>
      </c>
      <c r="P198" s="329">
        <f t="shared" si="65"/>
        <v>1006166.76</v>
      </c>
      <c r="Q198" s="473"/>
      <c r="R198" s="327">
        <f t="shared" si="41"/>
        <v>8</v>
      </c>
      <c r="S198" s="329">
        <v>4332.6000000000004</v>
      </c>
      <c r="T198" s="329">
        <f t="shared" si="66"/>
        <v>34660.800000000003</v>
      </c>
      <c r="U198" s="329">
        <v>10463.969999999999</v>
      </c>
      <c r="V198" s="329">
        <f t="shared" si="67"/>
        <v>83711.759999999995</v>
      </c>
      <c r="W198" s="329">
        <f t="shared" si="68"/>
        <v>118372.56</v>
      </c>
      <c r="X198" s="464"/>
    </row>
    <row r="199" spans="1:24" x14ac:dyDescent="0.25">
      <c r="A199" s="124" t="s">
        <v>393</v>
      </c>
      <c r="B199" s="125" t="s">
        <v>394</v>
      </c>
      <c r="C199" s="126" t="s">
        <v>19</v>
      </c>
      <c r="D199" s="119">
        <v>3335.57</v>
      </c>
      <c r="E199" s="35">
        <v>2655.59</v>
      </c>
      <c r="F199" s="35">
        <f t="shared" si="60"/>
        <v>8857906.3363000005</v>
      </c>
      <c r="G199" s="35">
        <v>1958</v>
      </c>
      <c r="H199" s="35">
        <f t="shared" si="61"/>
        <v>6531046.0600000005</v>
      </c>
      <c r="I199" s="35">
        <f t="shared" si="62"/>
        <v>15388952.396300001</v>
      </c>
      <c r="J199" s="441"/>
      <c r="K199" s="371">
        <v>3033.8</v>
      </c>
      <c r="L199" s="329">
        <v>2655.59</v>
      </c>
      <c r="M199" s="329">
        <f t="shared" si="63"/>
        <v>8056528.9420000007</v>
      </c>
      <c r="N199" s="329">
        <v>1958</v>
      </c>
      <c r="O199" s="329">
        <f t="shared" si="64"/>
        <v>5940180.4000000004</v>
      </c>
      <c r="P199" s="329">
        <f t="shared" si="65"/>
        <v>13996709.342</v>
      </c>
      <c r="Q199" s="473"/>
      <c r="R199" s="327">
        <f t="shared" si="41"/>
        <v>301.77</v>
      </c>
      <c r="S199" s="329">
        <v>2655.59</v>
      </c>
      <c r="T199" s="329">
        <f t="shared" si="66"/>
        <v>801377.39430000004</v>
      </c>
      <c r="U199" s="329">
        <v>1958</v>
      </c>
      <c r="V199" s="329">
        <f t="shared" si="67"/>
        <v>590865.65999999992</v>
      </c>
      <c r="W199" s="329">
        <f t="shared" si="68"/>
        <v>1392243.0543</v>
      </c>
      <c r="X199" s="464"/>
    </row>
    <row r="200" spans="1:24" x14ac:dyDescent="0.25">
      <c r="A200" s="124" t="s">
        <v>395</v>
      </c>
      <c r="B200" s="125" t="s">
        <v>396</v>
      </c>
      <c r="C200" s="126" t="s">
        <v>28</v>
      </c>
      <c r="D200" s="119">
        <v>8</v>
      </c>
      <c r="E200" s="35">
        <v>11973.06</v>
      </c>
      <c r="F200" s="35">
        <f t="shared" si="60"/>
        <v>95784.48</v>
      </c>
      <c r="G200" s="35">
        <v>32008.28</v>
      </c>
      <c r="H200" s="35">
        <f t="shared" si="61"/>
        <v>256066.24</v>
      </c>
      <c r="I200" s="35">
        <f t="shared" si="62"/>
        <v>351850.72</v>
      </c>
      <c r="J200" s="441"/>
      <c r="K200" s="371">
        <v>8</v>
      </c>
      <c r="L200" s="329">
        <v>11973.06</v>
      </c>
      <c r="M200" s="329">
        <f t="shared" si="63"/>
        <v>95784.48</v>
      </c>
      <c r="N200" s="329">
        <v>32008.28</v>
      </c>
      <c r="O200" s="329">
        <f t="shared" si="64"/>
        <v>256066.24</v>
      </c>
      <c r="P200" s="329">
        <f t="shared" si="65"/>
        <v>351850.72</v>
      </c>
      <c r="Q200" s="473"/>
      <c r="R200" s="327">
        <f t="shared" si="41"/>
        <v>0</v>
      </c>
      <c r="S200" s="329">
        <v>11973.06</v>
      </c>
      <c r="T200" s="329">
        <f t="shared" si="66"/>
        <v>0</v>
      </c>
      <c r="U200" s="329">
        <v>32008.28</v>
      </c>
      <c r="V200" s="329">
        <f t="shared" si="67"/>
        <v>0</v>
      </c>
      <c r="W200" s="329">
        <f t="shared" si="68"/>
        <v>0</v>
      </c>
      <c r="X200" s="464"/>
    </row>
    <row r="201" spans="1:24" x14ac:dyDescent="0.25">
      <c r="A201" s="124" t="s">
        <v>397</v>
      </c>
      <c r="B201" s="125" t="s">
        <v>398</v>
      </c>
      <c r="C201" s="126" t="s">
        <v>386</v>
      </c>
      <c r="D201" s="119">
        <v>12</v>
      </c>
      <c r="E201" s="35">
        <v>637410.63</v>
      </c>
      <c r="F201" s="35">
        <f t="shared" si="60"/>
        <v>7648927.5600000005</v>
      </c>
      <c r="G201" s="35">
        <v>2625837.9</v>
      </c>
      <c r="H201" s="35">
        <f t="shared" si="61"/>
        <v>31510054.799999997</v>
      </c>
      <c r="I201" s="35">
        <f t="shared" si="62"/>
        <v>39158982.359999999</v>
      </c>
      <c r="J201" s="441"/>
      <c r="K201" s="371">
        <v>12</v>
      </c>
      <c r="L201" s="329">
        <v>637410.63</v>
      </c>
      <c r="M201" s="329">
        <f t="shared" si="63"/>
        <v>7648927.5600000005</v>
      </c>
      <c r="N201" s="329">
        <v>2625837.9</v>
      </c>
      <c r="O201" s="329">
        <f t="shared" si="64"/>
        <v>31510054.799999997</v>
      </c>
      <c r="P201" s="329">
        <f t="shared" si="65"/>
        <v>39158982.359999999</v>
      </c>
      <c r="Q201" s="473"/>
      <c r="R201" s="327">
        <f t="shared" si="41"/>
        <v>0</v>
      </c>
      <c r="S201" s="329">
        <v>637410.63</v>
      </c>
      <c r="T201" s="329">
        <f t="shared" si="66"/>
        <v>0</v>
      </c>
      <c r="U201" s="329">
        <v>2625837.9</v>
      </c>
      <c r="V201" s="329">
        <f t="shared" si="67"/>
        <v>0</v>
      </c>
      <c r="W201" s="329">
        <f t="shared" si="68"/>
        <v>0</v>
      </c>
      <c r="X201" s="464"/>
    </row>
    <row r="202" spans="1:24" x14ac:dyDescent="0.25">
      <c r="A202" s="124" t="s">
        <v>399</v>
      </c>
      <c r="B202" s="125" t="s">
        <v>400</v>
      </c>
      <c r="C202" s="126" t="s">
        <v>386</v>
      </c>
      <c r="D202" s="119">
        <v>14</v>
      </c>
      <c r="E202" s="35">
        <v>46198.46</v>
      </c>
      <c r="F202" s="35">
        <f t="shared" si="60"/>
        <v>646778.43999999994</v>
      </c>
      <c r="G202" s="35">
        <v>372209.5</v>
      </c>
      <c r="H202" s="35">
        <f t="shared" si="61"/>
        <v>5210933</v>
      </c>
      <c r="I202" s="35">
        <f t="shared" si="62"/>
        <v>5857711.4399999995</v>
      </c>
      <c r="J202" s="441"/>
      <c r="K202" s="371">
        <v>14</v>
      </c>
      <c r="L202" s="329">
        <v>46198.46</v>
      </c>
      <c r="M202" s="329">
        <f t="shared" si="63"/>
        <v>646778.43999999994</v>
      </c>
      <c r="N202" s="329">
        <v>372209.5</v>
      </c>
      <c r="O202" s="329">
        <f t="shared" si="64"/>
        <v>5210933</v>
      </c>
      <c r="P202" s="329">
        <f t="shared" si="65"/>
        <v>5857711.4399999995</v>
      </c>
      <c r="Q202" s="473"/>
      <c r="R202" s="327">
        <f t="shared" si="41"/>
        <v>0</v>
      </c>
      <c r="S202" s="329">
        <v>46198.46</v>
      </c>
      <c r="T202" s="329">
        <f t="shared" si="66"/>
        <v>0</v>
      </c>
      <c r="U202" s="329">
        <v>372209.5</v>
      </c>
      <c r="V202" s="329">
        <f t="shared" si="67"/>
        <v>0</v>
      </c>
      <c r="W202" s="329">
        <f t="shared" si="68"/>
        <v>0</v>
      </c>
      <c r="X202" s="464"/>
    </row>
    <row r="203" spans="1:24" x14ac:dyDescent="0.25">
      <c r="A203" s="124" t="s">
        <v>401</v>
      </c>
      <c r="B203" s="125" t="s">
        <v>394</v>
      </c>
      <c r="C203" s="126" t="s">
        <v>19</v>
      </c>
      <c r="D203" s="119">
        <v>691</v>
      </c>
      <c r="E203" s="35">
        <v>3758</v>
      </c>
      <c r="F203" s="35">
        <f t="shared" si="60"/>
        <v>2596778</v>
      </c>
      <c r="G203" s="35">
        <v>1100</v>
      </c>
      <c r="H203" s="35">
        <f t="shared" si="61"/>
        <v>760100</v>
      </c>
      <c r="I203" s="35">
        <f t="shared" si="62"/>
        <v>3356878</v>
      </c>
      <c r="J203" s="441"/>
      <c r="K203" s="371">
        <v>690.2</v>
      </c>
      <c r="L203" s="329">
        <v>3758</v>
      </c>
      <c r="M203" s="329">
        <f t="shared" si="63"/>
        <v>2593771.6</v>
      </c>
      <c r="N203" s="329">
        <v>1100</v>
      </c>
      <c r="O203" s="329">
        <f t="shared" si="64"/>
        <v>759220</v>
      </c>
      <c r="P203" s="329">
        <f t="shared" si="65"/>
        <v>3352991.6</v>
      </c>
      <c r="Q203" s="473"/>
      <c r="R203" s="327">
        <f t="shared" si="41"/>
        <v>0.79999999999995453</v>
      </c>
      <c r="S203" s="329">
        <v>3758</v>
      </c>
      <c r="T203" s="329">
        <f t="shared" si="66"/>
        <v>3006.3999999998291</v>
      </c>
      <c r="U203" s="329">
        <v>1100</v>
      </c>
      <c r="V203" s="329">
        <f t="shared" si="67"/>
        <v>879.99999999994998</v>
      </c>
      <c r="W203" s="329">
        <f t="shared" si="68"/>
        <v>3886.3999999997791</v>
      </c>
      <c r="X203" s="464"/>
    </row>
    <row r="204" spans="1:24" x14ac:dyDescent="0.25">
      <c r="A204" s="124" t="s">
        <v>402</v>
      </c>
      <c r="B204" s="125" t="s">
        <v>403</v>
      </c>
      <c r="C204" s="126"/>
      <c r="D204" s="119"/>
      <c r="E204" s="35"/>
      <c r="F204" s="35"/>
      <c r="G204" s="35"/>
      <c r="H204" s="35"/>
      <c r="I204" s="35"/>
      <c r="J204" s="441"/>
      <c r="K204" s="371"/>
      <c r="L204" s="329"/>
      <c r="M204" s="329"/>
      <c r="N204" s="329"/>
      <c r="O204" s="329"/>
      <c r="P204" s="329"/>
      <c r="Q204" s="473"/>
      <c r="R204" s="327">
        <f t="shared" si="41"/>
        <v>0</v>
      </c>
      <c r="S204" s="329"/>
      <c r="T204" s="329"/>
      <c r="U204" s="329"/>
      <c r="V204" s="329"/>
      <c r="W204" s="329"/>
      <c r="X204" s="464"/>
    </row>
    <row r="205" spans="1:24" x14ac:dyDescent="0.25">
      <c r="A205" s="124" t="s">
        <v>404</v>
      </c>
      <c r="B205" s="125" t="s">
        <v>405</v>
      </c>
      <c r="C205" s="126" t="s">
        <v>406</v>
      </c>
      <c r="D205" s="119">
        <v>332.9</v>
      </c>
      <c r="E205" s="35">
        <v>2887.52</v>
      </c>
      <c r="F205" s="35">
        <f>D205*E205</f>
        <v>961255.40799999994</v>
      </c>
      <c r="G205" s="35">
        <v>4676.7299999999996</v>
      </c>
      <c r="H205" s="35">
        <f>D205*G205</f>
        <v>1556883.4169999997</v>
      </c>
      <c r="I205" s="35">
        <f>E205*D205+G205*D205</f>
        <v>2518138.8249999997</v>
      </c>
      <c r="J205" s="441"/>
      <c r="K205" s="371">
        <v>200</v>
      </c>
      <c r="L205" s="329">
        <v>2887.52</v>
      </c>
      <c r="M205" s="329">
        <f>K205*L205</f>
        <v>577504</v>
      </c>
      <c r="N205" s="329">
        <v>4676.7299999999996</v>
      </c>
      <c r="O205" s="329">
        <f>K205*N205</f>
        <v>935345.99999999988</v>
      </c>
      <c r="P205" s="329">
        <f>L205*K205+N205*K205</f>
        <v>1512850</v>
      </c>
      <c r="Q205" s="473"/>
      <c r="R205" s="327">
        <f t="shared" ref="R205:R268" si="69">D205-K205</f>
        <v>132.89999999999998</v>
      </c>
      <c r="S205" s="329">
        <v>2887.52</v>
      </c>
      <c r="T205" s="329">
        <f>R205*S205</f>
        <v>383751.40799999994</v>
      </c>
      <c r="U205" s="329">
        <v>4676.7299999999996</v>
      </c>
      <c r="V205" s="329">
        <f>R205*U205</f>
        <v>621537.41699999978</v>
      </c>
      <c r="W205" s="329">
        <f>S205*R205+U205*R205</f>
        <v>1005288.8249999997</v>
      </c>
      <c r="X205" s="464"/>
    </row>
    <row r="206" spans="1:24" x14ac:dyDescent="0.25">
      <c r="A206" s="124" t="s">
        <v>407</v>
      </c>
      <c r="B206" s="125" t="s">
        <v>408</v>
      </c>
      <c r="C206" s="126" t="s">
        <v>386</v>
      </c>
      <c r="D206" s="119">
        <v>1</v>
      </c>
      <c r="E206" s="35">
        <v>1432280.25</v>
      </c>
      <c r="F206" s="35">
        <f>D206*E206</f>
        <v>1432280.25</v>
      </c>
      <c r="G206" s="35">
        <v>1392401.5</v>
      </c>
      <c r="H206" s="35">
        <f>D206*G206</f>
        <v>1392401.5</v>
      </c>
      <c r="I206" s="35">
        <f>E206*D206+G206*D206</f>
        <v>2824681.75</v>
      </c>
      <c r="J206" s="441"/>
      <c r="K206" s="371">
        <v>0.6</v>
      </c>
      <c r="L206" s="329">
        <v>1432280.25</v>
      </c>
      <c r="M206" s="329">
        <f>K206*L206</f>
        <v>859368.15</v>
      </c>
      <c r="N206" s="329">
        <v>1392401.5</v>
      </c>
      <c r="O206" s="329">
        <f>K206*N206</f>
        <v>835440.9</v>
      </c>
      <c r="P206" s="329">
        <f>L206*K206+N206*K206</f>
        <v>1694809.05</v>
      </c>
      <c r="Q206" s="473"/>
      <c r="R206" s="327">
        <f t="shared" si="69"/>
        <v>0.4</v>
      </c>
      <c r="S206" s="329">
        <v>1432280.25</v>
      </c>
      <c r="T206" s="329">
        <f>R206*S206</f>
        <v>572912.1</v>
      </c>
      <c r="U206" s="329">
        <v>1392401.5</v>
      </c>
      <c r="V206" s="329">
        <f>R206*U206</f>
        <v>556960.6</v>
      </c>
      <c r="W206" s="329">
        <f>S206*R206+U206*R206</f>
        <v>1129872.7</v>
      </c>
      <c r="X206" s="464"/>
    </row>
    <row r="207" spans="1:24" x14ac:dyDescent="0.25">
      <c r="A207" s="124" t="s">
        <v>409</v>
      </c>
      <c r="B207" s="125" t="s">
        <v>410</v>
      </c>
      <c r="C207" s="126" t="s">
        <v>386</v>
      </c>
      <c r="D207" s="119">
        <v>1</v>
      </c>
      <c r="E207" s="35">
        <v>1228500</v>
      </c>
      <c r="F207" s="35">
        <f>D207*E207</f>
        <v>1228500</v>
      </c>
      <c r="G207" s="35">
        <v>0</v>
      </c>
      <c r="H207" s="35">
        <f>D207*G207</f>
        <v>0</v>
      </c>
      <c r="I207" s="35">
        <f>E207*D207+G207*D207</f>
        <v>1228500</v>
      </c>
      <c r="J207" s="441"/>
      <c r="K207" s="371">
        <v>0.5</v>
      </c>
      <c r="L207" s="329">
        <v>1228500</v>
      </c>
      <c r="M207" s="329">
        <f>K207*L207</f>
        <v>614250</v>
      </c>
      <c r="N207" s="329">
        <v>0</v>
      </c>
      <c r="O207" s="329">
        <f>K207*N207</f>
        <v>0</v>
      </c>
      <c r="P207" s="329">
        <f>L207*K207+N207*K207</f>
        <v>614250</v>
      </c>
      <c r="Q207" s="473"/>
      <c r="R207" s="327">
        <f t="shared" si="69"/>
        <v>0.5</v>
      </c>
      <c r="S207" s="329">
        <v>1228500</v>
      </c>
      <c r="T207" s="329">
        <f>R207*S207</f>
        <v>614250</v>
      </c>
      <c r="U207" s="329">
        <v>0</v>
      </c>
      <c r="V207" s="329">
        <f>R207*U207</f>
        <v>0</v>
      </c>
      <c r="W207" s="329">
        <f>S207*R207+U207*R207</f>
        <v>614250</v>
      </c>
      <c r="X207" s="464"/>
    </row>
    <row r="208" spans="1:24" ht="28.5" x14ac:dyDescent="0.25">
      <c r="A208" s="124" t="s">
        <v>411</v>
      </c>
      <c r="B208" s="125" t="s">
        <v>412</v>
      </c>
      <c r="C208" s="126" t="s">
        <v>170</v>
      </c>
      <c r="D208" s="119">
        <v>7</v>
      </c>
      <c r="E208" s="120">
        <v>81220</v>
      </c>
      <c r="F208" s="35">
        <f>D208*E208</f>
        <v>568540</v>
      </c>
      <c r="G208" s="120">
        <v>61100</v>
      </c>
      <c r="H208" s="35">
        <f>D208*G208</f>
        <v>427700</v>
      </c>
      <c r="I208" s="35">
        <f>F208+H208</f>
        <v>996240</v>
      </c>
      <c r="J208" s="441"/>
      <c r="K208" s="371"/>
      <c r="L208" s="372">
        <v>81220</v>
      </c>
      <c r="M208" s="329">
        <f>K208*L208</f>
        <v>0</v>
      </c>
      <c r="N208" s="372">
        <v>61100</v>
      </c>
      <c r="O208" s="329">
        <f>K208*N208</f>
        <v>0</v>
      </c>
      <c r="P208" s="329">
        <f>M208+O208</f>
        <v>0</v>
      </c>
      <c r="Q208" s="473"/>
      <c r="R208" s="327">
        <f t="shared" si="69"/>
        <v>7</v>
      </c>
      <c r="S208" s="372">
        <v>81220</v>
      </c>
      <c r="T208" s="329">
        <f>R208*S208</f>
        <v>568540</v>
      </c>
      <c r="U208" s="372">
        <v>61100</v>
      </c>
      <c r="V208" s="329">
        <f>R208*U208</f>
        <v>427700</v>
      </c>
      <c r="W208" s="329">
        <f>T208+V208</f>
        <v>996240</v>
      </c>
      <c r="X208" s="464"/>
    </row>
    <row r="209" spans="1:24" x14ac:dyDescent="0.25">
      <c r="A209" s="74" t="s">
        <v>413</v>
      </c>
      <c r="B209" s="75" t="s">
        <v>414</v>
      </c>
      <c r="C209" s="76"/>
      <c r="D209" s="77"/>
      <c r="E209" s="112"/>
      <c r="F209" s="80">
        <f>SUM(F210:F230)</f>
        <v>5091550.4402499991</v>
      </c>
      <c r="G209" s="112"/>
      <c r="H209" s="80">
        <f>SUM(H210:H230)</f>
        <v>6181622.0372299999</v>
      </c>
      <c r="I209" s="80">
        <f>SUM(I210:I230)</f>
        <v>11273172.477480002</v>
      </c>
      <c r="J209" s="447"/>
      <c r="K209" s="350"/>
      <c r="L209" s="367"/>
      <c r="M209" s="353">
        <f>SUM(M210:M230)</f>
        <v>3925930.88</v>
      </c>
      <c r="N209" s="367"/>
      <c r="O209" s="353">
        <f>SUM(O210:O230)</f>
        <v>5395478.0499999989</v>
      </c>
      <c r="P209" s="353">
        <f>SUM(P210:P230)</f>
        <v>9321408.9299999997</v>
      </c>
      <c r="Q209" s="479"/>
      <c r="R209" s="327">
        <f t="shared" si="69"/>
        <v>0</v>
      </c>
      <c r="S209" s="367"/>
      <c r="T209" s="353">
        <f>SUM(T210:T230)</f>
        <v>1165619.5602500001</v>
      </c>
      <c r="U209" s="367"/>
      <c r="V209" s="353">
        <f>SUM(V210:V230)</f>
        <v>786143.98722999997</v>
      </c>
      <c r="W209" s="353">
        <f>SUM(W210:W230)</f>
        <v>1951763.5474800002</v>
      </c>
      <c r="X209" s="464"/>
    </row>
    <row r="210" spans="1:24" ht="28.5" x14ac:dyDescent="0.25">
      <c r="A210" s="124" t="s">
        <v>415</v>
      </c>
      <c r="B210" s="117" t="s">
        <v>416</v>
      </c>
      <c r="C210" s="118" t="s">
        <v>170</v>
      </c>
      <c r="D210" s="119">
        <v>58</v>
      </c>
      <c r="E210" s="35">
        <v>7205</v>
      </c>
      <c r="F210" s="35">
        <f>D210*E210</f>
        <v>417890</v>
      </c>
      <c r="G210" s="35">
        <v>17301.59</v>
      </c>
      <c r="H210" s="35">
        <f>D210*G210</f>
        <v>1003492.22</v>
      </c>
      <c r="I210" s="35">
        <f>E210*D210+G210*D210</f>
        <v>1421382.22</v>
      </c>
      <c r="J210" s="441"/>
      <c r="K210" s="371">
        <v>57</v>
      </c>
      <c r="L210" s="329">
        <v>7205</v>
      </c>
      <c r="M210" s="329">
        <f>K210*L210</f>
        <v>410685</v>
      </c>
      <c r="N210" s="329">
        <v>17301.59</v>
      </c>
      <c r="O210" s="329">
        <f>K210*N210</f>
        <v>986190.63</v>
      </c>
      <c r="P210" s="329">
        <f>L210*K210+N210*K210</f>
        <v>1396875.63</v>
      </c>
      <c r="Q210" s="473"/>
      <c r="R210" s="327">
        <f t="shared" si="69"/>
        <v>1</v>
      </c>
      <c r="S210" s="329">
        <v>7205</v>
      </c>
      <c r="T210" s="329">
        <f>R210*S210</f>
        <v>7205</v>
      </c>
      <c r="U210" s="329">
        <v>17301.59</v>
      </c>
      <c r="V210" s="329">
        <f>R210*U210</f>
        <v>17301.59</v>
      </c>
      <c r="W210" s="329">
        <f>S210*R210+U210*R210</f>
        <v>24506.59</v>
      </c>
      <c r="X210" s="464"/>
    </row>
    <row r="211" spans="1:24" x14ac:dyDescent="0.25">
      <c r="A211" s="124" t="s">
        <v>417</v>
      </c>
      <c r="B211" s="117" t="s">
        <v>418</v>
      </c>
      <c r="C211" s="118" t="s">
        <v>406</v>
      </c>
      <c r="D211" s="119">
        <v>1013</v>
      </c>
      <c r="E211" s="35">
        <v>1451.67</v>
      </c>
      <c r="F211" s="35">
        <f>D211*E211</f>
        <v>1470541.71</v>
      </c>
      <c r="G211" s="35">
        <v>811.65</v>
      </c>
      <c r="H211" s="35">
        <f>D211*G211</f>
        <v>822201.45</v>
      </c>
      <c r="I211" s="35">
        <f>E211*D211+G211*D211</f>
        <v>2292743.16</v>
      </c>
      <c r="J211" s="441"/>
      <c r="K211" s="371">
        <v>1000</v>
      </c>
      <c r="L211" s="329">
        <v>1451.67</v>
      </c>
      <c r="M211" s="329">
        <f>K211*L211</f>
        <v>1451670</v>
      </c>
      <c r="N211" s="329">
        <v>811.65</v>
      </c>
      <c r="O211" s="329">
        <f>K211*N211</f>
        <v>811650</v>
      </c>
      <c r="P211" s="329">
        <f>L211*K211+N211*K211</f>
        <v>2263320</v>
      </c>
      <c r="Q211" s="473"/>
      <c r="R211" s="327">
        <f t="shared" si="69"/>
        <v>13</v>
      </c>
      <c r="S211" s="329">
        <v>1451.67</v>
      </c>
      <c r="T211" s="329">
        <f>R211*S211</f>
        <v>18871.71</v>
      </c>
      <c r="U211" s="329">
        <v>811.65</v>
      </c>
      <c r="V211" s="329">
        <f>R211*U211</f>
        <v>10551.449999999999</v>
      </c>
      <c r="W211" s="329">
        <f>S211*R211+U211*R211</f>
        <v>29423.159999999996</v>
      </c>
      <c r="X211" s="464"/>
    </row>
    <row r="212" spans="1:24" x14ac:dyDescent="0.25">
      <c r="A212" s="124" t="s">
        <v>419</v>
      </c>
      <c r="B212" s="117" t="s">
        <v>420</v>
      </c>
      <c r="C212" s="118" t="s">
        <v>28</v>
      </c>
      <c r="D212" s="119">
        <v>1</v>
      </c>
      <c r="E212" s="35">
        <v>39090</v>
      </c>
      <c r="F212" s="35">
        <f>D212*E212</f>
        <v>39090</v>
      </c>
      <c r="G212" s="35">
        <v>204170</v>
      </c>
      <c r="H212" s="35">
        <f>D212*G212</f>
        <v>204170</v>
      </c>
      <c r="I212" s="35">
        <f>E212*D212+G212*D212</f>
        <v>243260</v>
      </c>
      <c r="J212" s="441"/>
      <c r="K212" s="371">
        <v>1</v>
      </c>
      <c r="L212" s="329">
        <v>39090</v>
      </c>
      <c r="M212" s="329">
        <f>K212*L212</f>
        <v>39090</v>
      </c>
      <c r="N212" s="329">
        <v>204170</v>
      </c>
      <c r="O212" s="329">
        <f>K212*N212</f>
        <v>204170</v>
      </c>
      <c r="P212" s="329">
        <f>L212*K212+N212*K212</f>
        <v>243260</v>
      </c>
      <c r="Q212" s="473"/>
      <c r="R212" s="327">
        <f t="shared" si="69"/>
        <v>0</v>
      </c>
      <c r="S212" s="329">
        <v>39090</v>
      </c>
      <c r="T212" s="329">
        <f>R212*S212</f>
        <v>0</v>
      </c>
      <c r="U212" s="329">
        <v>204170</v>
      </c>
      <c r="V212" s="329">
        <f>R212*U212</f>
        <v>0</v>
      </c>
      <c r="W212" s="329">
        <f>S212*R212+U212*R212</f>
        <v>0</v>
      </c>
      <c r="X212" s="464"/>
    </row>
    <row r="213" spans="1:24" x14ac:dyDescent="0.25">
      <c r="A213" s="127" t="s">
        <v>421</v>
      </c>
      <c r="B213" s="123" t="s">
        <v>422</v>
      </c>
      <c r="C213" s="118"/>
      <c r="D213" s="119"/>
      <c r="E213" s="35"/>
      <c r="F213" s="35"/>
      <c r="G213" s="35"/>
      <c r="H213" s="35"/>
      <c r="I213" s="35"/>
      <c r="J213" s="441"/>
      <c r="K213" s="371"/>
      <c r="L213" s="329"/>
      <c r="M213" s="329"/>
      <c r="N213" s="329"/>
      <c r="O213" s="329"/>
      <c r="P213" s="329"/>
      <c r="Q213" s="473"/>
      <c r="R213" s="327">
        <f t="shared" si="69"/>
        <v>0</v>
      </c>
      <c r="S213" s="329"/>
      <c r="T213" s="329"/>
      <c r="U213" s="329"/>
      <c r="V213" s="329"/>
      <c r="W213" s="329"/>
      <c r="X213" s="464"/>
    </row>
    <row r="214" spans="1:24" x14ac:dyDescent="0.25">
      <c r="A214" s="124" t="s">
        <v>423</v>
      </c>
      <c r="B214" s="117" t="s">
        <v>424</v>
      </c>
      <c r="C214" s="118" t="s">
        <v>406</v>
      </c>
      <c r="D214" s="119">
        <v>390</v>
      </c>
      <c r="E214" s="35">
        <v>1239.46</v>
      </c>
      <c r="F214" s="35">
        <f>D214*E214</f>
        <v>483389.4</v>
      </c>
      <c r="G214" s="35">
        <v>505.48</v>
      </c>
      <c r="H214" s="35">
        <f>D214*G214</f>
        <v>197137.2</v>
      </c>
      <c r="I214" s="35">
        <f>E214*D214+G214*D214</f>
        <v>680526.60000000009</v>
      </c>
      <c r="J214" s="441"/>
      <c r="K214" s="371">
        <v>350</v>
      </c>
      <c r="L214" s="329">
        <v>1239.46</v>
      </c>
      <c r="M214" s="329">
        <f>K214*L214</f>
        <v>433811</v>
      </c>
      <c r="N214" s="329">
        <v>505.48</v>
      </c>
      <c r="O214" s="329">
        <f>K214*N214</f>
        <v>176918</v>
      </c>
      <c r="P214" s="329">
        <f>L214*K214+N214*K214</f>
        <v>610729</v>
      </c>
      <c r="Q214" s="473"/>
      <c r="R214" s="327">
        <f t="shared" si="69"/>
        <v>40</v>
      </c>
      <c r="S214" s="329">
        <v>1239.46</v>
      </c>
      <c r="T214" s="329">
        <f>R214*S214</f>
        <v>49578.400000000001</v>
      </c>
      <c r="U214" s="329">
        <v>505.48</v>
      </c>
      <c r="V214" s="329">
        <f>R214*U214</f>
        <v>20219.2</v>
      </c>
      <c r="W214" s="329">
        <f>S214*R214+U214*R214</f>
        <v>69797.600000000006</v>
      </c>
      <c r="X214" s="464"/>
    </row>
    <row r="215" spans="1:24" x14ac:dyDescent="0.25">
      <c r="A215" s="127" t="s">
        <v>425</v>
      </c>
      <c r="B215" s="123" t="s">
        <v>426</v>
      </c>
      <c r="C215" s="118"/>
      <c r="D215" s="119"/>
      <c r="E215" s="35"/>
      <c r="F215" s="35"/>
      <c r="G215" s="35"/>
      <c r="H215" s="35"/>
      <c r="I215" s="35"/>
      <c r="J215" s="441"/>
      <c r="K215" s="371"/>
      <c r="L215" s="329"/>
      <c r="M215" s="329"/>
      <c r="N215" s="329"/>
      <c r="O215" s="329"/>
      <c r="P215" s="329"/>
      <c r="Q215" s="473"/>
      <c r="R215" s="327">
        <f t="shared" si="69"/>
        <v>0</v>
      </c>
      <c r="S215" s="329"/>
      <c r="T215" s="329"/>
      <c r="U215" s="329"/>
      <c r="V215" s="329"/>
      <c r="W215" s="329"/>
      <c r="X215" s="464"/>
    </row>
    <row r="216" spans="1:24" x14ac:dyDescent="0.25">
      <c r="A216" s="124" t="s">
        <v>427</v>
      </c>
      <c r="B216" s="117" t="s">
        <v>385</v>
      </c>
      <c r="C216" s="118" t="s">
        <v>386</v>
      </c>
      <c r="D216" s="119">
        <v>1</v>
      </c>
      <c r="E216" s="35">
        <v>88935.9</v>
      </c>
      <c r="F216" s="35">
        <f t="shared" ref="F216:F223" si="70">D216*E216</f>
        <v>88935.9</v>
      </c>
      <c r="G216" s="35">
        <v>212371.01</v>
      </c>
      <c r="H216" s="35">
        <f t="shared" ref="H216:H223" si="71">D216*G216</f>
        <v>212371.01</v>
      </c>
      <c r="I216" s="35">
        <f t="shared" ref="I216:I223" si="72">E216*D216+G216*D216</f>
        <v>301306.91000000003</v>
      </c>
      <c r="J216" s="441"/>
      <c r="K216" s="371">
        <v>1</v>
      </c>
      <c r="L216" s="329">
        <v>88935.9</v>
      </c>
      <c r="M216" s="329">
        <f t="shared" ref="M216:M223" si="73">K216*L216</f>
        <v>88935.9</v>
      </c>
      <c r="N216" s="329">
        <v>212371.01</v>
      </c>
      <c r="O216" s="329">
        <f t="shared" ref="O216:O223" si="74">K216*N216</f>
        <v>212371.01</v>
      </c>
      <c r="P216" s="329">
        <f t="shared" ref="P216:P223" si="75">L216*K216+N216*K216</f>
        <v>301306.91000000003</v>
      </c>
      <c r="Q216" s="473"/>
      <c r="R216" s="327">
        <f t="shared" si="69"/>
        <v>0</v>
      </c>
      <c r="S216" s="329">
        <v>88935.9</v>
      </c>
      <c r="T216" s="329">
        <f t="shared" ref="T216:T223" si="76">R216*S216</f>
        <v>0</v>
      </c>
      <c r="U216" s="329">
        <v>212371.01</v>
      </c>
      <c r="V216" s="329">
        <f t="shared" ref="V216:V223" si="77">R216*U216</f>
        <v>0</v>
      </c>
      <c r="W216" s="329">
        <f t="shared" ref="W216:W223" si="78">S216*R216+U216*R216</f>
        <v>0</v>
      </c>
      <c r="X216" s="464"/>
    </row>
    <row r="217" spans="1:24" x14ac:dyDescent="0.25">
      <c r="A217" s="124" t="s">
        <v>428</v>
      </c>
      <c r="B217" s="117" t="s">
        <v>429</v>
      </c>
      <c r="C217" s="118" t="s">
        <v>386</v>
      </c>
      <c r="D217" s="119">
        <v>1</v>
      </c>
      <c r="E217" s="35">
        <v>27333.15</v>
      </c>
      <c r="F217" s="35">
        <f t="shared" si="70"/>
        <v>27333.15</v>
      </c>
      <c r="G217" s="35">
        <v>92996.28</v>
      </c>
      <c r="H217" s="35">
        <f t="shared" si="71"/>
        <v>92996.28</v>
      </c>
      <c r="I217" s="35">
        <f t="shared" si="72"/>
        <v>120329.43</v>
      </c>
      <c r="J217" s="441"/>
      <c r="K217" s="371">
        <v>1</v>
      </c>
      <c r="L217" s="329">
        <v>27333.15</v>
      </c>
      <c r="M217" s="329">
        <f t="shared" si="73"/>
        <v>27333.15</v>
      </c>
      <c r="N217" s="329">
        <v>92996.28</v>
      </c>
      <c r="O217" s="329">
        <f t="shared" si="74"/>
        <v>92996.28</v>
      </c>
      <c r="P217" s="329">
        <f t="shared" si="75"/>
        <v>120329.43</v>
      </c>
      <c r="Q217" s="473"/>
      <c r="R217" s="327">
        <f t="shared" si="69"/>
        <v>0</v>
      </c>
      <c r="S217" s="329">
        <v>27333.15</v>
      </c>
      <c r="T217" s="329">
        <f t="shared" si="76"/>
        <v>0</v>
      </c>
      <c r="U217" s="329">
        <v>92996.28</v>
      </c>
      <c r="V217" s="329">
        <f t="shared" si="77"/>
        <v>0</v>
      </c>
      <c r="W217" s="329">
        <f t="shared" si="78"/>
        <v>0</v>
      </c>
      <c r="X217" s="464"/>
    </row>
    <row r="218" spans="1:24" x14ac:dyDescent="0.25">
      <c r="A218" s="124" t="s">
        <v>430</v>
      </c>
      <c r="B218" s="117" t="s">
        <v>431</v>
      </c>
      <c r="C218" s="118" t="s">
        <v>386</v>
      </c>
      <c r="D218" s="119">
        <v>6</v>
      </c>
      <c r="E218" s="35">
        <v>8541.7199999999993</v>
      </c>
      <c r="F218" s="35">
        <f t="shared" si="70"/>
        <v>51250.319999999992</v>
      </c>
      <c r="G218" s="35">
        <v>15825.33</v>
      </c>
      <c r="H218" s="35">
        <f t="shared" si="71"/>
        <v>94951.98</v>
      </c>
      <c r="I218" s="35">
        <f t="shared" si="72"/>
        <v>146202.29999999999</v>
      </c>
      <c r="J218" s="441"/>
      <c r="K218" s="371">
        <v>6</v>
      </c>
      <c r="L218" s="329">
        <v>8541.7199999999993</v>
      </c>
      <c r="M218" s="329">
        <f t="shared" si="73"/>
        <v>51250.319999999992</v>
      </c>
      <c r="N218" s="329">
        <v>15825.33</v>
      </c>
      <c r="O218" s="329">
        <f t="shared" si="74"/>
        <v>94951.98</v>
      </c>
      <c r="P218" s="329">
        <f t="shared" si="75"/>
        <v>146202.29999999999</v>
      </c>
      <c r="Q218" s="473"/>
      <c r="R218" s="327">
        <f t="shared" si="69"/>
        <v>0</v>
      </c>
      <c r="S218" s="329">
        <v>8541.7199999999993</v>
      </c>
      <c r="T218" s="329">
        <f t="shared" si="76"/>
        <v>0</v>
      </c>
      <c r="U218" s="329">
        <v>15825.33</v>
      </c>
      <c r="V218" s="329">
        <f t="shared" si="77"/>
        <v>0</v>
      </c>
      <c r="W218" s="329">
        <f t="shared" si="78"/>
        <v>0</v>
      </c>
      <c r="X218" s="464"/>
    </row>
    <row r="219" spans="1:24" x14ac:dyDescent="0.25">
      <c r="A219" s="124" t="s">
        <v>432</v>
      </c>
      <c r="B219" s="117" t="s">
        <v>433</v>
      </c>
      <c r="C219" s="118" t="s">
        <v>28</v>
      </c>
      <c r="D219" s="119">
        <v>121</v>
      </c>
      <c r="E219" s="35">
        <v>896.04</v>
      </c>
      <c r="F219" s="35">
        <f t="shared" si="70"/>
        <v>108420.84</v>
      </c>
      <c r="G219" s="35">
        <v>784.68</v>
      </c>
      <c r="H219" s="35">
        <f t="shared" si="71"/>
        <v>94946.28</v>
      </c>
      <c r="I219" s="35">
        <f t="shared" si="72"/>
        <v>203367.12</v>
      </c>
      <c r="J219" s="441"/>
      <c r="K219" s="371">
        <v>100</v>
      </c>
      <c r="L219" s="329">
        <v>896.04</v>
      </c>
      <c r="M219" s="329">
        <f t="shared" si="73"/>
        <v>89604</v>
      </c>
      <c r="N219" s="329">
        <v>784.68</v>
      </c>
      <c r="O219" s="329">
        <f t="shared" si="74"/>
        <v>78468</v>
      </c>
      <c r="P219" s="329">
        <f t="shared" si="75"/>
        <v>168072</v>
      </c>
      <c r="Q219" s="473"/>
      <c r="R219" s="327">
        <f t="shared" si="69"/>
        <v>21</v>
      </c>
      <c r="S219" s="329">
        <v>896.04</v>
      </c>
      <c r="T219" s="329">
        <f t="shared" si="76"/>
        <v>18816.84</v>
      </c>
      <c r="U219" s="329">
        <v>784.68</v>
      </c>
      <c r="V219" s="329">
        <f t="shared" si="77"/>
        <v>16478.28</v>
      </c>
      <c r="W219" s="329">
        <f t="shared" si="78"/>
        <v>35295.119999999995</v>
      </c>
      <c r="X219" s="464"/>
    </row>
    <row r="220" spans="1:24" x14ac:dyDescent="0.25">
      <c r="A220" s="124" t="s">
        <v>434</v>
      </c>
      <c r="B220" s="117" t="s">
        <v>394</v>
      </c>
      <c r="C220" s="118" t="s">
        <v>19</v>
      </c>
      <c r="D220" s="119">
        <v>265.59399999999999</v>
      </c>
      <c r="E220" s="35">
        <v>1375.5</v>
      </c>
      <c r="F220" s="35">
        <f t="shared" si="70"/>
        <v>365324.54700000002</v>
      </c>
      <c r="G220" s="35">
        <v>1858.42</v>
      </c>
      <c r="H220" s="35">
        <f t="shared" si="71"/>
        <v>493585.20147999999</v>
      </c>
      <c r="I220" s="35">
        <f t="shared" si="72"/>
        <v>858909.74848000007</v>
      </c>
      <c r="J220" s="441"/>
      <c r="K220" s="371">
        <v>202</v>
      </c>
      <c r="L220" s="329">
        <v>1375.5</v>
      </c>
      <c r="M220" s="329">
        <f t="shared" si="73"/>
        <v>277851</v>
      </c>
      <c r="N220" s="329">
        <v>1858.42</v>
      </c>
      <c r="O220" s="329">
        <f t="shared" si="74"/>
        <v>375400.84</v>
      </c>
      <c r="P220" s="329">
        <f t="shared" si="75"/>
        <v>653251.84000000008</v>
      </c>
      <c r="Q220" s="473"/>
      <c r="R220" s="327">
        <f t="shared" si="69"/>
        <v>63.593999999999994</v>
      </c>
      <c r="S220" s="329">
        <v>1375.5</v>
      </c>
      <c r="T220" s="329">
        <f t="shared" si="76"/>
        <v>87473.546999999991</v>
      </c>
      <c r="U220" s="329">
        <v>1858.42</v>
      </c>
      <c r="V220" s="329">
        <f t="shared" si="77"/>
        <v>118184.36147999999</v>
      </c>
      <c r="W220" s="329">
        <f t="shared" si="78"/>
        <v>205657.90847999998</v>
      </c>
      <c r="X220" s="464"/>
    </row>
    <row r="221" spans="1:24" x14ac:dyDescent="0.25">
      <c r="A221" s="124" t="s">
        <v>435</v>
      </c>
      <c r="B221" s="117" t="s">
        <v>436</v>
      </c>
      <c r="C221" s="118" t="s">
        <v>386</v>
      </c>
      <c r="D221" s="119">
        <v>2</v>
      </c>
      <c r="E221" s="35">
        <v>100586.39</v>
      </c>
      <c r="F221" s="35">
        <f t="shared" si="70"/>
        <v>201172.78</v>
      </c>
      <c r="G221" s="35">
        <v>266448.07</v>
      </c>
      <c r="H221" s="35">
        <f t="shared" si="71"/>
        <v>532896.14</v>
      </c>
      <c r="I221" s="35">
        <f t="shared" si="72"/>
        <v>734068.92</v>
      </c>
      <c r="J221" s="441"/>
      <c r="K221" s="371">
        <v>1</v>
      </c>
      <c r="L221" s="329">
        <v>100586.39</v>
      </c>
      <c r="M221" s="329">
        <f t="shared" si="73"/>
        <v>100586.39</v>
      </c>
      <c r="N221" s="329">
        <v>266448.07</v>
      </c>
      <c r="O221" s="329">
        <f t="shared" si="74"/>
        <v>266448.07</v>
      </c>
      <c r="P221" s="329">
        <f t="shared" si="75"/>
        <v>367034.46</v>
      </c>
      <c r="Q221" s="473"/>
      <c r="R221" s="327">
        <f t="shared" si="69"/>
        <v>1</v>
      </c>
      <c r="S221" s="329">
        <v>100586.39</v>
      </c>
      <c r="T221" s="329">
        <f t="shared" si="76"/>
        <v>100586.39</v>
      </c>
      <c r="U221" s="329">
        <v>266448.07</v>
      </c>
      <c r="V221" s="329">
        <f t="shared" si="77"/>
        <v>266448.07</v>
      </c>
      <c r="W221" s="329">
        <f t="shared" si="78"/>
        <v>367034.46</v>
      </c>
      <c r="X221" s="464"/>
    </row>
    <row r="222" spans="1:24" x14ac:dyDescent="0.25">
      <c r="A222" s="124" t="s">
        <v>437</v>
      </c>
      <c r="B222" s="117" t="s">
        <v>438</v>
      </c>
      <c r="C222" s="118" t="s">
        <v>28</v>
      </c>
      <c r="D222" s="119">
        <v>24</v>
      </c>
      <c r="E222" s="35">
        <v>8489.24</v>
      </c>
      <c r="F222" s="35">
        <f t="shared" si="70"/>
        <v>203741.76</v>
      </c>
      <c r="G222" s="35">
        <v>18251.23</v>
      </c>
      <c r="H222" s="35">
        <f t="shared" si="71"/>
        <v>438029.52</v>
      </c>
      <c r="I222" s="35">
        <f t="shared" si="72"/>
        <v>641771.28</v>
      </c>
      <c r="J222" s="441"/>
      <c r="K222" s="371">
        <v>21</v>
      </c>
      <c r="L222" s="329">
        <v>8489.24</v>
      </c>
      <c r="M222" s="329">
        <f t="shared" si="73"/>
        <v>178274.04</v>
      </c>
      <c r="N222" s="329">
        <v>18251.23</v>
      </c>
      <c r="O222" s="329">
        <f t="shared" si="74"/>
        <v>383275.83</v>
      </c>
      <c r="P222" s="329">
        <f t="shared" si="75"/>
        <v>561549.87</v>
      </c>
      <c r="Q222" s="473"/>
      <c r="R222" s="327">
        <f t="shared" si="69"/>
        <v>3</v>
      </c>
      <c r="S222" s="329">
        <v>8489.24</v>
      </c>
      <c r="T222" s="329">
        <f t="shared" si="76"/>
        <v>25467.72</v>
      </c>
      <c r="U222" s="329">
        <v>18251.23</v>
      </c>
      <c r="V222" s="329">
        <f t="shared" si="77"/>
        <v>54753.69</v>
      </c>
      <c r="W222" s="329">
        <f t="shared" si="78"/>
        <v>80221.41</v>
      </c>
      <c r="X222" s="464"/>
    </row>
    <row r="223" spans="1:24" x14ac:dyDescent="0.25">
      <c r="A223" s="124" t="s">
        <v>439</v>
      </c>
      <c r="B223" s="117" t="s">
        <v>440</v>
      </c>
      <c r="C223" s="118" t="s">
        <v>19</v>
      </c>
      <c r="D223" s="119">
        <v>308.22500000000002</v>
      </c>
      <c r="E223" s="35">
        <v>2456.77</v>
      </c>
      <c r="F223" s="35">
        <f t="shared" si="70"/>
        <v>757237.93325</v>
      </c>
      <c r="G223" s="35">
        <v>4354.87</v>
      </c>
      <c r="H223" s="35">
        <f t="shared" si="71"/>
        <v>1342279.8057500001</v>
      </c>
      <c r="I223" s="35">
        <f t="shared" si="72"/>
        <v>2099517.7390000001</v>
      </c>
      <c r="J223" s="441"/>
      <c r="K223" s="371">
        <v>250</v>
      </c>
      <c r="L223" s="329">
        <v>2456.77</v>
      </c>
      <c r="M223" s="329">
        <f t="shared" si="73"/>
        <v>614192.5</v>
      </c>
      <c r="N223" s="329">
        <v>4354.87</v>
      </c>
      <c r="O223" s="329">
        <f t="shared" si="74"/>
        <v>1088717.5</v>
      </c>
      <c r="P223" s="329">
        <f t="shared" si="75"/>
        <v>1702910</v>
      </c>
      <c r="Q223" s="473"/>
      <c r="R223" s="327">
        <f t="shared" si="69"/>
        <v>58.225000000000023</v>
      </c>
      <c r="S223" s="329">
        <v>2456.77</v>
      </c>
      <c r="T223" s="329">
        <f t="shared" si="76"/>
        <v>143045.43325000006</v>
      </c>
      <c r="U223" s="329">
        <v>4354.87</v>
      </c>
      <c r="V223" s="329">
        <f t="shared" si="77"/>
        <v>253562.30575000009</v>
      </c>
      <c r="W223" s="329">
        <f t="shared" si="78"/>
        <v>396607.73900000018</v>
      </c>
      <c r="X223" s="464"/>
    </row>
    <row r="224" spans="1:24" x14ac:dyDescent="0.25">
      <c r="A224" s="127" t="s">
        <v>441</v>
      </c>
      <c r="B224" s="123" t="s">
        <v>442</v>
      </c>
      <c r="C224" s="118"/>
      <c r="D224" s="119"/>
      <c r="E224" s="35"/>
      <c r="F224" s="35"/>
      <c r="G224" s="35"/>
      <c r="H224" s="35"/>
      <c r="I224" s="35"/>
      <c r="J224" s="441"/>
      <c r="K224" s="371"/>
      <c r="L224" s="329"/>
      <c r="M224" s="329"/>
      <c r="N224" s="329"/>
      <c r="O224" s="329"/>
      <c r="P224" s="329"/>
      <c r="Q224" s="473"/>
      <c r="R224" s="327">
        <f t="shared" si="69"/>
        <v>0</v>
      </c>
      <c r="S224" s="329"/>
      <c r="T224" s="329"/>
      <c r="U224" s="329"/>
      <c r="V224" s="329"/>
      <c r="W224" s="329"/>
      <c r="X224" s="464"/>
    </row>
    <row r="225" spans="1:24" ht="28.5" x14ac:dyDescent="0.25">
      <c r="A225" s="124" t="s">
        <v>443</v>
      </c>
      <c r="B225" s="117" t="s">
        <v>444</v>
      </c>
      <c r="C225" s="118" t="s">
        <v>386</v>
      </c>
      <c r="D225" s="119">
        <v>1</v>
      </c>
      <c r="E225" s="35">
        <v>61132.46</v>
      </c>
      <c r="F225" s="35">
        <f t="shared" ref="F225:F230" si="79">D225*E225</f>
        <v>61132.46</v>
      </c>
      <c r="G225" s="35">
        <v>389269.57</v>
      </c>
      <c r="H225" s="35">
        <f t="shared" ref="H225:H230" si="80">D225*G225</f>
        <v>389269.57</v>
      </c>
      <c r="I225" s="35">
        <f t="shared" ref="I225:I230" si="81">E225*D225+G225*D225</f>
        <v>450402.03</v>
      </c>
      <c r="J225" s="441"/>
      <c r="K225" s="371">
        <v>1</v>
      </c>
      <c r="L225" s="329">
        <v>61132.46</v>
      </c>
      <c r="M225" s="329">
        <f t="shared" ref="M225:M230" si="82">K225*L225</f>
        <v>61132.46</v>
      </c>
      <c r="N225" s="329">
        <v>389269.57</v>
      </c>
      <c r="O225" s="329">
        <f t="shared" ref="O225:O230" si="83">K225*N225</f>
        <v>389269.57</v>
      </c>
      <c r="P225" s="329">
        <f t="shared" ref="P225:P230" si="84">L225*K225+N225*K225</f>
        <v>450402.03</v>
      </c>
      <c r="Q225" s="473"/>
      <c r="R225" s="327">
        <f t="shared" si="69"/>
        <v>0</v>
      </c>
      <c r="S225" s="329">
        <v>61132.46</v>
      </c>
      <c r="T225" s="329">
        <f t="shared" ref="T225:T230" si="85">R225*S225</f>
        <v>0</v>
      </c>
      <c r="U225" s="329">
        <v>389269.57</v>
      </c>
      <c r="V225" s="329">
        <f t="shared" ref="V225:V230" si="86">R225*U225</f>
        <v>0</v>
      </c>
      <c r="W225" s="329">
        <f t="shared" ref="W225:W230" si="87">S225*R225+U225*R225</f>
        <v>0</v>
      </c>
      <c r="X225" s="464"/>
    </row>
    <row r="226" spans="1:24" ht="28.5" x14ac:dyDescent="0.25">
      <c r="A226" s="124" t="s">
        <v>445</v>
      </c>
      <c r="B226" s="117" t="s">
        <v>446</v>
      </c>
      <c r="C226" s="118" t="s">
        <v>386</v>
      </c>
      <c r="D226" s="119">
        <v>3</v>
      </c>
      <c r="E226" s="35">
        <v>18340</v>
      </c>
      <c r="F226" s="35">
        <f t="shared" si="79"/>
        <v>55020</v>
      </c>
      <c r="G226" s="35">
        <v>52353.599999999999</v>
      </c>
      <c r="H226" s="35">
        <f t="shared" si="80"/>
        <v>157060.79999999999</v>
      </c>
      <c r="I226" s="35">
        <f t="shared" si="81"/>
        <v>212080.8</v>
      </c>
      <c r="J226" s="441"/>
      <c r="K226" s="371">
        <v>3</v>
      </c>
      <c r="L226" s="329">
        <v>18340</v>
      </c>
      <c r="M226" s="329">
        <f t="shared" si="82"/>
        <v>55020</v>
      </c>
      <c r="N226" s="329">
        <v>52353.599999999999</v>
      </c>
      <c r="O226" s="329">
        <f t="shared" si="83"/>
        <v>157060.79999999999</v>
      </c>
      <c r="P226" s="329">
        <f t="shared" si="84"/>
        <v>212080.8</v>
      </c>
      <c r="Q226" s="473"/>
      <c r="R226" s="327">
        <f t="shared" si="69"/>
        <v>0</v>
      </c>
      <c r="S226" s="329">
        <v>18340</v>
      </c>
      <c r="T226" s="329">
        <f t="shared" si="85"/>
        <v>0</v>
      </c>
      <c r="U226" s="329">
        <v>52353.599999999999</v>
      </c>
      <c r="V226" s="329">
        <f t="shared" si="86"/>
        <v>0</v>
      </c>
      <c r="W226" s="329">
        <f t="shared" si="87"/>
        <v>0</v>
      </c>
      <c r="X226" s="464"/>
    </row>
    <row r="227" spans="1:24" x14ac:dyDescent="0.25">
      <c r="A227" s="124" t="s">
        <v>447</v>
      </c>
      <c r="B227" s="117" t="s">
        <v>448</v>
      </c>
      <c r="C227" s="118" t="s">
        <v>449</v>
      </c>
      <c r="D227" s="119">
        <v>88</v>
      </c>
      <c r="E227" s="35">
        <v>557.78</v>
      </c>
      <c r="F227" s="35">
        <f t="shared" si="79"/>
        <v>49084.639999999999</v>
      </c>
      <c r="G227" s="35">
        <v>815.66</v>
      </c>
      <c r="H227" s="35">
        <f t="shared" si="80"/>
        <v>71778.080000000002</v>
      </c>
      <c r="I227" s="35">
        <f t="shared" si="81"/>
        <v>120862.72</v>
      </c>
      <c r="J227" s="441"/>
      <c r="K227" s="371">
        <v>54</v>
      </c>
      <c r="L227" s="329">
        <v>557.78</v>
      </c>
      <c r="M227" s="329">
        <f t="shared" si="82"/>
        <v>30120.12</v>
      </c>
      <c r="N227" s="329">
        <v>815.66</v>
      </c>
      <c r="O227" s="329">
        <f t="shared" si="83"/>
        <v>44045.64</v>
      </c>
      <c r="P227" s="329">
        <f t="shared" si="84"/>
        <v>74165.759999999995</v>
      </c>
      <c r="Q227" s="473"/>
      <c r="R227" s="327">
        <f t="shared" si="69"/>
        <v>34</v>
      </c>
      <c r="S227" s="329">
        <v>557.78</v>
      </c>
      <c r="T227" s="329">
        <f t="shared" si="85"/>
        <v>18964.52</v>
      </c>
      <c r="U227" s="329">
        <v>815.66</v>
      </c>
      <c r="V227" s="329">
        <f t="shared" si="86"/>
        <v>27732.44</v>
      </c>
      <c r="W227" s="329">
        <f t="shared" si="87"/>
        <v>46696.959999999999</v>
      </c>
      <c r="X227" s="464"/>
    </row>
    <row r="228" spans="1:24" x14ac:dyDescent="0.25">
      <c r="A228" s="124" t="s">
        <v>450</v>
      </c>
      <c r="B228" s="117" t="s">
        <v>451</v>
      </c>
      <c r="C228" s="118" t="s">
        <v>449</v>
      </c>
      <c r="D228" s="119">
        <v>16</v>
      </c>
      <c r="E228" s="35">
        <v>655</v>
      </c>
      <c r="F228" s="35">
        <f t="shared" si="79"/>
        <v>10480</v>
      </c>
      <c r="G228" s="35">
        <v>152.1</v>
      </c>
      <c r="H228" s="35">
        <f t="shared" si="80"/>
        <v>2433.6</v>
      </c>
      <c r="I228" s="35">
        <f t="shared" si="81"/>
        <v>12913.6</v>
      </c>
      <c r="J228" s="441"/>
      <c r="K228" s="371">
        <v>10</v>
      </c>
      <c r="L228" s="329">
        <v>655</v>
      </c>
      <c r="M228" s="329">
        <f t="shared" si="82"/>
        <v>6550</v>
      </c>
      <c r="N228" s="329">
        <v>152.1</v>
      </c>
      <c r="O228" s="329">
        <f t="shared" si="83"/>
        <v>1521</v>
      </c>
      <c r="P228" s="329">
        <f t="shared" si="84"/>
        <v>8071</v>
      </c>
      <c r="Q228" s="473"/>
      <c r="R228" s="327">
        <f t="shared" si="69"/>
        <v>6</v>
      </c>
      <c r="S228" s="329">
        <v>655</v>
      </c>
      <c r="T228" s="329">
        <f t="shared" si="85"/>
        <v>3930</v>
      </c>
      <c r="U228" s="329">
        <v>152.1</v>
      </c>
      <c r="V228" s="329">
        <f t="shared" si="86"/>
        <v>912.59999999999991</v>
      </c>
      <c r="W228" s="329">
        <f t="shared" si="87"/>
        <v>4842.6000000000004</v>
      </c>
      <c r="X228" s="464"/>
    </row>
    <row r="229" spans="1:24" x14ac:dyDescent="0.25">
      <c r="A229" s="124" t="s">
        <v>452</v>
      </c>
      <c r="B229" s="117" t="s">
        <v>453</v>
      </c>
      <c r="C229" s="118" t="s">
        <v>28</v>
      </c>
      <c r="D229" s="119">
        <v>3</v>
      </c>
      <c r="E229" s="35">
        <v>3275</v>
      </c>
      <c r="F229" s="35">
        <f t="shared" si="79"/>
        <v>9825</v>
      </c>
      <c r="G229" s="35">
        <v>10674.3</v>
      </c>
      <c r="H229" s="35">
        <f t="shared" si="80"/>
        <v>32022.899999999998</v>
      </c>
      <c r="I229" s="35">
        <f t="shared" si="81"/>
        <v>41847.899999999994</v>
      </c>
      <c r="J229" s="441"/>
      <c r="K229" s="371">
        <v>3</v>
      </c>
      <c r="L229" s="329">
        <v>3275</v>
      </c>
      <c r="M229" s="329">
        <f t="shared" si="82"/>
        <v>9825</v>
      </c>
      <c r="N229" s="329">
        <v>10674.3</v>
      </c>
      <c r="O229" s="329">
        <f t="shared" si="83"/>
        <v>32022.899999999998</v>
      </c>
      <c r="P229" s="329">
        <f t="shared" si="84"/>
        <v>41847.899999999994</v>
      </c>
      <c r="Q229" s="473"/>
      <c r="R229" s="327">
        <f t="shared" si="69"/>
        <v>0</v>
      </c>
      <c r="S229" s="329">
        <v>3275</v>
      </c>
      <c r="T229" s="329">
        <f t="shared" si="85"/>
        <v>0</v>
      </c>
      <c r="U229" s="329">
        <v>10674.3</v>
      </c>
      <c r="V229" s="329">
        <f t="shared" si="86"/>
        <v>0</v>
      </c>
      <c r="W229" s="329">
        <f t="shared" si="87"/>
        <v>0</v>
      </c>
      <c r="X229" s="464"/>
    </row>
    <row r="230" spans="1:24" x14ac:dyDescent="0.25">
      <c r="A230" s="124" t="s">
        <v>454</v>
      </c>
      <c r="B230" s="117" t="s">
        <v>410</v>
      </c>
      <c r="C230" s="118" t="s">
        <v>386</v>
      </c>
      <c r="D230" s="119">
        <v>1</v>
      </c>
      <c r="E230" s="35">
        <v>691680</v>
      </c>
      <c r="F230" s="35">
        <f t="shared" si="79"/>
        <v>691680</v>
      </c>
      <c r="G230" s="35">
        <v>0</v>
      </c>
      <c r="H230" s="35">
        <f t="shared" si="80"/>
        <v>0</v>
      </c>
      <c r="I230" s="35">
        <f t="shared" si="81"/>
        <v>691680</v>
      </c>
      <c r="J230" s="441"/>
      <c r="K230" s="371"/>
      <c r="L230" s="329">
        <v>691680</v>
      </c>
      <c r="M230" s="329">
        <f t="shared" si="82"/>
        <v>0</v>
      </c>
      <c r="N230" s="329">
        <v>0</v>
      </c>
      <c r="O230" s="329">
        <f t="shared" si="83"/>
        <v>0</v>
      </c>
      <c r="P230" s="329">
        <f t="shared" si="84"/>
        <v>0</v>
      </c>
      <c r="Q230" s="473"/>
      <c r="R230" s="327">
        <f t="shared" si="69"/>
        <v>1</v>
      </c>
      <c r="S230" s="329">
        <v>691680</v>
      </c>
      <c r="T230" s="329">
        <f t="shared" si="85"/>
        <v>691680</v>
      </c>
      <c r="U230" s="329">
        <v>0</v>
      </c>
      <c r="V230" s="329">
        <f t="shared" si="86"/>
        <v>0</v>
      </c>
      <c r="W230" s="329">
        <f t="shared" si="87"/>
        <v>691680</v>
      </c>
      <c r="X230" s="464"/>
    </row>
    <row r="231" spans="1:24" x14ac:dyDescent="0.25">
      <c r="A231" s="108" t="s">
        <v>455</v>
      </c>
      <c r="B231" s="109" t="s">
        <v>456</v>
      </c>
      <c r="C231" s="110"/>
      <c r="D231" s="111"/>
      <c r="E231" s="112"/>
      <c r="F231" s="28">
        <f>SUM(F232:F290)</f>
        <v>2444975.5</v>
      </c>
      <c r="G231" s="27"/>
      <c r="H231" s="28">
        <f>SUM(H232:H290)</f>
        <v>3433009.0870000008</v>
      </c>
      <c r="I231" s="28">
        <f>SUM(I232:I290)</f>
        <v>5877984.5870000003</v>
      </c>
      <c r="J231" s="450"/>
      <c r="K231" s="366"/>
      <c r="L231" s="367"/>
      <c r="M231" s="368">
        <f>SUM(M232:M290)</f>
        <v>623560</v>
      </c>
      <c r="N231" s="370"/>
      <c r="O231" s="368">
        <f>SUM(O232:O290)</f>
        <v>579346.80000000005</v>
      </c>
      <c r="P231" s="368">
        <f>SUM(P232:P290)</f>
        <v>1202906.8</v>
      </c>
      <c r="Q231" s="482"/>
      <c r="R231" s="327">
        <f t="shared" si="69"/>
        <v>0</v>
      </c>
      <c r="S231" s="367"/>
      <c r="T231" s="368">
        <f>SUM(T232:T290)</f>
        <v>1821415.5</v>
      </c>
      <c r="U231" s="370"/>
      <c r="V231" s="368">
        <f>SUM(V232:V290)</f>
        <v>2853662.2870000009</v>
      </c>
      <c r="W231" s="368">
        <f>SUM(W232:W290)</f>
        <v>4675077.7870000014</v>
      </c>
      <c r="X231" s="464"/>
    </row>
    <row r="232" spans="1:24" ht="28.5" x14ac:dyDescent="0.25">
      <c r="A232" s="128" t="s">
        <v>457</v>
      </c>
      <c r="B232" s="117" t="s">
        <v>458</v>
      </c>
      <c r="C232" s="118" t="s">
        <v>196</v>
      </c>
      <c r="D232" s="119">
        <v>4</v>
      </c>
      <c r="E232" s="40">
        <v>5502</v>
      </c>
      <c r="F232" s="35">
        <f t="shared" ref="F232:F290" si="88">D232*E232</f>
        <v>22008</v>
      </c>
      <c r="G232" s="35">
        <v>42612.7</v>
      </c>
      <c r="H232" s="35">
        <f t="shared" ref="H232:H290" si="89">D232*G232</f>
        <v>170450.8</v>
      </c>
      <c r="I232" s="35">
        <f t="shared" ref="I232:I269" si="90">E232*D232+G232*D232</f>
        <v>192458.8</v>
      </c>
      <c r="J232" s="441"/>
      <c r="K232" s="371">
        <v>4</v>
      </c>
      <c r="L232" s="328">
        <v>5502</v>
      </c>
      <c r="M232" s="329">
        <f t="shared" ref="M232:M290" si="91">K232*L232</f>
        <v>22008</v>
      </c>
      <c r="N232" s="329">
        <v>42612.7</v>
      </c>
      <c r="O232" s="329">
        <f t="shared" ref="O232:O290" si="92">K232*N232</f>
        <v>170450.8</v>
      </c>
      <c r="P232" s="329">
        <f t="shared" ref="P232:P269" si="93">L232*K232+N232*K232</f>
        <v>192458.8</v>
      </c>
      <c r="Q232" s="473"/>
      <c r="R232" s="327">
        <f t="shared" si="69"/>
        <v>0</v>
      </c>
      <c r="S232" s="328">
        <v>5502</v>
      </c>
      <c r="T232" s="329">
        <f t="shared" ref="T232:T290" si="94">R232*S232</f>
        <v>0</v>
      </c>
      <c r="U232" s="329">
        <v>42612.7</v>
      </c>
      <c r="V232" s="329">
        <f t="shared" ref="V232:V290" si="95">R232*U232</f>
        <v>0</v>
      </c>
      <c r="W232" s="329">
        <f t="shared" ref="W232:W269" si="96">S232*R232+U232*R232</f>
        <v>0</v>
      </c>
      <c r="X232" s="464"/>
    </row>
    <row r="233" spans="1:24" ht="28.5" x14ac:dyDescent="0.25">
      <c r="A233" s="128" t="s">
        <v>459</v>
      </c>
      <c r="B233" s="117" t="s">
        <v>460</v>
      </c>
      <c r="C233" s="118" t="s">
        <v>170</v>
      </c>
      <c r="D233" s="119">
        <v>4</v>
      </c>
      <c r="E233" s="35">
        <v>1310</v>
      </c>
      <c r="F233" s="35">
        <f t="shared" si="88"/>
        <v>5240</v>
      </c>
      <c r="G233" s="35">
        <v>5053.1000000000004</v>
      </c>
      <c r="H233" s="35">
        <f t="shared" si="89"/>
        <v>20212.400000000001</v>
      </c>
      <c r="I233" s="35">
        <f t="shared" si="90"/>
        <v>25452.400000000001</v>
      </c>
      <c r="J233" s="441"/>
      <c r="K233" s="371"/>
      <c r="L233" s="329">
        <v>1310</v>
      </c>
      <c r="M233" s="329">
        <f t="shared" si="91"/>
        <v>0</v>
      </c>
      <c r="N233" s="329">
        <v>5053.1000000000004</v>
      </c>
      <c r="O233" s="329">
        <f t="shared" si="92"/>
        <v>0</v>
      </c>
      <c r="P233" s="329">
        <f t="shared" si="93"/>
        <v>0</v>
      </c>
      <c r="Q233" s="473"/>
      <c r="R233" s="327">
        <f t="shared" si="69"/>
        <v>4</v>
      </c>
      <c r="S233" s="329">
        <v>1310</v>
      </c>
      <c r="T233" s="329">
        <f t="shared" si="94"/>
        <v>5240</v>
      </c>
      <c r="U233" s="329">
        <v>5053.1000000000004</v>
      </c>
      <c r="V233" s="329">
        <f t="shared" si="95"/>
        <v>20212.400000000001</v>
      </c>
      <c r="W233" s="329">
        <f t="shared" si="96"/>
        <v>25452.400000000001</v>
      </c>
      <c r="X233" s="464"/>
    </row>
    <row r="234" spans="1:24" ht="28.5" x14ac:dyDescent="0.25">
      <c r="A234" s="128" t="s">
        <v>461</v>
      </c>
      <c r="B234" s="117" t="s">
        <v>462</v>
      </c>
      <c r="C234" s="118" t="s">
        <v>196</v>
      </c>
      <c r="D234" s="119">
        <v>8</v>
      </c>
      <c r="E234" s="35">
        <v>3930</v>
      </c>
      <c r="F234" s="35">
        <f t="shared" si="88"/>
        <v>31440</v>
      </c>
      <c r="G234" s="35">
        <v>4232.8</v>
      </c>
      <c r="H234" s="35">
        <f t="shared" si="89"/>
        <v>33862.400000000001</v>
      </c>
      <c r="I234" s="35">
        <f t="shared" si="90"/>
        <v>65302.400000000001</v>
      </c>
      <c r="J234" s="441"/>
      <c r="K234" s="371"/>
      <c r="L234" s="329">
        <v>3930</v>
      </c>
      <c r="M234" s="329">
        <f t="shared" si="91"/>
        <v>0</v>
      </c>
      <c r="N234" s="329">
        <v>4232.8</v>
      </c>
      <c r="O234" s="329">
        <f t="shared" si="92"/>
        <v>0</v>
      </c>
      <c r="P234" s="329">
        <f t="shared" si="93"/>
        <v>0</v>
      </c>
      <c r="Q234" s="473"/>
      <c r="R234" s="327">
        <f t="shared" si="69"/>
        <v>8</v>
      </c>
      <c r="S234" s="329">
        <v>3930</v>
      </c>
      <c r="T234" s="329">
        <f t="shared" si="94"/>
        <v>31440</v>
      </c>
      <c r="U234" s="329">
        <v>4232.8</v>
      </c>
      <c r="V234" s="329">
        <f t="shared" si="95"/>
        <v>33862.400000000001</v>
      </c>
      <c r="W234" s="329">
        <f t="shared" si="96"/>
        <v>65302.400000000001</v>
      </c>
      <c r="X234" s="464"/>
    </row>
    <row r="235" spans="1:24" x14ac:dyDescent="0.25">
      <c r="A235" s="128" t="s">
        <v>463</v>
      </c>
      <c r="B235" s="117" t="s">
        <v>464</v>
      </c>
      <c r="C235" s="118" t="s">
        <v>170</v>
      </c>
      <c r="D235" s="119">
        <v>192</v>
      </c>
      <c r="E235" s="35">
        <v>32.75</v>
      </c>
      <c r="F235" s="35">
        <f t="shared" si="88"/>
        <v>6288</v>
      </c>
      <c r="G235" s="35">
        <v>128.69999999999999</v>
      </c>
      <c r="H235" s="35">
        <f t="shared" si="89"/>
        <v>24710.399999999998</v>
      </c>
      <c r="I235" s="35">
        <f t="shared" si="90"/>
        <v>30998.399999999998</v>
      </c>
      <c r="J235" s="441"/>
      <c r="K235" s="371"/>
      <c r="L235" s="329">
        <v>32.75</v>
      </c>
      <c r="M235" s="329">
        <f t="shared" si="91"/>
        <v>0</v>
      </c>
      <c r="N235" s="329">
        <v>128.69999999999999</v>
      </c>
      <c r="O235" s="329">
        <f t="shared" si="92"/>
        <v>0</v>
      </c>
      <c r="P235" s="329">
        <f t="shared" si="93"/>
        <v>0</v>
      </c>
      <c r="Q235" s="473"/>
      <c r="R235" s="327">
        <f t="shared" si="69"/>
        <v>192</v>
      </c>
      <c r="S235" s="329">
        <v>32.75</v>
      </c>
      <c r="T235" s="329">
        <f t="shared" si="94"/>
        <v>6288</v>
      </c>
      <c r="U235" s="329">
        <v>128.69999999999999</v>
      </c>
      <c r="V235" s="329">
        <f t="shared" si="95"/>
        <v>24710.399999999998</v>
      </c>
      <c r="W235" s="329">
        <f t="shared" si="96"/>
        <v>30998.399999999998</v>
      </c>
      <c r="X235" s="464"/>
    </row>
    <row r="236" spans="1:24" ht="28.5" x14ac:dyDescent="0.25">
      <c r="A236" s="128" t="s">
        <v>465</v>
      </c>
      <c r="B236" s="117" t="s">
        <v>466</v>
      </c>
      <c r="C236" s="118" t="s">
        <v>170</v>
      </c>
      <c r="D236" s="119">
        <v>96</v>
      </c>
      <c r="E236" s="35">
        <v>32.75</v>
      </c>
      <c r="F236" s="35">
        <f t="shared" si="88"/>
        <v>3144</v>
      </c>
      <c r="G236" s="35">
        <v>93.6</v>
      </c>
      <c r="H236" s="35">
        <f t="shared" si="89"/>
        <v>8985.5999999999985</v>
      </c>
      <c r="I236" s="35">
        <f t="shared" si="90"/>
        <v>12129.599999999999</v>
      </c>
      <c r="J236" s="441"/>
      <c r="K236" s="371"/>
      <c r="L236" s="329">
        <v>32.75</v>
      </c>
      <c r="M236" s="329">
        <f t="shared" si="91"/>
        <v>0</v>
      </c>
      <c r="N236" s="329">
        <v>93.6</v>
      </c>
      <c r="O236" s="329">
        <f t="shared" si="92"/>
        <v>0</v>
      </c>
      <c r="P236" s="329">
        <f t="shared" si="93"/>
        <v>0</v>
      </c>
      <c r="Q236" s="473"/>
      <c r="R236" s="327">
        <f t="shared" si="69"/>
        <v>96</v>
      </c>
      <c r="S236" s="329">
        <v>32.75</v>
      </c>
      <c r="T236" s="329">
        <f t="shared" si="94"/>
        <v>3144</v>
      </c>
      <c r="U236" s="329">
        <v>93.6</v>
      </c>
      <c r="V236" s="329">
        <f t="shared" si="95"/>
        <v>8985.5999999999985</v>
      </c>
      <c r="W236" s="329">
        <f t="shared" si="96"/>
        <v>12129.599999999999</v>
      </c>
      <c r="X236" s="464"/>
    </row>
    <row r="237" spans="1:24" ht="28.5" x14ac:dyDescent="0.25">
      <c r="A237" s="128" t="s">
        <v>467</v>
      </c>
      <c r="B237" s="117" t="s">
        <v>468</v>
      </c>
      <c r="C237" s="118" t="s">
        <v>170</v>
      </c>
      <c r="D237" s="119">
        <v>10</v>
      </c>
      <c r="E237" s="40">
        <v>4716</v>
      </c>
      <c r="F237" s="35">
        <f t="shared" si="88"/>
        <v>47160</v>
      </c>
      <c r="G237" s="40">
        <v>7410</v>
      </c>
      <c r="H237" s="35">
        <f t="shared" si="89"/>
        <v>74100</v>
      </c>
      <c r="I237" s="35">
        <f t="shared" si="90"/>
        <v>121260</v>
      </c>
      <c r="J237" s="441"/>
      <c r="K237" s="371"/>
      <c r="L237" s="328">
        <v>4716</v>
      </c>
      <c r="M237" s="329">
        <f t="shared" si="91"/>
        <v>0</v>
      </c>
      <c r="N237" s="328">
        <v>7410</v>
      </c>
      <c r="O237" s="329">
        <f t="shared" si="92"/>
        <v>0</v>
      </c>
      <c r="P237" s="329">
        <f t="shared" si="93"/>
        <v>0</v>
      </c>
      <c r="Q237" s="473"/>
      <c r="R237" s="327">
        <f t="shared" si="69"/>
        <v>10</v>
      </c>
      <c r="S237" s="328">
        <v>4716</v>
      </c>
      <c r="T237" s="329">
        <f t="shared" si="94"/>
        <v>47160</v>
      </c>
      <c r="U237" s="328">
        <v>7410</v>
      </c>
      <c r="V237" s="329">
        <f t="shared" si="95"/>
        <v>74100</v>
      </c>
      <c r="W237" s="329">
        <f t="shared" si="96"/>
        <v>121260</v>
      </c>
      <c r="X237" s="464"/>
    </row>
    <row r="238" spans="1:24" ht="28.5" x14ac:dyDescent="0.25">
      <c r="A238" s="128" t="s">
        <v>469</v>
      </c>
      <c r="B238" s="117" t="s">
        <v>470</v>
      </c>
      <c r="C238" s="118" t="s">
        <v>170</v>
      </c>
      <c r="D238" s="119">
        <v>3</v>
      </c>
      <c r="E238" s="35">
        <v>3275</v>
      </c>
      <c r="F238" s="35">
        <f t="shared" si="88"/>
        <v>9825</v>
      </c>
      <c r="G238" s="35">
        <v>0</v>
      </c>
      <c r="H238" s="35">
        <f t="shared" si="89"/>
        <v>0</v>
      </c>
      <c r="I238" s="35">
        <f t="shared" si="90"/>
        <v>9825</v>
      </c>
      <c r="J238" s="441"/>
      <c r="K238" s="371"/>
      <c r="L238" s="329">
        <v>3275</v>
      </c>
      <c r="M238" s="329">
        <f t="shared" si="91"/>
        <v>0</v>
      </c>
      <c r="N238" s="329">
        <v>0</v>
      </c>
      <c r="O238" s="329">
        <f t="shared" si="92"/>
        <v>0</v>
      </c>
      <c r="P238" s="329">
        <f t="shared" si="93"/>
        <v>0</v>
      </c>
      <c r="Q238" s="473"/>
      <c r="R238" s="327">
        <f t="shared" si="69"/>
        <v>3</v>
      </c>
      <c r="S238" s="329">
        <v>3275</v>
      </c>
      <c r="T238" s="329">
        <f t="shared" si="94"/>
        <v>9825</v>
      </c>
      <c r="U238" s="329">
        <v>0</v>
      </c>
      <c r="V238" s="329">
        <f t="shared" si="95"/>
        <v>0</v>
      </c>
      <c r="W238" s="329">
        <f t="shared" si="96"/>
        <v>9825</v>
      </c>
      <c r="X238" s="464"/>
    </row>
    <row r="239" spans="1:24" ht="28.5" x14ac:dyDescent="0.25">
      <c r="A239" s="128" t="s">
        <v>471</v>
      </c>
      <c r="B239" s="117" t="s">
        <v>472</v>
      </c>
      <c r="C239" s="118" t="s">
        <v>170</v>
      </c>
      <c r="D239" s="119">
        <v>2</v>
      </c>
      <c r="E239" s="35">
        <v>3275</v>
      </c>
      <c r="F239" s="35">
        <f t="shared" si="88"/>
        <v>6550</v>
      </c>
      <c r="G239" s="35">
        <v>123106</v>
      </c>
      <c r="H239" s="35">
        <f t="shared" si="89"/>
        <v>246212</v>
      </c>
      <c r="I239" s="35">
        <f t="shared" si="90"/>
        <v>252762</v>
      </c>
      <c r="J239" s="441"/>
      <c r="K239" s="371"/>
      <c r="L239" s="329">
        <v>3275</v>
      </c>
      <c r="M239" s="329">
        <f t="shared" si="91"/>
        <v>0</v>
      </c>
      <c r="N239" s="329">
        <v>123106</v>
      </c>
      <c r="O239" s="329">
        <f t="shared" si="92"/>
        <v>0</v>
      </c>
      <c r="P239" s="329">
        <f t="shared" si="93"/>
        <v>0</v>
      </c>
      <c r="Q239" s="473"/>
      <c r="R239" s="327">
        <f t="shared" si="69"/>
        <v>2</v>
      </c>
      <c r="S239" s="329">
        <v>3275</v>
      </c>
      <c r="T239" s="329">
        <f t="shared" si="94"/>
        <v>6550</v>
      </c>
      <c r="U239" s="329">
        <v>123106</v>
      </c>
      <c r="V239" s="329">
        <f t="shared" si="95"/>
        <v>246212</v>
      </c>
      <c r="W239" s="329">
        <f t="shared" si="96"/>
        <v>252762</v>
      </c>
      <c r="X239" s="464"/>
    </row>
    <row r="240" spans="1:24" ht="28.5" x14ac:dyDescent="0.25">
      <c r="A240" s="128" t="s">
        <v>473</v>
      </c>
      <c r="B240" s="117" t="s">
        <v>474</v>
      </c>
      <c r="C240" s="118" t="s">
        <v>170</v>
      </c>
      <c r="D240" s="119">
        <v>1</v>
      </c>
      <c r="E240" s="40">
        <v>3930</v>
      </c>
      <c r="F240" s="35">
        <f t="shared" si="88"/>
        <v>3930</v>
      </c>
      <c r="G240" s="35">
        <v>0</v>
      </c>
      <c r="H240" s="35">
        <f t="shared" si="89"/>
        <v>0</v>
      </c>
      <c r="I240" s="35">
        <f t="shared" si="90"/>
        <v>3930</v>
      </c>
      <c r="J240" s="441"/>
      <c r="K240" s="371"/>
      <c r="L240" s="328">
        <v>3930</v>
      </c>
      <c r="M240" s="329">
        <f t="shared" si="91"/>
        <v>0</v>
      </c>
      <c r="N240" s="329">
        <v>0</v>
      </c>
      <c r="O240" s="329">
        <f t="shared" si="92"/>
        <v>0</v>
      </c>
      <c r="P240" s="329">
        <f t="shared" si="93"/>
        <v>0</v>
      </c>
      <c r="Q240" s="473"/>
      <c r="R240" s="327">
        <f t="shared" si="69"/>
        <v>1</v>
      </c>
      <c r="S240" s="328">
        <v>3930</v>
      </c>
      <c r="T240" s="329">
        <f t="shared" si="94"/>
        <v>3930</v>
      </c>
      <c r="U240" s="329">
        <v>0</v>
      </c>
      <c r="V240" s="329">
        <f t="shared" si="95"/>
        <v>0</v>
      </c>
      <c r="W240" s="329">
        <f t="shared" si="96"/>
        <v>3930</v>
      </c>
      <c r="X240" s="464"/>
    </row>
    <row r="241" spans="1:24" ht="28.5" x14ac:dyDescent="0.25">
      <c r="A241" s="128" t="s">
        <v>475</v>
      </c>
      <c r="B241" s="117" t="s">
        <v>476</v>
      </c>
      <c r="C241" s="118" t="s">
        <v>170</v>
      </c>
      <c r="D241" s="119">
        <v>5</v>
      </c>
      <c r="E241" s="40">
        <v>3930</v>
      </c>
      <c r="F241" s="35">
        <f t="shared" si="88"/>
        <v>19650</v>
      </c>
      <c r="G241" s="40">
        <v>38230.400000000001</v>
      </c>
      <c r="H241" s="35">
        <f t="shared" si="89"/>
        <v>191152</v>
      </c>
      <c r="I241" s="35">
        <f t="shared" si="90"/>
        <v>210802</v>
      </c>
      <c r="J241" s="441"/>
      <c r="K241" s="371"/>
      <c r="L241" s="328">
        <v>3930</v>
      </c>
      <c r="M241" s="329">
        <f t="shared" si="91"/>
        <v>0</v>
      </c>
      <c r="N241" s="328">
        <v>38230.400000000001</v>
      </c>
      <c r="O241" s="329">
        <f t="shared" si="92"/>
        <v>0</v>
      </c>
      <c r="P241" s="329">
        <f t="shared" si="93"/>
        <v>0</v>
      </c>
      <c r="Q241" s="473"/>
      <c r="R241" s="327">
        <f t="shared" si="69"/>
        <v>5</v>
      </c>
      <c r="S241" s="328">
        <v>3930</v>
      </c>
      <c r="T241" s="329">
        <f t="shared" si="94"/>
        <v>19650</v>
      </c>
      <c r="U241" s="328">
        <v>38230.400000000001</v>
      </c>
      <c r="V241" s="329">
        <f t="shared" si="95"/>
        <v>191152</v>
      </c>
      <c r="W241" s="329">
        <f t="shared" si="96"/>
        <v>210802</v>
      </c>
      <c r="X241" s="464"/>
    </row>
    <row r="242" spans="1:24" x14ac:dyDescent="0.25">
      <c r="A242" s="128" t="s">
        <v>477</v>
      </c>
      <c r="B242" s="117" t="s">
        <v>478</v>
      </c>
      <c r="C242" s="118" t="s">
        <v>170</v>
      </c>
      <c r="D242" s="119">
        <v>5</v>
      </c>
      <c r="E242" s="35">
        <v>2358</v>
      </c>
      <c r="F242" s="35">
        <f t="shared" si="88"/>
        <v>11790</v>
      </c>
      <c r="G242" s="35">
        <v>35100</v>
      </c>
      <c r="H242" s="35">
        <f t="shared" si="89"/>
        <v>175500</v>
      </c>
      <c r="I242" s="35">
        <f t="shared" si="90"/>
        <v>187290</v>
      </c>
      <c r="J242" s="441"/>
      <c r="K242" s="371"/>
      <c r="L242" s="329">
        <v>2358</v>
      </c>
      <c r="M242" s="329">
        <f t="shared" si="91"/>
        <v>0</v>
      </c>
      <c r="N242" s="329">
        <v>35100</v>
      </c>
      <c r="O242" s="329">
        <f t="shared" si="92"/>
        <v>0</v>
      </c>
      <c r="P242" s="329">
        <f t="shared" si="93"/>
        <v>0</v>
      </c>
      <c r="Q242" s="473"/>
      <c r="R242" s="327">
        <f t="shared" si="69"/>
        <v>5</v>
      </c>
      <c r="S242" s="329">
        <v>2358</v>
      </c>
      <c r="T242" s="329">
        <f t="shared" si="94"/>
        <v>11790</v>
      </c>
      <c r="U242" s="329">
        <v>35100</v>
      </c>
      <c r="V242" s="329">
        <f t="shared" si="95"/>
        <v>175500</v>
      </c>
      <c r="W242" s="329">
        <f t="shared" si="96"/>
        <v>187290</v>
      </c>
      <c r="X242" s="464"/>
    </row>
    <row r="243" spans="1:24" ht="28.5" x14ac:dyDescent="0.25">
      <c r="A243" s="128" t="s">
        <v>479</v>
      </c>
      <c r="B243" s="117" t="s">
        <v>480</v>
      </c>
      <c r="C243" s="118" t="s">
        <v>170</v>
      </c>
      <c r="D243" s="119">
        <v>27</v>
      </c>
      <c r="E243" s="35">
        <v>1965</v>
      </c>
      <c r="F243" s="35">
        <f t="shared" si="88"/>
        <v>53055</v>
      </c>
      <c r="G243" s="35">
        <v>902.2</v>
      </c>
      <c r="H243" s="35">
        <f t="shared" si="89"/>
        <v>24359.4</v>
      </c>
      <c r="I243" s="35">
        <f t="shared" si="90"/>
        <v>77414.399999999994</v>
      </c>
      <c r="J243" s="441"/>
      <c r="K243" s="371"/>
      <c r="L243" s="329">
        <v>1965</v>
      </c>
      <c r="M243" s="329">
        <f t="shared" si="91"/>
        <v>0</v>
      </c>
      <c r="N243" s="329">
        <v>902.2</v>
      </c>
      <c r="O243" s="329">
        <f t="shared" si="92"/>
        <v>0</v>
      </c>
      <c r="P243" s="329">
        <f t="shared" si="93"/>
        <v>0</v>
      </c>
      <c r="Q243" s="473"/>
      <c r="R243" s="327">
        <f t="shared" si="69"/>
        <v>27</v>
      </c>
      <c r="S243" s="329">
        <v>1965</v>
      </c>
      <c r="T243" s="329">
        <f t="shared" si="94"/>
        <v>53055</v>
      </c>
      <c r="U243" s="329">
        <v>902.2</v>
      </c>
      <c r="V243" s="329">
        <f t="shared" si="95"/>
        <v>24359.4</v>
      </c>
      <c r="W243" s="329">
        <f t="shared" si="96"/>
        <v>77414.399999999994</v>
      </c>
      <c r="X243" s="464"/>
    </row>
    <row r="244" spans="1:24" ht="28.5" x14ac:dyDescent="0.25">
      <c r="A244" s="128" t="s">
        <v>481</v>
      </c>
      <c r="B244" s="122" t="s">
        <v>482</v>
      </c>
      <c r="C244" s="118" t="s">
        <v>170</v>
      </c>
      <c r="D244" s="119">
        <v>6</v>
      </c>
      <c r="E244" s="35">
        <v>3275</v>
      </c>
      <c r="F244" s="35">
        <f t="shared" si="88"/>
        <v>19650</v>
      </c>
      <c r="G244" s="35">
        <v>3539.15</v>
      </c>
      <c r="H244" s="35">
        <f t="shared" si="89"/>
        <v>21234.9</v>
      </c>
      <c r="I244" s="35">
        <f t="shared" si="90"/>
        <v>40884.9</v>
      </c>
      <c r="J244" s="441"/>
      <c r="K244" s="371"/>
      <c r="L244" s="329">
        <v>3275</v>
      </c>
      <c r="M244" s="329">
        <f t="shared" si="91"/>
        <v>0</v>
      </c>
      <c r="N244" s="329">
        <v>3539.15</v>
      </c>
      <c r="O244" s="329">
        <f t="shared" si="92"/>
        <v>0</v>
      </c>
      <c r="P244" s="329">
        <f t="shared" si="93"/>
        <v>0</v>
      </c>
      <c r="Q244" s="473"/>
      <c r="R244" s="327">
        <f t="shared" si="69"/>
        <v>6</v>
      </c>
      <c r="S244" s="329">
        <v>3275</v>
      </c>
      <c r="T244" s="329">
        <f t="shared" si="94"/>
        <v>19650</v>
      </c>
      <c r="U244" s="329">
        <v>3539.15</v>
      </c>
      <c r="V244" s="329">
        <f t="shared" si="95"/>
        <v>21234.9</v>
      </c>
      <c r="W244" s="329">
        <f t="shared" si="96"/>
        <v>40884.9</v>
      </c>
      <c r="X244" s="464"/>
    </row>
    <row r="245" spans="1:24" ht="28.5" x14ac:dyDescent="0.25">
      <c r="A245" s="128" t="s">
        <v>483</v>
      </c>
      <c r="B245" s="122" t="s">
        <v>484</v>
      </c>
      <c r="C245" s="118" t="s">
        <v>170</v>
      </c>
      <c r="D245" s="119">
        <v>75</v>
      </c>
      <c r="E245" s="35">
        <v>393</v>
      </c>
      <c r="F245" s="35">
        <f t="shared" si="88"/>
        <v>29475</v>
      </c>
      <c r="G245" s="35">
        <v>541.01</v>
      </c>
      <c r="H245" s="35">
        <f t="shared" si="89"/>
        <v>40575.75</v>
      </c>
      <c r="I245" s="35">
        <f t="shared" si="90"/>
        <v>70050.75</v>
      </c>
      <c r="J245" s="441"/>
      <c r="K245" s="371"/>
      <c r="L245" s="329">
        <v>393</v>
      </c>
      <c r="M245" s="329">
        <f t="shared" si="91"/>
        <v>0</v>
      </c>
      <c r="N245" s="329">
        <v>541.01</v>
      </c>
      <c r="O245" s="329">
        <f t="shared" si="92"/>
        <v>0</v>
      </c>
      <c r="P245" s="329">
        <f t="shared" si="93"/>
        <v>0</v>
      </c>
      <c r="Q245" s="473"/>
      <c r="R245" s="327">
        <f t="shared" si="69"/>
        <v>75</v>
      </c>
      <c r="S245" s="329">
        <v>393</v>
      </c>
      <c r="T245" s="329">
        <f t="shared" si="94"/>
        <v>29475</v>
      </c>
      <c r="U245" s="329">
        <v>541.01</v>
      </c>
      <c r="V245" s="329">
        <f t="shared" si="95"/>
        <v>40575.75</v>
      </c>
      <c r="W245" s="329">
        <f t="shared" si="96"/>
        <v>70050.75</v>
      </c>
      <c r="X245" s="464"/>
    </row>
    <row r="246" spans="1:24" ht="28.5" x14ac:dyDescent="0.25">
      <c r="A246" s="128" t="s">
        <v>485</v>
      </c>
      <c r="B246" s="117" t="s">
        <v>486</v>
      </c>
      <c r="C246" s="118" t="s">
        <v>170</v>
      </c>
      <c r="D246" s="119">
        <v>3</v>
      </c>
      <c r="E246" s="35">
        <v>393</v>
      </c>
      <c r="F246" s="35">
        <f t="shared" si="88"/>
        <v>1179</v>
      </c>
      <c r="G246" s="35">
        <v>7013.5</v>
      </c>
      <c r="H246" s="35">
        <f t="shared" si="89"/>
        <v>21040.5</v>
      </c>
      <c r="I246" s="35">
        <f t="shared" si="90"/>
        <v>22219.5</v>
      </c>
      <c r="J246" s="441"/>
      <c r="K246" s="371"/>
      <c r="L246" s="329">
        <v>393</v>
      </c>
      <c r="M246" s="329">
        <f t="shared" si="91"/>
        <v>0</v>
      </c>
      <c r="N246" s="329">
        <v>7013.5</v>
      </c>
      <c r="O246" s="329">
        <f t="shared" si="92"/>
        <v>0</v>
      </c>
      <c r="P246" s="329">
        <f t="shared" si="93"/>
        <v>0</v>
      </c>
      <c r="Q246" s="473"/>
      <c r="R246" s="327">
        <f t="shared" si="69"/>
        <v>3</v>
      </c>
      <c r="S246" s="329">
        <v>393</v>
      </c>
      <c r="T246" s="329">
        <f t="shared" si="94"/>
        <v>1179</v>
      </c>
      <c r="U246" s="329">
        <v>7013.5</v>
      </c>
      <c r="V246" s="329">
        <f t="shared" si="95"/>
        <v>21040.5</v>
      </c>
      <c r="W246" s="329">
        <f t="shared" si="96"/>
        <v>22219.5</v>
      </c>
      <c r="X246" s="464"/>
    </row>
    <row r="247" spans="1:24" x14ac:dyDescent="0.25">
      <c r="A247" s="128" t="s">
        <v>487</v>
      </c>
      <c r="B247" s="117" t="s">
        <v>488</v>
      </c>
      <c r="C247" s="118" t="s">
        <v>170</v>
      </c>
      <c r="D247" s="119">
        <v>5</v>
      </c>
      <c r="E247" s="35">
        <v>262</v>
      </c>
      <c r="F247" s="35">
        <f t="shared" si="88"/>
        <v>1310</v>
      </c>
      <c r="G247" s="35">
        <v>153.4</v>
      </c>
      <c r="H247" s="35">
        <f t="shared" si="89"/>
        <v>767</v>
      </c>
      <c r="I247" s="35">
        <f t="shared" si="90"/>
        <v>2077</v>
      </c>
      <c r="J247" s="441"/>
      <c r="K247" s="371"/>
      <c r="L247" s="329">
        <v>262</v>
      </c>
      <c r="M247" s="329">
        <f t="shared" si="91"/>
        <v>0</v>
      </c>
      <c r="N247" s="329">
        <v>153.4</v>
      </c>
      <c r="O247" s="329">
        <f t="shared" si="92"/>
        <v>0</v>
      </c>
      <c r="P247" s="329">
        <f t="shared" si="93"/>
        <v>0</v>
      </c>
      <c r="Q247" s="473"/>
      <c r="R247" s="327">
        <f t="shared" si="69"/>
        <v>5</v>
      </c>
      <c r="S247" s="329">
        <v>262</v>
      </c>
      <c r="T247" s="329">
        <f t="shared" si="94"/>
        <v>1310</v>
      </c>
      <c r="U247" s="329">
        <v>153.4</v>
      </c>
      <c r="V247" s="329">
        <f t="shared" si="95"/>
        <v>767</v>
      </c>
      <c r="W247" s="329">
        <f t="shared" si="96"/>
        <v>2077</v>
      </c>
      <c r="X247" s="464"/>
    </row>
    <row r="248" spans="1:24" ht="28.5" x14ac:dyDescent="0.25">
      <c r="A248" s="128" t="s">
        <v>489</v>
      </c>
      <c r="B248" s="117" t="s">
        <v>490</v>
      </c>
      <c r="C248" s="118" t="s">
        <v>170</v>
      </c>
      <c r="D248" s="119">
        <v>5</v>
      </c>
      <c r="E248" s="35">
        <v>131</v>
      </c>
      <c r="F248" s="35">
        <f t="shared" si="88"/>
        <v>655</v>
      </c>
      <c r="G248" s="35">
        <v>273</v>
      </c>
      <c r="H248" s="35">
        <f t="shared" si="89"/>
        <v>1365</v>
      </c>
      <c r="I248" s="35">
        <f t="shared" si="90"/>
        <v>2020</v>
      </c>
      <c r="J248" s="441"/>
      <c r="K248" s="371"/>
      <c r="L248" s="329">
        <v>131</v>
      </c>
      <c r="M248" s="329">
        <f t="shared" si="91"/>
        <v>0</v>
      </c>
      <c r="N248" s="329">
        <v>273</v>
      </c>
      <c r="O248" s="329">
        <f t="shared" si="92"/>
        <v>0</v>
      </c>
      <c r="P248" s="329">
        <f t="shared" si="93"/>
        <v>0</v>
      </c>
      <c r="Q248" s="473"/>
      <c r="R248" s="327">
        <f t="shared" si="69"/>
        <v>5</v>
      </c>
      <c r="S248" s="329">
        <v>131</v>
      </c>
      <c r="T248" s="329">
        <f t="shared" si="94"/>
        <v>655</v>
      </c>
      <c r="U248" s="329">
        <v>273</v>
      </c>
      <c r="V248" s="329">
        <f t="shared" si="95"/>
        <v>1365</v>
      </c>
      <c r="W248" s="329">
        <f t="shared" si="96"/>
        <v>2020</v>
      </c>
      <c r="X248" s="464"/>
    </row>
    <row r="249" spans="1:24" ht="28.5" x14ac:dyDescent="0.25">
      <c r="A249" s="128" t="s">
        <v>491</v>
      </c>
      <c r="B249" s="117" t="s">
        <v>492</v>
      </c>
      <c r="C249" s="118" t="s">
        <v>170</v>
      </c>
      <c r="D249" s="119">
        <v>5</v>
      </c>
      <c r="E249" s="35">
        <v>1572</v>
      </c>
      <c r="F249" s="35">
        <f t="shared" si="88"/>
        <v>7860</v>
      </c>
      <c r="G249" s="35">
        <v>0</v>
      </c>
      <c r="H249" s="35">
        <f t="shared" si="89"/>
        <v>0</v>
      </c>
      <c r="I249" s="35">
        <f t="shared" si="90"/>
        <v>7860</v>
      </c>
      <c r="J249" s="441"/>
      <c r="K249" s="371"/>
      <c r="L249" s="329">
        <v>1572</v>
      </c>
      <c r="M249" s="329">
        <f t="shared" si="91"/>
        <v>0</v>
      </c>
      <c r="N249" s="329">
        <v>0</v>
      </c>
      <c r="O249" s="329">
        <f t="shared" si="92"/>
        <v>0</v>
      </c>
      <c r="P249" s="329">
        <f t="shared" si="93"/>
        <v>0</v>
      </c>
      <c r="Q249" s="473"/>
      <c r="R249" s="327">
        <f t="shared" si="69"/>
        <v>5</v>
      </c>
      <c r="S249" s="329">
        <v>1572</v>
      </c>
      <c r="T249" s="329">
        <f t="shared" si="94"/>
        <v>7860</v>
      </c>
      <c r="U249" s="329">
        <v>0</v>
      </c>
      <c r="V249" s="329">
        <f t="shared" si="95"/>
        <v>0</v>
      </c>
      <c r="W249" s="329">
        <f t="shared" si="96"/>
        <v>7860</v>
      </c>
      <c r="X249" s="464"/>
    </row>
    <row r="250" spans="1:24" ht="28.5" x14ac:dyDescent="0.25">
      <c r="A250" s="128" t="s">
        <v>493</v>
      </c>
      <c r="B250" s="117" t="s">
        <v>494</v>
      </c>
      <c r="C250" s="118" t="s">
        <v>170</v>
      </c>
      <c r="D250" s="119">
        <v>8</v>
      </c>
      <c r="E250" s="35">
        <v>65.5</v>
      </c>
      <c r="F250" s="35">
        <f t="shared" si="88"/>
        <v>524</v>
      </c>
      <c r="G250" s="35">
        <v>557.70000000000005</v>
      </c>
      <c r="H250" s="35">
        <f t="shared" si="89"/>
        <v>4461.6000000000004</v>
      </c>
      <c r="I250" s="35">
        <f t="shared" si="90"/>
        <v>4985.6000000000004</v>
      </c>
      <c r="J250" s="441"/>
      <c r="K250" s="371"/>
      <c r="L250" s="329">
        <v>65.5</v>
      </c>
      <c r="M250" s="329">
        <f t="shared" si="91"/>
        <v>0</v>
      </c>
      <c r="N250" s="329">
        <v>557.70000000000005</v>
      </c>
      <c r="O250" s="329">
        <f t="shared" si="92"/>
        <v>0</v>
      </c>
      <c r="P250" s="329">
        <f t="shared" si="93"/>
        <v>0</v>
      </c>
      <c r="Q250" s="473"/>
      <c r="R250" s="327">
        <f t="shared" si="69"/>
        <v>8</v>
      </c>
      <c r="S250" s="329">
        <v>65.5</v>
      </c>
      <c r="T250" s="329">
        <f t="shared" si="94"/>
        <v>524</v>
      </c>
      <c r="U250" s="329">
        <v>557.70000000000005</v>
      </c>
      <c r="V250" s="329">
        <f t="shared" si="95"/>
        <v>4461.6000000000004</v>
      </c>
      <c r="W250" s="329">
        <f t="shared" si="96"/>
        <v>4985.6000000000004</v>
      </c>
      <c r="X250" s="464"/>
    </row>
    <row r="251" spans="1:24" ht="28.5" x14ac:dyDescent="0.25">
      <c r="A251" s="128" t="s">
        <v>495</v>
      </c>
      <c r="B251" s="117" t="s">
        <v>496</v>
      </c>
      <c r="C251" s="118" t="s">
        <v>170</v>
      </c>
      <c r="D251" s="119">
        <v>57</v>
      </c>
      <c r="E251" s="35">
        <v>65.5</v>
      </c>
      <c r="F251" s="35">
        <f t="shared" si="88"/>
        <v>3733.5</v>
      </c>
      <c r="G251" s="35">
        <v>370.5</v>
      </c>
      <c r="H251" s="35">
        <f t="shared" si="89"/>
        <v>21118.5</v>
      </c>
      <c r="I251" s="35">
        <f t="shared" si="90"/>
        <v>24852</v>
      </c>
      <c r="J251" s="441"/>
      <c r="K251" s="371"/>
      <c r="L251" s="329">
        <v>65.5</v>
      </c>
      <c r="M251" s="329">
        <f t="shared" si="91"/>
        <v>0</v>
      </c>
      <c r="N251" s="329">
        <v>370.5</v>
      </c>
      <c r="O251" s="329">
        <f t="shared" si="92"/>
        <v>0</v>
      </c>
      <c r="P251" s="329">
        <f t="shared" si="93"/>
        <v>0</v>
      </c>
      <c r="Q251" s="473"/>
      <c r="R251" s="327">
        <f t="shared" si="69"/>
        <v>57</v>
      </c>
      <c r="S251" s="329">
        <v>65.5</v>
      </c>
      <c r="T251" s="329">
        <f t="shared" si="94"/>
        <v>3733.5</v>
      </c>
      <c r="U251" s="329">
        <v>370.5</v>
      </c>
      <c r="V251" s="329">
        <f t="shared" si="95"/>
        <v>21118.5</v>
      </c>
      <c r="W251" s="329">
        <f t="shared" si="96"/>
        <v>24852</v>
      </c>
      <c r="X251" s="464"/>
    </row>
    <row r="252" spans="1:24" ht="28.5" x14ac:dyDescent="0.25">
      <c r="A252" s="128" t="s">
        <v>497</v>
      </c>
      <c r="B252" s="117" t="s">
        <v>498</v>
      </c>
      <c r="C252" s="118" t="s">
        <v>170</v>
      </c>
      <c r="D252" s="119">
        <v>163</v>
      </c>
      <c r="E252" s="35">
        <v>65.5</v>
      </c>
      <c r="F252" s="35">
        <f t="shared" si="88"/>
        <v>10676.5</v>
      </c>
      <c r="G252" s="35">
        <v>767</v>
      </c>
      <c r="H252" s="35">
        <f t="shared" si="89"/>
        <v>125021</v>
      </c>
      <c r="I252" s="35">
        <f t="shared" si="90"/>
        <v>135697.5</v>
      </c>
      <c r="J252" s="441"/>
      <c r="K252" s="371"/>
      <c r="L252" s="329">
        <v>65.5</v>
      </c>
      <c r="M252" s="329">
        <f t="shared" si="91"/>
        <v>0</v>
      </c>
      <c r="N252" s="329">
        <v>767</v>
      </c>
      <c r="O252" s="329">
        <f t="shared" si="92"/>
        <v>0</v>
      </c>
      <c r="P252" s="329">
        <f t="shared" si="93"/>
        <v>0</v>
      </c>
      <c r="Q252" s="473"/>
      <c r="R252" s="327">
        <f t="shared" si="69"/>
        <v>163</v>
      </c>
      <c r="S252" s="329">
        <v>65.5</v>
      </c>
      <c r="T252" s="329">
        <f t="shared" si="94"/>
        <v>10676.5</v>
      </c>
      <c r="U252" s="329">
        <v>767</v>
      </c>
      <c r="V252" s="329">
        <f t="shared" si="95"/>
        <v>125021</v>
      </c>
      <c r="W252" s="329">
        <f t="shared" si="96"/>
        <v>135697.5</v>
      </c>
      <c r="X252" s="464"/>
    </row>
    <row r="253" spans="1:24" ht="28.5" x14ac:dyDescent="0.25">
      <c r="A253" s="128" t="s">
        <v>499</v>
      </c>
      <c r="B253" s="117" t="s">
        <v>500</v>
      </c>
      <c r="C253" s="118" t="s">
        <v>170</v>
      </c>
      <c r="D253" s="119">
        <v>2</v>
      </c>
      <c r="E253" s="35">
        <v>65.5</v>
      </c>
      <c r="F253" s="35">
        <f t="shared" si="88"/>
        <v>131</v>
      </c>
      <c r="G253" s="35">
        <v>557.70000000000005</v>
      </c>
      <c r="H253" s="35">
        <f t="shared" si="89"/>
        <v>1115.4000000000001</v>
      </c>
      <c r="I253" s="35">
        <f t="shared" si="90"/>
        <v>1246.4000000000001</v>
      </c>
      <c r="J253" s="441"/>
      <c r="K253" s="371"/>
      <c r="L253" s="329">
        <v>65.5</v>
      </c>
      <c r="M253" s="329">
        <f t="shared" si="91"/>
        <v>0</v>
      </c>
      <c r="N253" s="329">
        <v>557.70000000000005</v>
      </c>
      <c r="O253" s="329">
        <f t="shared" si="92"/>
        <v>0</v>
      </c>
      <c r="P253" s="329">
        <f t="shared" si="93"/>
        <v>0</v>
      </c>
      <c r="Q253" s="473"/>
      <c r="R253" s="327">
        <f t="shared" si="69"/>
        <v>2</v>
      </c>
      <c r="S253" s="329">
        <v>65.5</v>
      </c>
      <c r="T253" s="329">
        <f t="shared" si="94"/>
        <v>131</v>
      </c>
      <c r="U253" s="329">
        <v>557.70000000000005</v>
      </c>
      <c r="V253" s="329">
        <f t="shared" si="95"/>
        <v>1115.4000000000001</v>
      </c>
      <c r="W253" s="329">
        <f t="shared" si="96"/>
        <v>1246.4000000000001</v>
      </c>
      <c r="X253" s="464"/>
    </row>
    <row r="254" spans="1:24" ht="28.5" x14ac:dyDescent="0.25">
      <c r="A254" s="128" t="s">
        <v>501</v>
      </c>
      <c r="B254" s="117" t="s">
        <v>502</v>
      </c>
      <c r="C254" s="118" t="s">
        <v>296</v>
      </c>
      <c r="D254" s="119">
        <v>60</v>
      </c>
      <c r="E254" s="35">
        <v>393</v>
      </c>
      <c r="F254" s="35">
        <f t="shared" si="88"/>
        <v>23580</v>
      </c>
      <c r="G254" s="35">
        <v>600.6</v>
      </c>
      <c r="H254" s="35">
        <f t="shared" si="89"/>
        <v>36036</v>
      </c>
      <c r="I254" s="35">
        <f t="shared" si="90"/>
        <v>59616</v>
      </c>
      <c r="J254" s="441"/>
      <c r="K254" s="371"/>
      <c r="L254" s="329">
        <v>393</v>
      </c>
      <c r="M254" s="329">
        <f t="shared" si="91"/>
        <v>0</v>
      </c>
      <c r="N254" s="329">
        <v>600.6</v>
      </c>
      <c r="O254" s="329">
        <f t="shared" si="92"/>
        <v>0</v>
      </c>
      <c r="P254" s="329">
        <f t="shared" si="93"/>
        <v>0</v>
      </c>
      <c r="Q254" s="473"/>
      <c r="R254" s="327">
        <f t="shared" si="69"/>
        <v>60</v>
      </c>
      <c r="S254" s="329">
        <v>393</v>
      </c>
      <c r="T254" s="329">
        <f t="shared" si="94"/>
        <v>23580</v>
      </c>
      <c r="U254" s="329">
        <v>600.6</v>
      </c>
      <c r="V254" s="329">
        <f t="shared" si="95"/>
        <v>36036</v>
      </c>
      <c r="W254" s="329">
        <f t="shared" si="96"/>
        <v>59616</v>
      </c>
      <c r="X254" s="464"/>
    </row>
    <row r="255" spans="1:24" ht="28.5" x14ac:dyDescent="0.25">
      <c r="A255" s="128" t="s">
        <v>503</v>
      </c>
      <c r="B255" s="117" t="s">
        <v>504</v>
      </c>
      <c r="C255" s="118" t="s">
        <v>296</v>
      </c>
      <c r="D255" s="119">
        <v>60</v>
      </c>
      <c r="E255" s="35">
        <v>262</v>
      </c>
      <c r="F255" s="35">
        <f t="shared" si="88"/>
        <v>15720</v>
      </c>
      <c r="G255" s="35">
        <v>143</v>
      </c>
      <c r="H255" s="35">
        <f t="shared" si="89"/>
        <v>8580</v>
      </c>
      <c r="I255" s="35">
        <f t="shared" si="90"/>
        <v>24300</v>
      </c>
      <c r="J255" s="441"/>
      <c r="K255" s="371"/>
      <c r="L255" s="329">
        <v>262</v>
      </c>
      <c r="M255" s="329">
        <f t="shared" si="91"/>
        <v>0</v>
      </c>
      <c r="N255" s="329">
        <v>143</v>
      </c>
      <c r="O255" s="329">
        <f t="shared" si="92"/>
        <v>0</v>
      </c>
      <c r="P255" s="329">
        <f t="shared" si="93"/>
        <v>0</v>
      </c>
      <c r="Q255" s="473"/>
      <c r="R255" s="327">
        <f t="shared" si="69"/>
        <v>60</v>
      </c>
      <c r="S255" s="329">
        <v>262</v>
      </c>
      <c r="T255" s="329">
        <f t="shared" si="94"/>
        <v>15720</v>
      </c>
      <c r="U255" s="329">
        <v>143</v>
      </c>
      <c r="V255" s="329">
        <f t="shared" si="95"/>
        <v>8580</v>
      </c>
      <c r="W255" s="329">
        <f t="shared" si="96"/>
        <v>24300</v>
      </c>
      <c r="X255" s="464"/>
    </row>
    <row r="256" spans="1:24" ht="28.5" x14ac:dyDescent="0.25">
      <c r="A256" s="128" t="s">
        <v>505</v>
      </c>
      <c r="B256" s="117" t="s">
        <v>506</v>
      </c>
      <c r="C256" s="118" t="s">
        <v>170</v>
      </c>
      <c r="D256" s="119">
        <v>12</v>
      </c>
      <c r="E256" s="35">
        <v>65.5</v>
      </c>
      <c r="F256" s="35">
        <f t="shared" si="88"/>
        <v>786</v>
      </c>
      <c r="G256" s="35">
        <v>671.67</v>
      </c>
      <c r="H256" s="35">
        <f t="shared" si="89"/>
        <v>8060.0399999999991</v>
      </c>
      <c r="I256" s="35">
        <f t="shared" si="90"/>
        <v>8846.0399999999991</v>
      </c>
      <c r="J256" s="441"/>
      <c r="K256" s="371"/>
      <c r="L256" s="329">
        <v>65.5</v>
      </c>
      <c r="M256" s="329">
        <f t="shared" si="91"/>
        <v>0</v>
      </c>
      <c r="N256" s="329">
        <v>671.67</v>
      </c>
      <c r="O256" s="329">
        <f t="shared" si="92"/>
        <v>0</v>
      </c>
      <c r="P256" s="329">
        <f t="shared" si="93"/>
        <v>0</v>
      </c>
      <c r="Q256" s="473"/>
      <c r="R256" s="327">
        <f t="shared" si="69"/>
        <v>12</v>
      </c>
      <c r="S256" s="329">
        <v>65.5</v>
      </c>
      <c r="T256" s="329">
        <f t="shared" si="94"/>
        <v>786</v>
      </c>
      <c r="U256" s="329">
        <v>671.67</v>
      </c>
      <c r="V256" s="329">
        <f t="shared" si="95"/>
        <v>8060.0399999999991</v>
      </c>
      <c r="W256" s="329">
        <f t="shared" si="96"/>
        <v>8846.0399999999991</v>
      </c>
      <c r="X256" s="464"/>
    </row>
    <row r="257" spans="1:24" x14ac:dyDescent="0.25">
      <c r="A257" s="128" t="s">
        <v>507</v>
      </c>
      <c r="B257" s="117" t="s">
        <v>508</v>
      </c>
      <c r="C257" s="118" t="s">
        <v>170</v>
      </c>
      <c r="D257" s="119">
        <v>5</v>
      </c>
      <c r="E257" s="35">
        <v>65.5</v>
      </c>
      <c r="F257" s="35">
        <f t="shared" si="88"/>
        <v>327.5</v>
      </c>
      <c r="G257" s="35">
        <v>717.18</v>
      </c>
      <c r="H257" s="35">
        <f t="shared" si="89"/>
        <v>3585.8999999999996</v>
      </c>
      <c r="I257" s="35">
        <f t="shared" si="90"/>
        <v>3913.3999999999996</v>
      </c>
      <c r="J257" s="441"/>
      <c r="K257" s="371"/>
      <c r="L257" s="329">
        <v>65.5</v>
      </c>
      <c r="M257" s="329">
        <f t="shared" si="91"/>
        <v>0</v>
      </c>
      <c r="N257" s="329">
        <v>717.18</v>
      </c>
      <c r="O257" s="329">
        <f t="shared" si="92"/>
        <v>0</v>
      </c>
      <c r="P257" s="329">
        <f t="shared" si="93"/>
        <v>0</v>
      </c>
      <c r="Q257" s="473"/>
      <c r="R257" s="327">
        <f t="shared" si="69"/>
        <v>5</v>
      </c>
      <c r="S257" s="329">
        <v>65.5</v>
      </c>
      <c r="T257" s="329">
        <f t="shared" si="94"/>
        <v>327.5</v>
      </c>
      <c r="U257" s="329">
        <v>717.18</v>
      </c>
      <c r="V257" s="329">
        <f t="shared" si="95"/>
        <v>3585.8999999999996</v>
      </c>
      <c r="W257" s="329">
        <f t="shared" si="96"/>
        <v>3913.3999999999996</v>
      </c>
      <c r="X257" s="464"/>
    </row>
    <row r="258" spans="1:24" ht="28.5" x14ac:dyDescent="0.25">
      <c r="A258" s="128" t="s">
        <v>509</v>
      </c>
      <c r="B258" s="117" t="s">
        <v>510</v>
      </c>
      <c r="C258" s="118" t="s">
        <v>170</v>
      </c>
      <c r="D258" s="119">
        <v>35</v>
      </c>
      <c r="E258" s="35">
        <v>131</v>
      </c>
      <c r="F258" s="35">
        <f t="shared" si="88"/>
        <v>4585</v>
      </c>
      <c r="G258" s="35">
        <v>132.91</v>
      </c>
      <c r="H258" s="35">
        <f t="shared" si="89"/>
        <v>4651.8499999999995</v>
      </c>
      <c r="I258" s="35">
        <f t="shared" si="90"/>
        <v>9236.8499999999985</v>
      </c>
      <c r="J258" s="441"/>
      <c r="K258" s="371"/>
      <c r="L258" s="329">
        <v>131</v>
      </c>
      <c r="M258" s="329">
        <f t="shared" si="91"/>
        <v>0</v>
      </c>
      <c r="N258" s="329">
        <v>132.91</v>
      </c>
      <c r="O258" s="329">
        <f t="shared" si="92"/>
        <v>0</v>
      </c>
      <c r="P258" s="329">
        <f t="shared" si="93"/>
        <v>0</v>
      </c>
      <c r="Q258" s="473"/>
      <c r="R258" s="327">
        <f t="shared" si="69"/>
        <v>35</v>
      </c>
      <c r="S258" s="329">
        <v>131</v>
      </c>
      <c r="T258" s="329">
        <f t="shared" si="94"/>
        <v>4585</v>
      </c>
      <c r="U258" s="329">
        <v>132.91</v>
      </c>
      <c r="V258" s="329">
        <f t="shared" si="95"/>
        <v>4651.8499999999995</v>
      </c>
      <c r="W258" s="329">
        <f t="shared" si="96"/>
        <v>9236.8499999999985</v>
      </c>
      <c r="X258" s="464"/>
    </row>
    <row r="259" spans="1:24" x14ac:dyDescent="0.25">
      <c r="A259" s="128" t="s">
        <v>511</v>
      </c>
      <c r="B259" s="117" t="s">
        <v>512</v>
      </c>
      <c r="C259" s="118" t="s">
        <v>170</v>
      </c>
      <c r="D259" s="119">
        <v>12</v>
      </c>
      <c r="E259" s="35">
        <v>32.75</v>
      </c>
      <c r="F259" s="35">
        <f t="shared" si="88"/>
        <v>393</v>
      </c>
      <c r="G259" s="35">
        <v>49.83</v>
      </c>
      <c r="H259" s="35">
        <f t="shared" si="89"/>
        <v>597.96</v>
      </c>
      <c r="I259" s="35">
        <f t="shared" si="90"/>
        <v>990.96</v>
      </c>
      <c r="J259" s="441"/>
      <c r="K259" s="371"/>
      <c r="L259" s="329">
        <v>32.75</v>
      </c>
      <c r="M259" s="329">
        <f t="shared" si="91"/>
        <v>0</v>
      </c>
      <c r="N259" s="329">
        <v>49.83</v>
      </c>
      <c r="O259" s="329">
        <f t="shared" si="92"/>
        <v>0</v>
      </c>
      <c r="P259" s="329">
        <f t="shared" si="93"/>
        <v>0</v>
      </c>
      <c r="Q259" s="473"/>
      <c r="R259" s="327">
        <f t="shared" si="69"/>
        <v>12</v>
      </c>
      <c r="S259" s="329">
        <v>32.75</v>
      </c>
      <c r="T259" s="329">
        <f t="shared" si="94"/>
        <v>393</v>
      </c>
      <c r="U259" s="329">
        <v>49.83</v>
      </c>
      <c r="V259" s="329">
        <f t="shared" si="95"/>
        <v>597.96</v>
      </c>
      <c r="W259" s="329">
        <f t="shared" si="96"/>
        <v>990.96</v>
      </c>
      <c r="X259" s="464"/>
    </row>
    <row r="260" spans="1:24" x14ac:dyDescent="0.25">
      <c r="A260" s="128" t="s">
        <v>513</v>
      </c>
      <c r="B260" s="117" t="s">
        <v>514</v>
      </c>
      <c r="C260" s="118" t="s">
        <v>170</v>
      </c>
      <c r="D260" s="119">
        <v>12</v>
      </c>
      <c r="E260" s="35">
        <v>32.75</v>
      </c>
      <c r="F260" s="35">
        <f t="shared" si="88"/>
        <v>393</v>
      </c>
      <c r="G260" s="35">
        <v>101.84</v>
      </c>
      <c r="H260" s="35">
        <f t="shared" si="89"/>
        <v>1222.08</v>
      </c>
      <c r="I260" s="35">
        <f t="shared" si="90"/>
        <v>1615.08</v>
      </c>
      <c r="J260" s="441"/>
      <c r="K260" s="371"/>
      <c r="L260" s="329">
        <v>32.75</v>
      </c>
      <c r="M260" s="329">
        <f t="shared" si="91"/>
        <v>0</v>
      </c>
      <c r="N260" s="329">
        <v>101.84</v>
      </c>
      <c r="O260" s="329">
        <f t="shared" si="92"/>
        <v>0</v>
      </c>
      <c r="P260" s="329">
        <f t="shared" si="93"/>
        <v>0</v>
      </c>
      <c r="Q260" s="473"/>
      <c r="R260" s="327">
        <f t="shared" si="69"/>
        <v>12</v>
      </c>
      <c r="S260" s="329">
        <v>32.75</v>
      </c>
      <c r="T260" s="329">
        <f t="shared" si="94"/>
        <v>393</v>
      </c>
      <c r="U260" s="329">
        <v>101.84</v>
      </c>
      <c r="V260" s="329">
        <f t="shared" si="95"/>
        <v>1222.08</v>
      </c>
      <c r="W260" s="329">
        <f t="shared" si="96"/>
        <v>1615.08</v>
      </c>
      <c r="X260" s="464"/>
    </row>
    <row r="261" spans="1:24" x14ac:dyDescent="0.25">
      <c r="A261" s="128" t="s">
        <v>515</v>
      </c>
      <c r="B261" s="117" t="s">
        <v>516</v>
      </c>
      <c r="C261" s="118" t="s">
        <v>170</v>
      </c>
      <c r="D261" s="119">
        <v>2</v>
      </c>
      <c r="E261" s="35">
        <v>65.5</v>
      </c>
      <c r="F261" s="35">
        <f t="shared" si="88"/>
        <v>131</v>
      </c>
      <c r="G261" s="35">
        <v>367.25</v>
      </c>
      <c r="H261" s="35">
        <f t="shared" si="89"/>
        <v>734.5</v>
      </c>
      <c r="I261" s="35">
        <f t="shared" si="90"/>
        <v>865.5</v>
      </c>
      <c r="J261" s="441"/>
      <c r="K261" s="371"/>
      <c r="L261" s="329">
        <v>65.5</v>
      </c>
      <c r="M261" s="329">
        <f t="shared" si="91"/>
        <v>0</v>
      </c>
      <c r="N261" s="329">
        <v>367.25</v>
      </c>
      <c r="O261" s="329">
        <f t="shared" si="92"/>
        <v>0</v>
      </c>
      <c r="P261" s="329">
        <f t="shared" si="93"/>
        <v>0</v>
      </c>
      <c r="Q261" s="473"/>
      <c r="R261" s="327">
        <f t="shared" si="69"/>
        <v>2</v>
      </c>
      <c r="S261" s="329">
        <v>65.5</v>
      </c>
      <c r="T261" s="329">
        <f t="shared" si="94"/>
        <v>131</v>
      </c>
      <c r="U261" s="329">
        <v>367.25</v>
      </c>
      <c r="V261" s="329">
        <f t="shared" si="95"/>
        <v>734.5</v>
      </c>
      <c r="W261" s="329">
        <f t="shared" si="96"/>
        <v>865.5</v>
      </c>
      <c r="X261" s="464"/>
    </row>
    <row r="262" spans="1:24" x14ac:dyDescent="0.25">
      <c r="A262" s="128" t="s">
        <v>517</v>
      </c>
      <c r="B262" s="117" t="s">
        <v>518</v>
      </c>
      <c r="C262" s="118" t="s">
        <v>170</v>
      </c>
      <c r="D262" s="119">
        <v>12</v>
      </c>
      <c r="E262" s="35">
        <v>39</v>
      </c>
      <c r="F262" s="35">
        <f t="shared" si="88"/>
        <v>468</v>
      </c>
      <c r="G262" s="35">
        <v>168</v>
      </c>
      <c r="H262" s="35">
        <f t="shared" si="89"/>
        <v>2016</v>
      </c>
      <c r="I262" s="35">
        <f t="shared" si="90"/>
        <v>2484</v>
      </c>
      <c r="J262" s="441"/>
      <c r="K262" s="371"/>
      <c r="L262" s="329">
        <v>39</v>
      </c>
      <c r="M262" s="329">
        <f t="shared" si="91"/>
        <v>0</v>
      </c>
      <c r="N262" s="329">
        <v>168</v>
      </c>
      <c r="O262" s="329">
        <f t="shared" si="92"/>
        <v>0</v>
      </c>
      <c r="P262" s="329">
        <f t="shared" si="93"/>
        <v>0</v>
      </c>
      <c r="Q262" s="473"/>
      <c r="R262" s="327">
        <f t="shared" si="69"/>
        <v>12</v>
      </c>
      <c r="S262" s="329">
        <v>39</v>
      </c>
      <c r="T262" s="329">
        <f t="shared" si="94"/>
        <v>468</v>
      </c>
      <c r="U262" s="329">
        <v>168</v>
      </c>
      <c r="V262" s="329">
        <f t="shared" si="95"/>
        <v>2016</v>
      </c>
      <c r="W262" s="329">
        <f t="shared" si="96"/>
        <v>2484</v>
      </c>
      <c r="X262" s="464"/>
    </row>
    <row r="263" spans="1:24" x14ac:dyDescent="0.25">
      <c r="A263" s="128" t="s">
        <v>519</v>
      </c>
      <c r="B263" s="122" t="s">
        <v>520</v>
      </c>
      <c r="C263" s="118" t="s">
        <v>296</v>
      </c>
      <c r="D263" s="119">
        <v>324</v>
      </c>
      <c r="E263" s="35">
        <v>497.8</v>
      </c>
      <c r="F263" s="35">
        <f t="shared" si="88"/>
        <v>161287.20000000001</v>
      </c>
      <c r="G263" s="35">
        <v>912.18</v>
      </c>
      <c r="H263" s="35">
        <f t="shared" si="89"/>
        <v>295546.32</v>
      </c>
      <c r="I263" s="35">
        <f t="shared" si="90"/>
        <v>456833.52</v>
      </c>
      <c r="J263" s="441"/>
      <c r="K263" s="371"/>
      <c r="L263" s="329">
        <v>497.8</v>
      </c>
      <c r="M263" s="329">
        <f t="shared" si="91"/>
        <v>0</v>
      </c>
      <c r="N263" s="329">
        <v>912.18</v>
      </c>
      <c r="O263" s="329">
        <f t="shared" si="92"/>
        <v>0</v>
      </c>
      <c r="P263" s="329">
        <f t="shared" si="93"/>
        <v>0</v>
      </c>
      <c r="Q263" s="473"/>
      <c r="R263" s="327">
        <f t="shared" si="69"/>
        <v>324</v>
      </c>
      <c r="S263" s="329">
        <v>497.8</v>
      </c>
      <c r="T263" s="329">
        <f t="shared" si="94"/>
        <v>161287.20000000001</v>
      </c>
      <c r="U263" s="329">
        <v>912.18</v>
      </c>
      <c r="V263" s="329">
        <f t="shared" si="95"/>
        <v>295546.32</v>
      </c>
      <c r="W263" s="329">
        <f t="shared" si="96"/>
        <v>456833.52</v>
      </c>
      <c r="X263" s="464"/>
    </row>
    <row r="264" spans="1:24" x14ac:dyDescent="0.25">
      <c r="A264" s="128" t="s">
        <v>521</v>
      </c>
      <c r="B264" s="122" t="s">
        <v>522</v>
      </c>
      <c r="C264" s="118" t="s">
        <v>296</v>
      </c>
      <c r="D264" s="119">
        <v>603</v>
      </c>
      <c r="E264" s="35">
        <v>497.8</v>
      </c>
      <c r="F264" s="35">
        <f t="shared" si="88"/>
        <v>300173.40000000002</v>
      </c>
      <c r="G264" s="35">
        <v>699.4</v>
      </c>
      <c r="H264" s="35">
        <f t="shared" si="89"/>
        <v>421738.2</v>
      </c>
      <c r="I264" s="35">
        <f t="shared" si="90"/>
        <v>721911.60000000009</v>
      </c>
      <c r="J264" s="441"/>
      <c r="K264" s="371"/>
      <c r="L264" s="329">
        <v>497.8</v>
      </c>
      <c r="M264" s="329">
        <f t="shared" si="91"/>
        <v>0</v>
      </c>
      <c r="N264" s="329">
        <v>699.4</v>
      </c>
      <c r="O264" s="329">
        <f t="shared" si="92"/>
        <v>0</v>
      </c>
      <c r="P264" s="329">
        <f t="shared" si="93"/>
        <v>0</v>
      </c>
      <c r="Q264" s="473"/>
      <c r="R264" s="327">
        <f t="shared" si="69"/>
        <v>603</v>
      </c>
      <c r="S264" s="329">
        <v>497.8</v>
      </c>
      <c r="T264" s="329">
        <f t="shared" si="94"/>
        <v>300173.40000000002</v>
      </c>
      <c r="U264" s="329">
        <v>699.4</v>
      </c>
      <c r="V264" s="329">
        <f t="shared" si="95"/>
        <v>421738.2</v>
      </c>
      <c r="W264" s="329">
        <f t="shared" si="96"/>
        <v>721911.60000000009</v>
      </c>
      <c r="X264" s="464"/>
    </row>
    <row r="265" spans="1:24" x14ac:dyDescent="0.25">
      <c r="A265" s="128" t="s">
        <v>523</v>
      </c>
      <c r="B265" s="117" t="s">
        <v>524</v>
      </c>
      <c r="C265" s="118" t="s">
        <v>296</v>
      </c>
      <c r="D265" s="119">
        <v>24</v>
      </c>
      <c r="E265" s="35">
        <v>131</v>
      </c>
      <c r="F265" s="35">
        <f t="shared" si="88"/>
        <v>3144</v>
      </c>
      <c r="G265" s="35">
        <v>367.64</v>
      </c>
      <c r="H265" s="35">
        <f t="shared" si="89"/>
        <v>8823.36</v>
      </c>
      <c r="I265" s="35">
        <f t="shared" si="90"/>
        <v>11967.36</v>
      </c>
      <c r="J265" s="441"/>
      <c r="K265" s="371"/>
      <c r="L265" s="329">
        <v>131</v>
      </c>
      <c r="M265" s="329">
        <f t="shared" si="91"/>
        <v>0</v>
      </c>
      <c r="N265" s="329">
        <v>367.64</v>
      </c>
      <c r="O265" s="329">
        <f t="shared" si="92"/>
        <v>0</v>
      </c>
      <c r="P265" s="329">
        <f t="shared" si="93"/>
        <v>0</v>
      </c>
      <c r="Q265" s="473"/>
      <c r="R265" s="327">
        <f t="shared" si="69"/>
        <v>24</v>
      </c>
      <c r="S265" s="329">
        <v>131</v>
      </c>
      <c r="T265" s="329">
        <f t="shared" si="94"/>
        <v>3144</v>
      </c>
      <c r="U265" s="329">
        <v>367.64</v>
      </c>
      <c r="V265" s="329">
        <f t="shared" si="95"/>
        <v>8823.36</v>
      </c>
      <c r="W265" s="329">
        <f t="shared" si="96"/>
        <v>11967.36</v>
      </c>
      <c r="X265" s="464"/>
    </row>
    <row r="266" spans="1:24" ht="28.5" x14ac:dyDescent="0.25">
      <c r="A266" s="128" t="s">
        <v>525</v>
      </c>
      <c r="B266" s="117" t="s">
        <v>526</v>
      </c>
      <c r="C266" s="118" t="s">
        <v>296</v>
      </c>
      <c r="D266" s="119">
        <v>603</v>
      </c>
      <c r="E266" s="35">
        <v>157.19999999999999</v>
      </c>
      <c r="F266" s="35">
        <f t="shared" si="88"/>
        <v>94791.599999999991</v>
      </c>
      <c r="G266" s="35">
        <v>271.99</v>
      </c>
      <c r="H266" s="35">
        <f t="shared" si="89"/>
        <v>164009.97</v>
      </c>
      <c r="I266" s="35">
        <f t="shared" si="90"/>
        <v>258801.57</v>
      </c>
      <c r="J266" s="441"/>
      <c r="K266" s="371"/>
      <c r="L266" s="329">
        <v>157.19999999999999</v>
      </c>
      <c r="M266" s="329">
        <f t="shared" si="91"/>
        <v>0</v>
      </c>
      <c r="N266" s="329">
        <v>271.99</v>
      </c>
      <c r="O266" s="329">
        <f t="shared" si="92"/>
        <v>0</v>
      </c>
      <c r="P266" s="329">
        <f t="shared" si="93"/>
        <v>0</v>
      </c>
      <c r="Q266" s="473"/>
      <c r="R266" s="327">
        <f t="shared" si="69"/>
        <v>603</v>
      </c>
      <c r="S266" s="329">
        <v>157.19999999999999</v>
      </c>
      <c r="T266" s="329">
        <f t="shared" si="94"/>
        <v>94791.599999999991</v>
      </c>
      <c r="U266" s="329">
        <v>271.99</v>
      </c>
      <c r="V266" s="329">
        <f t="shared" si="95"/>
        <v>164009.97</v>
      </c>
      <c r="W266" s="329">
        <f t="shared" si="96"/>
        <v>258801.57</v>
      </c>
      <c r="X266" s="464"/>
    </row>
    <row r="267" spans="1:24" x14ac:dyDescent="0.25">
      <c r="A267" s="128" t="s">
        <v>527</v>
      </c>
      <c r="B267" s="117" t="s">
        <v>304</v>
      </c>
      <c r="C267" s="118" t="s">
        <v>170</v>
      </c>
      <c r="D267" s="119">
        <v>4</v>
      </c>
      <c r="E267" s="35">
        <v>1572</v>
      </c>
      <c r="F267" s="35">
        <f t="shared" si="88"/>
        <v>6288</v>
      </c>
      <c r="G267" s="35">
        <v>2977</v>
      </c>
      <c r="H267" s="35">
        <f t="shared" si="89"/>
        <v>11908</v>
      </c>
      <c r="I267" s="35">
        <f t="shared" si="90"/>
        <v>18196</v>
      </c>
      <c r="J267" s="441"/>
      <c r="K267" s="371"/>
      <c r="L267" s="329">
        <v>1572</v>
      </c>
      <c r="M267" s="329">
        <f t="shared" si="91"/>
        <v>0</v>
      </c>
      <c r="N267" s="329">
        <v>2977</v>
      </c>
      <c r="O267" s="329">
        <f t="shared" si="92"/>
        <v>0</v>
      </c>
      <c r="P267" s="329">
        <f t="shared" si="93"/>
        <v>0</v>
      </c>
      <c r="Q267" s="473"/>
      <c r="R267" s="327">
        <f t="shared" si="69"/>
        <v>4</v>
      </c>
      <c r="S267" s="329">
        <v>1572</v>
      </c>
      <c r="T267" s="329">
        <f t="shared" si="94"/>
        <v>6288</v>
      </c>
      <c r="U267" s="329">
        <v>2977</v>
      </c>
      <c r="V267" s="329">
        <f t="shared" si="95"/>
        <v>11908</v>
      </c>
      <c r="W267" s="329">
        <f t="shared" si="96"/>
        <v>18196</v>
      </c>
      <c r="X267" s="464"/>
    </row>
    <row r="268" spans="1:24" x14ac:dyDescent="0.25">
      <c r="A268" s="128" t="s">
        <v>528</v>
      </c>
      <c r="B268" s="117" t="s">
        <v>302</v>
      </c>
      <c r="C268" s="118" t="s">
        <v>170</v>
      </c>
      <c r="D268" s="119">
        <v>9</v>
      </c>
      <c r="E268" s="35">
        <v>1572</v>
      </c>
      <c r="F268" s="35">
        <f t="shared" si="88"/>
        <v>14148</v>
      </c>
      <c r="G268" s="35">
        <v>2107.04</v>
      </c>
      <c r="H268" s="35">
        <f t="shared" si="89"/>
        <v>18963.36</v>
      </c>
      <c r="I268" s="35">
        <f t="shared" si="90"/>
        <v>33111.360000000001</v>
      </c>
      <c r="J268" s="441"/>
      <c r="K268" s="371"/>
      <c r="L268" s="329">
        <v>1572</v>
      </c>
      <c r="M268" s="329">
        <f t="shared" si="91"/>
        <v>0</v>
      </c>
      <c r="N268" s="329">
        <v>2107.04</v>
      </c>
      <c r="O268" s="329">
        <f t="shared" si="92"/>
        <v>0</v>
      </c>
      <c r="P268" s="329">
        <f t="shared" si="93"/>
        <v>0</v>
      </c>
      <c r="Q268" s="473"/>
      <c r="R268" s="327">
        <f t="shared" si="69"/>
        <v>9</v>
      </c>
      <c r="S268" s="329">
        <v>1572</v>
      </c>
      <c r="T268" s="329">
        <f t="shared" si="94"/>
        <v>14148</v>
      </c>
      <c r="U268" s="329">
        <v>2107.04</v>
      </c>
      <c r="V268" s="329">
        <f t="shared" si="95"/>
        <v>18963.36</v>
      </c>
      <c r="W268" s="329">
        <f t="shared" si="96"/>
        <v>33111.360000000001</v>
      </c>
      <c r="X268" s="464"/>
    </row>
    <row r="269" spans="1:24" x14ac:dyDescent="0.25">
      <c r="A269" s="128" t="s">
        <v>529</v>
      </c>
      <c r="B269" s="117" t="s">
        <v>530</v>
      </c>
      <c r="C269" s="118" t="s">
        <v>170</v>
      </c>
      <c r="D269" s="119">
        <v>2</v>
      </c>
      <c r="E269" s="35">
        <v>1572</v>
      </c>
      <c r="F269" s="35">
        <f t="shared" si="88"/>
        <v>3144</v>
      </c>
      <c r="G269" s="35">
        <v>4028.7</v>
      </c>
      <c r="H269" s="35">
        <f t="shared" si="89"/>
        <v>8057.4</v>
      </c>
      <c r="I269" s="35">
        <f t="shared" si="90"/>
        <v>11201.4</v>
      </c>
      <c r="J269" s="441"/>
      <c r="K269" s="371"/>
      <c r="L269" s="329">
        <v>1572</v>
      </c>
      <c r="M269" s="329">
        <f t="shared" si="91"/>
        <v>0</v>
      </c>
      <c r="N269" s="329">
        <v>4028.7</v>
      </c>
      <c r="O269" s="329">
        <f t="shared" si="92"/>
        <v>0</v>
      </c>
      <c r="P269" s="329">
        <f t="shared" si="93"/>
        <v>0</v>
      </c>
      <c r="Q269" s="473"/>
      <c r="R269" s="327">
        <f t="shared" ref="R269:R332" si="97">D269-K269</f>
        <v>2</v>
      </c>
      <c r="S269" s="329">
        <v>1572</v>
      </c>
      <c r="T269" s="329">
        <f t="shared" si="94"/>
        <v>3144</v>
      </c>
      <c r="U269" s="329">
        <v>4028.7</v>
      </c>
      <c r="V269" s="329">
        <f t="shared" si="95"/>
        <v>8057.4</v>
      </c>
      <c r="W269" s="329">
        <f t="shared" si="96"/>
        <v>11201.4</v>
      </c>
      <c r="X269" s="464"/>
    </row>
    <row r="270" spans="1:24" x14ac:dyDescent="0.25">
      <c r="A270" s="129" t="s">
        <v>531</v>
      </c>
      <c r="B270" s="117" t="s">
        <v>532</v>
      </c>
      <c r="C270" s="118" t="s">
        <v>170</v>
      </c>
      <c r="D270" s="119">
        <v>4</v>
      </c>
      <c r="E270" s="40">
        <v>1572</v>
      </c>
      <c r="F270" s="35">
        <f t="shared" si="88"/>
        <v>6288</v>
      </c>
      <c r="G270" s="40">
        <v>2555.8130000000001</v>
      </c>
      <c r="H270" s="35">
        <f t="shared" si="89"/>
        <v>10223.252</v>
      </c>
      <c r="I270" s="35">
        <f>F270+H270</f>
        <v>16511.252</v>
      </c>
      <c r="J270" s="441"/>
      <c r="K270" s="371"/>
      <c r="L270" s="328">
        <v>1572</v>
      </c>
      <c r="M270" s="329">
        <f t="shared" si="91"/>
        <v>0</v>
      </c>
      <c r="N270" s="328">
        <v>2555.8130000000001</v>
      </c>
      <c r="O270" s="329">
        <f t="shared" si="92"/>
        <v>0</v>
      </c>
      <c r="P270" s="329">
        <f>M270+O270</f>
        <v>0</v>
      </c>
      <c r="Q270" s="473"/>
      <c r="R270" s="327">
        <f t="shared" si="97"/>
        <v>4</v>
      </c>
      <c r="S270" s="328">
        <v>1572</v>
      </c>
      <c r="T270" s="329">
        <f t="shared" si="94"/>
        <v>6288</v>
      </c>
      <c r="U270" s="328">
        <v>2555.8130000000001</v>
      </c>
      <c r="V270" s="329">
        <f t="shared" si="95"/>
        <v>10223.252</v>
      </c>
      <c r="W270" s="329">
        <f>T270+V270</f>
        <v>16511.252</v>
      </c>
      <c r="X270" s="464"/>
    </row>
    <row r="271" spans="1:24" x14ac:dyDescent="0.25">
      <c r="A271" s="128" t="s">
        <v>533</v>
      </c>
      <c r="B271" s="117" t="s">
        <v>289</v>
      </c>
      <c r="C271" s="118" t="s">
        <v>170</v>
      </c>
      <c r="D271" s="119">
        <v>120</v>
      </c>
      <c r="E271" s="35">
        <v>353.7</v>
      </c>
      <c r="F271" s="35">
        <f t="shared" si="88"/>
        <v>42444</v>
      </c>
      <c r="G271" s="35">
        <v>171.08</v>
      </c>
      <c r="H271" s="35">
        <f t="shared" si="89"/>
        <v>20529.600000000002</v>
      </c>
      <c r="I271" s="35">
        <f t="shared" ref="I271:I284" si="98">E271*D271+G271*D271</f>
        <v>62973.600000000006</v>
      </c>
      <c r="J271" s="441"/>
      <c r="K271" s="371"/>
      <c r="L271" s="329">
        <v>353.7</v>
      </c>
      <c r="M271" s="329">
        <f t="shared" si="91"/>
        <v>0</v>
      </c>
      <c r="N271" s="329">
        <v>171.08</v>
      </c>
      <c r="O271" s="329">
        <f t="shared" si="92"/>
        <v>0</v>
      </c>
      <c r="P271" s="329">
        <f t="shared" ref="P271:P284" si="99">L271*K271+N271*K271</f>
        <v>0</v>
      </c>
      <c r="Q271" s="473"/>
      <c r="R271" s="327">
        <f t="shared" si="97"/>
        <v>120</v>
      </c>
      <c r="S271" s="329">
        <v>353.7</v>
      </c>
      <c r="T271" s="329">
        <f t="shared" si="94"/>
        <v>42444</v>
      </c>
      <c r="U271" s="329">
        <v>171.08</v>
      </c>
      <c r="V271" s="329">
        <f t="shared" si="95"/>
        <v>20529.600000000002</v>
      </c>
      <c r="W271" s="329">
        <f t="shared" ref="W271:W284" si="100">S271*R271+U271*R271</f>
        <v>62973.600000000006</v>
      </c>
      <c r="X271" s="464"/>
    </row>
    <row r="272" spans="1:24" x14ac:dyDescent="0.25">
      <c r="A272" s="128" t="s">
        <v>534</v>
      </c>
      <c r="B272" s="117" t="s">
        <v>330</v>
      </c>
      <c r="C272" s="118" t="s">
        <v>170</v>
      </c>
      <c r="D272" s="119">
        <v>240</v>
      </c>
      <c r="E272" s="35">
        <v>32.75</v>
      </c>
      <c r="F272" s="35">
        <f t="shared" si="88"/>
        <v>7860</v>
      </c>
      <c r="G272" s="35">
        <v>107.93</v>
      </c>
      <c r="H272" s="35">
        <f t="shared" si="89"/>
        <v>25903.200000000001</v>
      </c>
      <c r="I272" s="35">
        <f t="shared" si="98"/>
        <v>33763.199999999997</v>
      </c>
      <c r="J272" s="441"/>
      <c r="K272" s="371"/>
      <c r="L272" s="329">
        <v>32.75</v>
      </c>
      <c r="M272" s="329">
        <f t="shared" si="91"/>
        <v>0</v>
      </c>
      <c r="N272" s="329">
        <v>107.93</v>
      </c>
      <c r="O272" s="329">
        <f t="shared" si="92"/>
        <v>0</v>
      </c>
      <c r="P272" s="329">
        <f t="shared" si="99"/>
        <v>0</v>
      </c>
      <c r="Q272" s="473"/>
      <c r="R272" s="327">
        <f t="shared" si="97"/>
        <v>240</v>
      </c>
      <c r="S272" s="329">
        <v>32.75</v>
      </c>
      <c r="T272" s="329">
        <f t="shared" si="94"/>
        <v>7860</v>
      </c>
      <c r="U272" s="329">
        <v>107.93</v>
      </c>
      <c r="V272" s="329">
        <f t="shared" si="95"/>
        <v>25903.200000000001</v>
      </c>
      <c r="W272" s="329">
        <f t="shared" si="100"/>
        <v>33763.199999999997</v>
      </c>
      <c r="X272" s="464"/>
    </row>
    <row r="273" spans="1:24" x14ac:dyDescent="0.25">
      <c r="A273" s="128" t="s">
        <v>535</v>
      </c>
      <c r="B273" s="117" t="s">
        <v>536</v>
      </c>
      <c r="C273" s="118" t="s">
        <v>170</v>
      </c>
      <c r="D273" s="119">
        <v>120</v>
      </c>
      <c r="E273" s="35">
        <v>19.649999999999999</v>
      </c>
      <c r="F273" s="35">
        <f t="shared" si="88"/>
        <v>2358</v>
      </c>
      <c r="G273" s="35">
        <v>13.26</v>
      </c>
      <c r="H273" s="35">
        <f t="shared" si="89"/>
        <v>1591.2</v>
      </c>
      <c r="I273" s="35">
        <f t="shared" si="98"/>
        <v>3949.2</v>
      </c>
      <c r="J273" s="441"/>
      <c r="K273" s="371"/>
      <c r="L273" s="329">
        <v>19.649999999999999</v>
      </c>
      <c r="M273" s="329">
        <f t="shared" si="91"/>
        <v>0</v>
      </c>
      <c r="N273" s="329">
        <v>13.26</v>
      </c>
      <c r="O273" s="329">
        <f t="shared" si="92"/>
        <v>0</v>
      </c>
      <c r="P273" s="329">
        <f t="shared" si="99"/>
        <v>0</v>
      </c>
      <c r="Q273" s="473"/>
      <c r="R273" s="327">
        <f t="shared" si="97"/>
        <v>120</v>
      </c>
      <c r="S273" s="329">
        <v>19.649999999999999</v>
      </c>
      <c r="T273" s="329">
        <f t="shared" si="94"/>
        <v>2358</v>
      </c>
      <c r="U273" s="329">
        <v>13.26</v>
      </c>
      <c r="V273" s="329">
        <f t="shared" si="95"/>
        <v>1591.2</v>
      </c>
      <c r="W273" s="329">
        <f t="shared" si="100"/>
        <v>3949.2</v>
      </c>
      <c r="X273" s="464"/>
    </row>
    <row r="274" spans="1:24" ht="28.5" x14ac:dyDescent="0.25">
      <c r="A274" s="128" t="s">
        <v>537</v>
      </c>
      <c r="B274" s="117" t="s">
        <v>538</v>
      </c>
      <c r="C274" s="118" t="s">
        <v>296</v>
      </c>
      <c r="D274" s="119">
        <v>1660</v>
      </c>
      <c r="E274" s="35">
        <v>220.08</v>
      </c>
      <c r="F274" s="35">
        <f t="shared" si="88"/>
        <v>365332.80000000005</v>
      </c>
      <c r="G274" s="35">
        <v>172.91</v>
      </c>
      <c r="H274" s="35">
        <f t="shared" si="89"/>
        <v>287030.59999999998</v>
      </c>
      <c r="I274" s="35">
        <f t="shared" si="98"/>
        <v>652363.4</v>
      </c>
      <c r="J274" s="441"/>
      <c r="K274" s="371">
        <v>700</v>
      </c>
      <c r="L274" s="329">
        <v>220.08</v>
      </c>
      <c r="M274" s="329">
        <f t="shared" si="91"/>
        <v>154056</v>
      </c>
      <c r="N274" s="329">
        <v>172.91</v>
      </c>
      <c r="O274" s="329">
        <f t="shared" si="92"/>
        <v>121037</v>
      </c>
      <c r="P274" s="329">
        <f t="shared" si="99"/>
        <v>275093</v>
      </c>
      <c r="Q274" s="473"/>
      <c r="R274" s="327">
        <f t="shared" si="97"/>
        <v>960</v>
      </c>
      <c r="S274" s="329">
        <v>220.08</v>
      </c>
      <c r="T274" s="329">
        <f t="shared" si="94"/>
        <v>211276.80000000002</v>
      </c>
      <c r="U274" s="329">
        <v>172.91</v>
      </c>
      <c r="V274" s="329">
        <f t="shared" si="95"/>
        <v>165993.60000000001</v>
      </c>
      <c r="W274" s="329">
        <f t="shared" si="100"/>
        <v>377270.4</v>
      </c>
      <c r="X274" s="464"/>
    </row>
    <row r="275" spans="1:24" ht="28.5" x14ac:dyDescent="0.25">
      <c r="A275" s="128" t="s">
        <v>539</v>
      </c>
      <c r="B275" s="117" t="s">
        <v>540</v>
      </c>
      <c r="C275" s="118" t="s">
        <v>296</v>
      </c>
      <c r="D275" s="119">
        <v>3050</v>
      </c>
      <c r="E275" s="35">
        <v>146.72</v>
      </c>
      <c r="F275" s="35">
        <f t="shared" si="88"/>
        <v>447496</v>
      </c>
      <c r="G275" s="35">
        <v>94.38</v>
      </c>
      <c r="H275" s="35">
        <f t="shared" si="89"/>
        <v>287859</v>
      </c>
      <c r="I275" s="35">
        <f t="shared" si="98"/>
        <v>735355</v>
      </c>
      <c r="J275" s="441"/>
      <c r="K275" s="371">
        <v>3050</v>
      </c>
      <c r="L275" s="329">
        <v>146.72</v>
      </c>
      <c r="M275" s="329">
        <f t="shared" si="91"/>
        <v>447496</v>
      </c>
      <c r="N275" s="329">
        <v>94.38</v>
      </c>
      <c r="O275" s="329">
        <f t="shared" si="92"/>
        <v>287859</v>
      </c>
      <c r="P275" s="329">
        <f t="shared" si="99"/>
        <v>735355</v>
      </c>
      <c r="Q275" s="473"/>
      <c r="R275" s="327">
        <f t="shared" si="97"/>
        <v>0</v>
      </c>
      <c r="S275" s="329">
        <v>146.72</v>
      </c>
      <c r="T275" s="329">
        <f t="shared" si="94"/>
        <v>0</v>
      </c>
      <c r="U275" s="329">
        <v>94.38</v>
      </c>
      <c r="V275" s="329">
        <f t="shared" si="95"/>
        <v>0</v>
      </c>
      <c r="W275" s="329">
        <f t="shared" si="100"/>
        <v>0</v>
      </c>
      <c r="X275" s="464"/>
    </row>
    <row r="276" spans="1:24" x14ac:dyDescent="0.25">
      <c r="A276" s="128" t="s">
        <v>541</v>
      </c>
      <c r="B276" s="117" t="s">
        <v>346</v>
      </c>
      <c r="C276" s="118" t="s">
        <v>296</v>
      </c>
      <c r="D276" s="119">
        <v>100</v>
      </c>
      <c r="E276" s="35">
        <v>45.85</v>
      </c>
      <c r="F276" s="35">
        <f t="shared" si="88"/>
        <v>4585</v>
      </c>
      <c r="G276" s="35">
        <v>28.08</v>
      </c>
      <c r="H276" s="35">
        <f t="shared" si="89"/>
        <v>2808</v>
      </c>
      <c r="I276" s="35">
        <f t="shared" si="98"/>
        <v>7393</v>
      </c>
      <c r="J276" s="441"/>
      <c r="K276" s="371"/>
      <c r="L276" s="329">
        <v>45.85</v>
      </c>
      <c r="M276" s="329">
        <f t="shared" si="91"/>
        <v>0</v>
      </c>
      <c r="N276" s="329">
        <v>28.08</v>
      </c>
      <c r="O276" s="329">
        <f t="shared" si="92"/>
        <v>0</v>
      </c>
      <c r="P276" s="329">
        <f t="shared" si="99"/>
        <v>0</v>
      </c>
      <c r="Q276" s="473"/>
      <c r="R276" s="327">
        <f t="shared" si="97"/>
        <v>100</v>
      </c>
      <c r="S276" s="329">
        <v>45.85</v>
      </c>
      <c r="T276" s="329">
        <f t="shared" si="94"/>
        <v>4585</v>
      </c>
      <c r="U276" s="329">
        <v>28.08</v>
      </c>
      <c r="V276" s="329">
        <f t="shared" si="95"/>
        <v>2808</v>
      </c>
      <c r="W276" s="329">
        <f t="shared" si="100"/>
        <v>7393</v>
      </c>
      <c r="X276" s="464"/>
    </row>
    <row r="277" spans="1:24" x14ac:dyDescent="0.25">
      <c r="A277" s="128" t="s">
        <v>542</v>
      </c>
      <c r="B277" s="117" t="s">
        <v>543</v>
      </c>
      <c r="C277" s="118" t="s">
        <v>170</v>
      </c>
      <c r="D277" s="119">
        <v>200</v>
      </c>
      <c r="E277" s="35">
        <v>13.1</v>
      </c>
      <c r="F277" s="35">
        <f t="shared" si="88"/>
        <v>2620</v>
      </c>
      <c r="G277" s="35">
        <v>31.72</v>
      </c>
      <c r="H277" s="35">
        <f t="shared" si="89"/>
        <v>6344</v>
      </c>
      <c r="I277" s="35">
        <f t="shared" si="98"/>
        <v>8964</v>
      </c>
      <c r="J277" s="441"/>
      <c r="K277" s="371"/>
      <c r="L277" s="329">
        <v>13.1</v>
      </c>
      <c r="M277" s="329">
        <f t="shared" si="91"/>
        <v>0</v>
      </c>
      <c r="N277" s="329">
        <v>31.72</v>
      </c>
      <c r="O277" s="329">
        <f t="shared" si="92"/>
        <v>0</v>
      </c>
      <c r="P277" s="329">
        <f t="shared" si="99"/>
        <v>0</v>
      </c>
      <c r="Q277" s="473"/>
      <c r="R277" s="327">
        <f t="shared" si="97"/>
        <v>200</v>
      </c>
      <c r="S277" s="329">
        <v>13.1</v>
      </c>
      <c r="T277" s="329">
        <f t="shared" si="94"/>
        <v>2620</v>
      </c>
      <c r="U277" s="329">
        <v>31.72</v>
      </c>
      <c r="V277" s="329">
        <f t="shared" si="95"/>
        <v>6344</v>
      </c>
      <c r="W277" s="329">
        <f t="shared" si="100"/>
        <v>8964</v>
      </c>
      <c r="X277" s="464"/>
    </row>
    <row r="278" spans="1:24" x14ac:dyDescent="0.25">
      <c r="A278" s="128" t="s">
        <v>544</v>
      </c>
      <c r="B278" s="117" t="s">
        <v>545</v>
      </c>
      <c r="C278" s="118" t="s">
        <v>170</v>
      </c>
      <c r="D278" s="119">
        <v>5</v>
      </c>
      <c r="E278" s="35">
        <v>4401.6000000000004</v>
      </c>
      <c r="F278" s="35">
        <f t="shared" si="88"/>
        <v>22008</v>
      </c>
      <c r="G278" s="35">
        <v>7007</v>
      </c>
      <c r="H278" s="35">
        <f t="shared" si="89"/>
        <v>35035</v>
      </c>
      <c r="I278" s="35">
        <f t="shared" si="98"/>
        <v>57043</v>
      </c>
      <c r="J278" s="441"/>
      <c r="K278" s="371"/>
      <c r="L278" s="329">
        <v>4401.6000000000004</v>
      </c>
      <c r="M278" s="329">
        <f t="shared" si="91"/>
        <v>0</v>
      </c>
      <c r="N278" s="329">
        <v>7007</v>
      </c>
      <c r="O278" s="329">
        <f t="shared" si="92"/>
        <v>0</v>
      </c>
      <c r="P278" s="329">
        <f t="shared" si="99"/>
        <v>0</v>
      </c>
      <c r="Q278" s="473"/>
      <c r="R278" s="327">
        <f t="shared" si="97"/>
        <v>5</v>
      </c>
      <c r="S278" s="329">
        <v>4401.6000000000004</v>
      </c>
      <c r="T278" s="329">
        <f t="shared" si="94"/>
        <v>22008</v>
      </c>
      <c r="U278" s="329">
        <v>7007</v>
      </c>
      <c r="V278" s="329">
        <f t="shared" si="95"/>
        <v>35035</v>
      </c>
      <c r="W278" s="329">
        <f t="shared" si="100"/>
        <v>57043</v>
      </c>
      <c r="X278" s="464"/>
    </row>
    <row r="279" spans="1:24" x14ac:dyDescent="0.25">
      <c r="A279" s="128" t="s">
        <v>546</v>
      </c>
      <c r="B279" s="117" t="s">
        <v>547</v>
      </c>
      <c r="C279" s="118" t="s">
        <v>170</v>
      </c>
      <c r="D279" s="119">
        <v>3</v>
      </c>
      <c r="E279" s="35">
        <v>0</v>
      </c>
      <c r="F279" s="35">
        <f t="shared" si="88"/>
        <v>0</v>
      </c>
      <c r="G279" s="35">
        <v>8244.6</v>
      </c>
      <c r="H279" s="35">
        <f t="shared" si="89"/>
        <v>24733.800000000003</v>
      </c>
      <c r="I279" s="35">
        <f t="shared" si="98"/>
        <v>24733.800000000003</v>
      </c>
      <c r="J279" s="441"/>
      <c r="K279" s="371"/>
      <c r="L279" s="329">
        <v>0</v>
      </c>
      <c r="M279" s="329">
        <f t="shared" si="91"/>
        <v>0</v>
      </c>
      <c r="N279" s="329">
        <v>8244.6</v>
      </c>
      <c r="O279" s="329">
        <f t="shared" si="92"/>
        <v>0</v>
      </c>
      <c r="P279" s="329">
        <f t="shared" si="99"/>
        <v>0</v>
      </c>
      <c r="Q279" s="473"/>
      <c r="R279" s="327">
        <f t="shared" si="97"/>
        <v>3</v>
      </c>
      <c r="S279" s="329">
        <v>0</v>
      </c>
      <c r="T279" s="329">
        <f t="shared" si="94"/>
        <v>0</v>
      </c>
      <c r="U279" s="329">
        <v>8244.6</v>
      </c>
      <c r="V279" s="329">
        <f t="shared" si="95"/>
        <v>24733.800000000003</v>
      </c>
      <c r="W279" s="329">
        <f t="shared" si="100"/>
        <v>24733.800000000003</v>
      </c>
      <c r="X279" s="464"/>
    </row>
    <row r="280" spans="1:24" ht="42.75" x14ac:dyDescent="0.25">
      <c r="A280" s="128" t="s">
        <v>548</v>
      </c>
      <c r="B280" s="117" t="s">
        <v>549</v>
      </c>
      <c r="C280" s="118" t="s">
        <v>170</v>
      </c>
      <c r="D280" s="119">
        <v>4</v>
      </c>
      <c r="E280" s="35">
        <v>0</v>
      </c>
      <c r="F280" s="35">
        <f t="shared" si="88"/>
        <v>0</v>
      </c>
      <c r="G280" s="35">
        <v>1648.43</v>
      </c>
      <c r="H280" s="35">
        <f t="shared" si="89"/>
        <v>6593.72</v>
      </c>
      <c r="I280" s="35">
        <f t="shared" si="98"/>
        <v>6593.72</v>
      </c>
      <c r="J280" s="441"/>
      <c r="K280" s="371"/>
      <c r="L280" s="329">
        <v>0</v>
      </c>
      <c r="M280" s="329">
        <f t="shared" si="91"/>
        <v>0</v>
      </c>
      <c r="N280" s="329">
        <v>1648.43</v>
      </c>
      <c r="O280" s="329">
        <f t="shared" si="92"/>
        <v>0</v>
      </c>
      <c r="P280" s="329">
        <f t="shared" si="99"/>
        <v>0</v>
      </c>
      <c r="Q280" s="473"/>
      <c r="R280" s="327">
        <f t="shared" si="97"/>
        <v>4</v>
      </c>
      <c r="S280" s="329">
        <v>0</v>
      </c>
      <c r="T280" s="329">
        <f t="shared" si="94"/>
        <v>0</v>
      </c>
      <c r="U280" s="329">
        <v>1648.43</v>
      </c>
      <c r="V280" s="329">
        <f t="shared" si="95"/>
        <v>6593.72</v>
      </c>
      <c r="W280" s="329">
        <f t="shared" si="100"/>
        <v>6593.72</v>
      </c>
      <c r="X280" s="464"/>
    </row>
    <row r="281" spans="1:24" ht="28.5" x14ac:dyDescent="0.25">
      <c r="A281" s="128" t="s">
        <v>550</v>
      </c>
      <c r="B281" s="117" t="s">
        <v>551</v>
      </c>
      <c r="C281" s="118" t="s">
        <v>170</v>
      </c>
      <c r="D281" s="119">
        <v>4</v>
      </c>
      <c r="E281" s="35">
        <v>0</v>
      </c>
      <c r="F281" s="35">
        <f t="shared" si="88"/>
        <v>0</v>
      </c>
      <c r="G281" s="35">
        <v>1489.8</v>
      </c>
      <c r="H281" s="35">
        <f t="shared" si="89"/>
        <v>5959.2</v>
      </c>
      <c r="I281" s="35">
        <f t="shared" si="98"/>
        <v>5959.2</v>
      </c>
      <c r="J281" s="441"/>
      <c r="K281" s="371"/>
      <c r="L281" s="329">
        <v>0</v>
      </c>
      <c r="M281" s="329">
        <f t="shared" si="91"/>
        <v>0</v>
      </c>
      <c r="N281" s="329">
        <v>1489.8</v>
      </c>
      <c r="O281" s="329">
        <f t="shared" si="92"/>
        <v>0</v>
      </c>
      <c r="P281" s="329">
        <f t="shared" si="99"/>
        <v>0</v>
      </c>
      <c r="Q281" s="473"/>
      <c r="R281" s="327">
        <f t="shared" si="97"/>
        <v>4</v>
      </c>
      <c r="S281" s="329">
        <v>0</v>
      </c>
      <c r="T281" s="329">
        <f t="shared" si="94"/>
        <v>0</v>
      </c>
      <c r="U281" s="329">
        <v>1489.8</v>
      </c>
      <c r="V281" s="329">
        <f t="shared" si="95"/>
        <v>5959.2</v>
      </c>
      <c r="W281" s="329">
        <f t="shared" si="100"/>
        <v>5959.2</v>
      </c>
      <c r="X281" s="464"/>
    </row>
    <row r="282" spans="1:24" x14ac:dyDescent="0.25">
      <c r="A282" s="128" t="s">
        <v>552</v>
      </c>
      <c r="B282" s="117" t="s">
        <v>354</v>
      </c>
      <c r="C282" s="118" t="s">
        <v>196</v>
      </c>
      <c r="D282" s="119">
        <v>1</v>
      </c>
      <c r="E282" s="35">
        <v>0</v>
      </c>
      <c r="F282" s="35">
        <f t="shared" si="88"/>
        <v>0</v>
      </c>
      <c r="G282" s="35">
        <v>23400</v>
      </c>
      <c r="H282" s="35">
        <f t="shared" si="89"/>
        <v>23400</v>
      </c>
      <c r="I282" s="35">
        <f t="shared" si="98"/>
        <v>23400</v>
      </c>
      <c r="J282" s="441"/>
      <c r="K282" s="371"/>
      <c r="L282" s="329">
        <v>0</v>
      </c>
      <c r="M282" s="329">
        <f t="shared" si="91"/>
        <v>0</v>
      </c>
      <c r="N282" s="329">
        <v>23400</v>
      </c>
      <c r="O282" s="329">
        <f t="shared" si="92"/>
        <v>0</v>
      </c>
      <c r="P282" s="329">
        <f t="shared" si="99"/>
        <v>0</v>
      </c>
      <c r="Q282" s="473"/>
      <c r="R282" s="327">
        <f t="shared" si="97"/>
        <v>1</v>
      </c>
      <c r="S282" s="329">
        <v>0</v>
      </c>
      <c r="T282" s="329">
        <f t="shared" si="94"/>
        <v>0</v>
      </c>
      <c r="U282" s="329">
        <v>23400</v>
      </c>
      <c r="V282" s="329">
        <f t="shared" si="95"/>
        <v>23400</v>
      </c>
      <c r="W282" s="329">
        <f t="shared" si="100"/>
        <v>23400</v>
      </c>
      <c r="X282" s="464"/>
    </row>
    <row r="283" spans="1:24" x14ac:dyDescent="0.25">
      <c r="A283" s="128" t="s">
        <v>553</v>
      </c>
      <c r="B283" s="117" t="s">
        <v>242</v>
      </c>
      <c r="C283" s="118" t="s">
        <v>296</v>
      </c>
      <c r="D283" s="119">
        <v>40</v>
      </c>
      <c r="E283" s="40">
        <v>262</v>
      </c>
      <c r="F283" s="35">
        <f t="shared" si="88"/>
        <v>10480</v>
      </c>
      <c r="G283" s="40">
        <v>165.23</v>
      </c>
      <c r="H283" s="35">
        <f t="shared" si="89"/>
        <v>6609.2</v>
      </c>
      <c r="I283" s="35">
        <f t="shared" si="98"/>
        <v>17089.2</v>
      </c>
      <c r="J283" s="441"/>
      <c r="K283" s="371"/>
      <c r="L283" s="328">
        <v>262</v>
      </c>
      <c r="M283" s="329">
        <f t="shared" si="91"/>
        <v>0</v>
      </c>
      <c r="N283" s="328">
        <v>165.23</v>
      </c>
      <c r="O283" s="329">
        <f t="shared" si="92"/>
        <v>0</v>
      </c>
      <c r="P283" s="329">
        <f t="shared" si="99"/>
        <v>0</v>
      </c>
      <c r="Q283" s="473"/>
      <c r="R283" s="327">
        <f t="shared" si="97"/>
        <v>40</v>
      </c>
      <c r="S283" s="328">
        <v>262</v>
      </c>
      <c r="T283" s="329">
        <f t="shared" si="94"/>
        <v>10480</v>
      </c>
      <c r="U283" s="328">
        <v>165.23</v>
      </c>
      <c r="V283" s="329">
        <f t="shared" si="95"/>
        <v>6609.2</v>
      </c>
      <c r="W283" s="329">
        <f t="shared" si="100"/>
        <v>17089.2</v>
      </c>
      <c r="X283" s="464"/>
    </row>
    <row r="284" spans="1:24" x14ac:dyDescent="0.25">
      <c r="A284" s="128" t="s">
        <v>554</v>
      </c>
      <c r="B284" s="117" t="s">
        <v>555</v>
      </c>
      <c r="C284" s="118" t="s">
        <v>170</v>
      </c>
      <c r="D284" s="119">
        <v>134</v>
      </c>
      <c r="E284" s="35">
        <v>2500</v>
      </c>
      <c r="F284" s="35">
        <f t="shared" si="88"/>
        <v>335000</v>
      </c>
      <c r="G284" s="35">
        <v>3500</v>
      </c>
      <c r="H284" s="35">
        <f t="shared" si="89"/>
        <v>469000</v>
      </c>
      <c r="I284" s="35">
        <f t="shared" si="98"/>
        <v>804000</v>
      </c>
      <c r="J284" s="441"/>
      <c r="K284" s="371"/>
      <c r="L284" s="329">
        <v>2500</v>
      </c>
      <c r="M284" s="329">
        <f t="shared" si="91"/>
        <v>0</v>
      </c>
      <c r="N284" s="329">
        <v>3500</v>
      </c>
      <c r="O284" s="329">
        <f t="shared" si="92"/>
        <v>0</v>
      </c>
      <c r="P284" s="329">
        <f t="shared" si="99"/>
        <v>0</v>
      </c>
      <c r="Q284" s="473"/>
      <c r="R284" s="327">
        <f t="shared" si="97"/>
        <v>134</v>
      </c>
      <c r="S284" s="329">
        <v>2500</v>
      </c>
      <c r="T284" s="329">
        <f t="shared" si="94"/>
        <v>335000</v>
      </c>
      <c r="U284" s="329">
        <v>3500</v>
      </c>
      <c r="V284" s="329">
        <f t="shared" si="95"/>
        <v>469000</v>
      </c>
      <c r="W284" s="329">
        <f t="shared" si="100"/>
        <v>804000</v>
      </c>
      <c r="X284" s="464"/>
    </row>
    <row r="285" spans="1:24" x14ac:dyDescent="0.25">
      <c r="A285" s="128" t="s">
        <v>556</v>
      </c>
      <c r="B285" s="117" t="s">
        <v>557</v>
      </c>
      <c r="C285" s="118" t="s">
        <v>170</v>
      </c>
      <c r="D285" s="119">
        <v>30</v>
      </c>
      <c r="E285" s="40">
        <v>393</v>
      </c>
      <c r="F285" s="35">
        <f t="shared" si="88"/>
        <v>11790</v>
      </c>
      <c r="G285" s="40">
        <v>221.67600000000002</v>
      </c>
      <c r="H285" s="35">
        <f t="shared" si="89"/>
        <v>6650.2800000000007</v>
      </c>
      <c r="I285" s="35">
        <f t="shared" ref="I285:I289" si="101">F285+H285</f>
        <v>18440.28</v>
      </c>
      <c r="J285" s="441"/>
      <c r="K285" s="371"/>
      <c r="L285" s="328">
        <v>393</v>
      </c>
      <c r="M285" s="329">
        <f t="shared" si="91"/>
        <v>0</v>
      </c>
      <c r="N285" s="328">
        <v>221.67600000000002</v>
      </c>
      <c r="O285" s="329">
        <f t="shared" si="92"/>
        <v>0</v>
      </c>
      <c r="P285" s="329">
        <f t="shared" ref="P285:P289" si="102">M285+O285</f>
        <v>0</v>
      </c>
      <c r="Q285" s="473"/>
      <c r="R285" s="327">
        <f t="shared" si="97"/>
        <v>30</v>
      </c>
      <c r="S285" s="328">
        <v>393</v>
      </c>
      <c r="T285" s="329">
        <f t="shared" si="94"/>
        <v>11790</v>
      </c>
      <c r="U285" s="328">
        <v>221.67600000000002</v>
      </c>
      <c r="V285" s="329">
        <f t="shared" si="95"/>
        <v>6650.2800000000007</v>
      </c>
      <c r="W285" s="329">
        <f t="shared" ref="W285:W289" si="103">T285+V285</f>
        <v>18440.28</v>
      </c>
      <c r="X285" s="464"/>
    </row>
    <row r="286" spans="1:24" x14ac:dyDescent="0.25">
      <c r="A286" s="128" t="s">
        <v>558</v>
      </c>
      <c r="B286" s="117" t="s">
        <v>291</v>
      </c>
      <c r="C286" s="118" t="s">
        <v>170</v>
      </c>
      <c r="D286" s="119">
        <v>909</v>
      </c>
      <c r="E286" s="40">
        <v>0</v>
      </c>
      <c r="F286" s="35">
        <f t="shared" si="88"/>
        <v>0</v>
      </c>
      <c r="G286" s="40">
        <v>2.0020000000000002</v>
      </c>
      <c r="H286" s="35">
        <f t="shared" si="89"/>
        <v>1819.8180000000002</v>
      </c>
      <c r="I286" s="35">
        <f t="shared" si="101"/>
        <v>1819.8180000000002</v>
      </c>
      <c r="J286" s="441"/>
      <c r="K286" s="371"/>
      <c r="L286" s="328">
        <v>0</v>
      </c>
      <c r="M286" s="329">
        <f t="shared" si="91"/>
        <v>0</v>
      </c>
      <c r="N286" s="328">
        <v>2.0020000000000002</v>
      </c>
      <c r="O286" s="329">
        <f t="shared" si="92"/>
        <v>0</v>
      </c>
      <c r="P286" s="329">
        <f t="shared" si="102"/>
        <v>0</v>
      </c>
      <c r="Q286" s="473"/>
      <c r="R286" s="327">
        <f t="shared" si="97"/>
        <v>909</v>
      </c>
      <c r="S286" s="328">
        <v>0</v>
      </c>
      <c r="T286" s="329">
        <f t="shared" si="94"/>
        <v>0</v>
      </c>
      <c r="U286" s="328">
        <v>2.0020000000000002</v>
      </c>
      <c r="V286" s="329">
        <f t="shared" si="95"/>
        <v>1819.8180000000002</v>
      </c>
      <c r="W286" s="329">
        <f t="shared" si="103"/>
        <v>1819.8180000000002</v>
      </c>
      <c r="X286" s="464"/>
    </row>
    <row r="287" spans="1:24" x14ac:dyDescent="0.25">
      <c r="A287" s="128" t="s">
        <v>559</v>
      </c>
      <c r="B287" s="117" t="s">
        <v>293</v>
      </c>
      <c r="C287" s="118" t="s">
        <v>170</v>
      </c>
      <c r="D287" s="119">
        <v>909</v>
      </c>
      <c r="E287" s="40">
        <v>0</v>
      </c>
      <c r="F287" s="35">
        <f t="shared" si="88"/>
        <v>0</v>
      </c>
      <c r="G287" s="40">
        <v>6.4870000000000001</v>
      </c>
      <c r="H287" s="35">
        <f t="shared" si="89"/>
        <v>5896.683</v>
      </c>
      <c r="I287" s="35">
        <f t="shared" si="101"/>
        <v>5896.683</v>
      </c>
      <c r="J287" s="441"/>
      <c r="K287" s="371"/>
      <c r="L287" s="328">
        <v>0</v>
      </c>
      <c r="M287" s="329">
        <f t="shared" si="91"/>
        <v>0</v>
      </c>
      <c r="N287" s="328">
        <v>6.4870000000000001</v>
      </c>
      <c r="O287" s="329">
        <f t="shared" si="92"/>
        <v>0</v>
      </c>
      <c r="P287" s="329">
        <f t="shared" si="102"/>
        <v>0</v>
      </c>
      <c r="Q287" s="473"/>
      <c r="R287" s="327">
        <f t="shared" si="97"/>
        <v>909</v>
      </c>
      <c r="S287" s="328">
        <v>0</v>
      </c>
      <c r="T287" s="329">
        <f t="shared" si="94"/>
        <v>0</v>
      </c>
      <c r="U287" s="328">
        <v>6.4870000000000001</v>
      </c>
      <c r="V287" s="329">
        <f t="shared" si="95"/>
        <v>5896.683</v>
      </c>
      <c r="W287" s="329">
        <f t="shared" si="103"/>
        <v>5896.683</v>
      </c>
      <c r="X287" s="464"/>
    </row>
    <row r="288" spans="1:24" x14ac:dyDescent="0.25">
      <c r="A288" s="128" t="s">
        <v>560</v>
      </c>
      <c r="B288" s="117" t="s">
        <v>561</v>
      </c>
      <c r="C288" s="118" t="s">
        <v>170</v>
      </c>
      <c r="D288" s="119">
        <v>332</v>
      </c>
      <c r="E288" s="40">
        <v>0</v>
      </c>
      <c r="F288" s="35">
        <f t="shared" si="88"/>
        <v>0</v>
      </c>
      <c r="G288" s="40">
        <v>3.9910000000000001</v>
      </c>
      <c r="H288" s="35">
        <f t="shared" si="89"/>
        <v>1325.0119999999999</v>
      </c>
      <c r="I288" s="35">
        <f t="shared" si="101"/>
        <v>1325.0119999999999</v>
      </c>
      <c r="J288" s="441"/>
      <c r="K288" s="371"/>
      <c r="L288" s="328">
        <v>0</v>
      </c>
      <c r="M288" s="329">
        <f t="shared" si="91"/>
        <v>0</v>
      </c>
      <c r="N288" s="328">
        <v>3.9910000000000001</v>
      </c>
      <c r="O288" s="329">
        <f t="shared" si="92"/>
        <v>0</v>
      </c>
      <c r="P288" s="329">
        <f t="shared" si="102"/>
        <v>0</v>
      </c>
      <c r="Q288" s="473"/>
      <c r="R288" s="327">
        <f t="shared" si="97"/>
        <v>332</v>
      </c>
      <c r="S288" s="328">
        <v>0</v>
      </c>
      <c r="T288" s="329">
        <f t="shared" si="94"/>
        <v>0</v>
      </c>
      <c r="U288" s="328">
        <v>3.9910000000000001</v>
      </c>
      <c r="V288" s="329">
        <f t="shared" si="95"/>
        <v>1325.0119999999999</v>
      </c>
      <c r="W288" s="329">
        <f t="shared" si="103"/>
        <v>1325.0119999999999</v>
      </c>
      <c r="X288" s="464"/>
    </row>
    <row r="289" spans="1:24" x14ac:dyDescent="0.25">
      <c r="A289" s="128" t="s">
        <v>562</v>
      </c>
      <c r="B289" s="117" t="s">
        <v>563</v>
      </c>
      <c r="C289" s="118" t="s">
        <v>170</v>
      </c>
      <c r="D289" s="119">
        <v>332</v>
      </c>
      <c r="E289" s="40">
        <v>0</v>
      </c>
      <c r="F289" s="35">
        <f t="shared" si="88"/>
        <v>0</v>
      </c>
      <c r="G289" s="40">
        <v>8.8010000000000002</v>
      </c>
      <c r="H289" s="35">
        <f t="shared" si="89"/>
        <v>2921.9320000000002</v>
      </c>
      <c r="I289" s="35">
        <f t="shared" si="101"/>
        <v>2921.9320000000002</v>
      </c>
      <c r="J289" s="441"/>
      <c r="K289" s="371"/>
      <c r="L289" s="328">
        <v>0</v>
      </c>
      <c r="M289" s="329">
        <f t="shared" si="91"/>
        <v>0</v>
      </c>
      <c r="N289" s="328">
        <v>8.8010000000000002</v>
      </c>
      <c r="O289" s="329">
        <f t="shared" si="92"/>
        <v>0</v>
      </c>
      <c r="P289" s="329">
        <f t="shared" si="102"/>
        <v>0</v>
      </c>
      <c r="Q289" s="473"/>
      <c r="R289" s="327">
        <f t="shared" si="97"/>
        <v>332</v>
      </c>
      <c r="S289" s="328">
        <v>0</v>
      </c>
      <c r="T289" s="329">
        <f t="shared" si="94"/>
        <v>0</v>
      </c>
      <c r="U289" s="328">
        <v>8.8010000000000002</v>
      </c>
      <c r="V289" s="329">
        <f t="shared" si="95"/>
        <v>2921.9320000000002</v>
      </c>
      <c r="W289" s="329">
        <f t="shared" si="103"/>
        <v>2921.9320000000002</v>
      </c>
      <c r="X289" s="464"/>
    </row>
    <row r="290" spans="1:24" x14ac:dyDescent="0.25">
      <c r="A290" s="128" t="s">
        <v>564</v>
      </c>
      <c r="B290" s="117" t="s">
        <v>381</v>
      </c>
      <c r="C290" s="118" t="s">
        <v>196</v>
      </c>
      <c r="D290" s="119">
        <v>1</v>
      </c>
      <c r="E290" s="35">
        <v>262080</v>
      </c>
      <c r="F290" s="35">
        <f t="shared" si="88"/>
        <v>262080</v>
      </c>
      <c r="G290" s="35">
        <v>0</v>
      </c>
      <c r="H290" s="35">
        <f t="shared" si="89"/>
        <v>0</v>
      </c>
      <c r="I290" s="35">
        <f>E290*D290+G290*D290</f>
        <v>262080</v>
      </c>
      <c r="J290" s="441"/>
      <c r="K290" s="371"/>
      <c r="L290" s="329">
        <v>262080</v>
      </c>
      <c r="M290" s="329">
        <f t="shared" si="91"/>
        <v>0</v>
      </c>
      <c r="N290" s="329">
        <v>0</v>
      </c>
      <c r="O290" s="329">
        <f t="shared" si="92"/>
        <v>0</v>
      </c>
      <c r="P290" s="329">
        <f>L290*K290+N290*K290</f>
        <v>0</v>
      </c>
      <c r="Q290" s="473"/>
      <c r="R290" s="327">
        <f t="shared" si="97"/>
        <v>1</v>
      </c>
      <c r="S290" s="329">
        <v>262080</v>
      </c>
      <c r="T290" s="329">
        <f t="shared" si="94"/>
        <v>262080</v>
      </c>
      <c r="U290" s="329">
        <v>0</v>
      </c>
      <c r="V290" s="329">
        <f t="shared" si="95"/>
        <v>0</v>
      </c>
      <c r="W290" s="329">
        <f>S290*R290+U290*R290</f>
        <v>262080</v>
      </c>
      <c r="X290" s="464"/>
    </row>
    <row r="291" spans="1:24" x14ac:dyDescent="0.25">
      <c r="A291" s="108" t="s">
        <v>565</v>
      </c>
      <c r="B291" s="109" t="s">
        <v>566</v>
      </c>
      <c r="C291" s="110"/>
      <c r="D291" s="111"/>
      <c r="E291" s="112"/>
      <c r="F291" s="28">
        <f>SUM(F292:F308)</f>
        <v>716164.6</v>
      </c>
      <c r="G291" s="27"/>
      <c r="H291" s="28">
        <f>SUM(H292:H308)</f>
        <v>2019360.0499999998</v>
      </c>
      <c r="I291" s="28">
        <f>SUM(I292:I308)</f>
        <v>2735524.6499999994</v>
      </c>
      <c r="J291" s="450"/>
      <c r="K291" s="366"/>
      <c r="L291" s="367"/>
      <c r="M291" s="368">
        <f>SUM(M292:M308)</f>
        <v>508561.36800000002</v>
      </c>
      <c r="N291" s="370"/>
      <c r="O291" s="368">
        <f>SUM(O292:O308)</f>
        <v>1768663.1459999999</v>
      </c>
      <c r="P291" s="368">
        <f>SUM(P292:P308)</f>
        <v>2277224.5139999995</v>
      </c>
      <c r="Q291" s="482"/>
      <c r="R291" s="327">
        <f t="shared" si="97"/>
        <v>0</v>
      </c>
      <c r="S291" s="367"/>
      <c r="T291" s="368">
        <f>SUM(T292:T308)</f>
        <v>207603.23199999999</v>
      </c>
      <c r="U291" s="370"/>
      <c r="V291" s="368">
        <f>SUM(V292:V308)</f>
        <v>250696.90400000001</v>
      </c>
      <c r="W291" s="368">
        <f>SUM(W292:W308)</f>
        <v>458300.13599999994</v>
      </c>
      <c r="X291" s="464"/>
    </row>
    <row r="292" spans="1:24" ht="28.5" x14ac:dyDescent="0.25">
      <c r="A292" s="128" t="s">
        <v>567</v>
      </c>
      <c r="B292" s="117" t="s">
        <v>568</v>
      </c>
      <c r="C292" s="130" t="s">
        <v>170</v>
      </c>
      <c r="D292" s="119">
        <v>10</v>
      </c>
      <c r="E292" s="40">
        <v>6668</v>
      </c>
      <c r="F292" s="35">
        <f t="shared" ref="F292:F308" si="104">D292*E292</f>
        <v>66680</v>
      </c>
      <c r="G292" s="40">
        <v>39380</v>
      </c>
      <c r="H292" s="35">
        <f t="shared" ref="H292:H308" si="105">D292*G292</f>
        <v>393800</v>
      </c>
      <c r="I292" s="35">
        <f t="shared" ref="I292:I308" si="106">E292*D292+G292*D292</f>
        <v>460480</v>
      </c>
      <c r="J292" s="441"/>
      <c r="K292" s="371">
        <v>10</v>
      </c>
      <c r="L292" s="328">
        <v>6668</v>
      </c>
      <c r="M292" s="329">
        <f t="shared" ref="M292:M308" si="107">K292*L292</f>
        <v>66680</v>
      </c>
      <c r="N292" s="328">
        <v>39380</v>
      </c>
      <c r="O292" s="329">
        <f t="shared" ref="O292:O308" si="108">K292*N292</f>
        <v>393800</v>
      </c>
      <c r="P292" s="329">
        <f t="shared" ref="P292:P308" si="109">L292*K292+N292*K292</f>
        <v>460480</v>
      </c>
      <c r="Q292" s="473"/>
      <c r="R292" s="327">
        <f t="shared" si="97"/>
        <v>0</v>
      </c>
      <c r="S292" s="328">
        <v>6668</v>
      </c>
      <c r="T292" s="329">
        <f t="shared" ref="T292:T308" si="110">R292*S292</f>
        <v>0</v>
      </c>
      <c r="U292" s="328">
        <v>39380</v>
      </c>
      <c r="V292" s="329">
        <f t="shared" ref="V292:V308" si="111">R292*U292</f>
        <v>0</v>
      </c>
      <c r="W292" s="329">
        <f t="shared" ref="W292:W308" si="112">S292*R292+U292*R292</f>
        <v>0</v>
      </c>
      <c r="X292" s="464"/>
    </row>
    <row r="293" spans="1:24" ht="28.5" x14ac:dyDescent="0.25">
      <c r="A293" s="128" t="s">
        <v>569</v>
      </c>
      <c r="B293" s="117" t="s">
        <v>570</v>
      </c>
      <c r="C293" s="130" t="s">
        <v>170</v>
      </c>
      <c r="D293" s="119">
        <v>24</v>
      </c>
      <c r="E293" s="40">
        <v>5668</v>
      </c>
      <c r="F293" s="35">
        <f t="shared" si="104"/>
        <v>136032</v>
      </c>
      <c r="G293" s="40">
        <v>23220</v>
      </c>
      <c r="H293" s="35">
        <f t="shared" si="105"/>
        <v>557280</v>
      </c>
      <c r="I293" s="35">
        <f t="shared" si="106"/>
        <v>693312</v>
      </c>
      <c r="J293" s="441"/>
      <c r="K293" s="371">
        <v>24</v>
      </c>
      <c r="L293" s="328">
        <v>5668</v>
      </c>
      <c r="M293" s="329">
        <f t="shared" si="107"/>
        <v>136032</v>
      </c>
      <c r="N293" s="328">
        <v>23220</v>
      </c>
      <c r="O293" s="329">
        <f t="shared" si="108"/>
        <v>557280</v>
      </c>
      <c r="P293" s="329">
        <f t="shared" si="109"/>
        <v>693312</v>
      </c>
      <c r="Q293" s="473"/>
      <c r="R293" s="327">
        <f t="shared" si="97"/>
        <v>0</v>
      </c>
      <c r="S293" s="328">
        <v>5668</v>
      </c>
      <c r="T293" s="329">
        <f t="shared" si="110"/>
        <v>0</v>
      </c>
      <c r="U293" s="328">
        <v>23220</v>
      </c>
      <c r="V293" s="329">
        <f t="shared" si="111"/>
        <v>0</v>
      </c>
      <c r="W293" s="329">
        <f t="shared" si="112"/>
        <v>0</v>
      </c>
      <c r="X293" s="464"/>
    </row>
    <row r="294" spans="1:24" x14ac:dyDescent="0.25">
      <c r="A294" s="128" t="s">
        <v>571</v>
      </c>
      <c r="B294" s="117" t="s">
        <v>572</v>
      </c>
      <c r="C294" s="130" t="s">
        <v>170</v>
      </c>
      <c r="D294" s="119">
        <v>28</v>
      </c>
      <c r="E294" s="35">
        <v>1965</v>
      </c>
      <c r="F294" s="35">
        <f t="shared" si="104"/>
        <v>55020</v>
      </c>
      <c r="G294" s="35">
        <v>7007</v>
      </c>
      <c r="H294" s="35">
        <f t="shared" si="105"/>
        <v>196196</v>
      </c>
      <c r="I294" s="35">
        <f t="shared" si="106"/>
        <v>251216</v>
      </c>
      <c r="J294" s="441"/>
      <c r="K294" s="371">
        <v>10</v>
      </c>
      <c r="L294" s="329">
        <v>1965</v>
      </c>
      <c r="M294" s="329">
        <f t="shared" si="107"/>
        <v>19650</v>
      </c>
      <c r="N294" s="329">
        <v>7007</v>
      </c>
      <c r="O294" s="329">
        <f t="shared" si="108"/>
        <v>70070</v>
      </c>
      <c r="P294" s="329">
        <f t="shared" si="109"/>
        <v>89720</v>
      </c>
      <c r="Q294" s="473"/>
      <c r="R294" s="327">
        <f t="shared" si="97"/>
        <v>18</v>
      </c>
      <c r="S294" s="329">
        <v>1965</v>
      </c>
      <c r="T294" s="329">
        <f t="shared" si="110"/>
        <v>35370</v>
      </c>
      <c r="U294" s="329">
        <v>7007</v>
      </c>
      <c r="V294" s="329">
        <f t="shared" si="111"/>
        <v>126126</v>
      </c>
      <c r="W294" s="329">
        <f t="shared" si="112"/>
        <v>161496</v>
      </c>
      <c r="X294" s="464"/>
    </row>
    <row r="295" spans="1:24" x14ac:dyDescent="0.25">
      <c r="A295" s="128" t="s">
        <v>573</v>
      </c>
      <c r="B295" s="117" t="s">
        <v>574</v>
      </c>
      <c r="C295" s="130" t="s">
        <v>170</v>
      </c>
      <c r="D295" s="119">
        <v>34</v>
      </c>
      <c r="E295" s="35">
        <v>655</v>
      </c>
      <c r="F295" s="35">
        <f t="shared" si="104"/>
        <v>22270</v>
      </c>
      <c r="G295" s="35">
        <v>2366</v>
      </c>
      <c r="H295" s="35">
        <f t="shared" si="105"/>
        <v>80444</v>
      </c>
      <c r="I295" s="35">
        <f t="shared" si="106"/>
        <v>102714</v>
      </c>
      <c r="J295" s="441"/>
      <c r="K295" s="371">
        <v>34</v>
      </c>
      <c r="L295" s="329">
        <v>655</v>
      </c>
      <c r="M295" s="329">
        <f t="shared" si="107"/>
        <v>22270</v>
      </c>
      <c r="N295" s="329">
        <v>2366</v>
      </c>
      <c r="O295" s="329">
        <f t="shared" si="108"/>
        <v>80444</v>
      </c>
      <c r="P295" s="329">
        <f t="shared" si="109"/>
        <v>102714</v>
      </c>
      <c r="Q295" s="473"/>
      <c r="R295" s="327">
        <f t="shared" si="97"/>
        <v>0</v>
      </c>
      <c r="S295" s="329">
        <v>655</v>
      </c>
      <c r="T295" s="329">
        <f t="shared" si="110"/>
        <v>0</v>
      </c>
      <c r="U295" s="329">
        <v>2366</v>
      </c>
      <c r="V295" s="329">
        <f t="shared" si="111"/>
        <v>0</v>
      </c>
      <c r="W295" s="329">
        <f t="shared" si="112"/>
        <v>0</v>
      </c>
      <c r="X295" s="464"/>
    </row>
    <row r="296" spans="1:24" ht="28.5" x14ac:dyDescent="0.25">
      <c r="A296" s="128" t="s">
        <v>575</v>
      </c>
      <c r="B296" s="117" t="s">
        <v>576</v>
      </c>
      <c r="C296" s="130" t="s">
        <v>170</v>
      </c>
      <c r="D296" s="119">
        <v>4</v>
      </c>
      <c r="E296" s="35">
        <v>3144</v>
      </c>
      <c r="F296" s="35">
        <f t="shared" si="104"/>
        <v>12576</v>
      </c>
      <c r="G296" s="35">
        <v>122036.2</v>
      </c>
      <c r="H296" s="35">
        <f t="shared" si="105"/>
        <v>488144.8</v>
      </c>
      <c r="I296" s="35">
        <f t="shared" si="106"/>
        <v>500720.8</v>
      </c>
      <c r="J296" s="441"/>
      <c r="K296" s="371">
        <v>4</v>
      </c>
      <c r="L296" s="329">
        <v>3144</v>
      </c>
      <c r="M296" s="329">
        <f t="shared" si="107"/>
        <v>12576</v>
      </c>
      <c r="N296" s="329">
        <v>122036.2</v>
      </c>
      <c r="O296" s="329">
        <f t="shared" si="108"/>
        <v>488144.8</v>
      </c>
      <c r="P296" s="329">
        <f t="shared" si="109"/>
        <v>500720.8</v>
      </c>
      <c r="Q296" s="473"/>
      <c r="R296" s="327">
        <f t="shared" si="97"/>
        <v>0</v>
      </c>
      <c r="S296" s="329">
        <v>3144</v>
      </c>
      <c r="T296" s="329">
        <f t="shared" si="110"/>
        <v>0</v>
      </c>
      <c r="U296" s="329">
        <v>122036.2</v>
      </c>
      <c r="V296" s="329">
        <f t="shared" si="111"/>
        <v>0</v>
      </c>
      <c r="W296" s="329">
        <f t="shared" si="112"/>
        <v>0</v>
      </c>
      <c r="X296" s="464"/>
    </row>
    <row r="297" spans="1:24" ht="28.5" x14ac:dyDescent="0.25">
      <c r="A297" s="128" t="s">
        <v>577</v>
      </c>
      <c r="B297" s="117" t="s">
        <v>578</v>
      </c>
      <c r="C297" s="130" t="s">
        <v>170</v>
      </c>
      <c r="D297" s="119">
        <v>4</v>
      </c>
      <c r="E297" s="35">
        <v>65.5</v>
      </c>
      <c r="F297" s="35">
        <f t="shared" si="104"/>
        <v>262</v>
      </c>
      <c r="G297" s="35">
        <v>470.6</v>
      </c>
      <c r="H297" s="35">
        <f t="shared" si="105"/>
        <v>1882.4</v>
      </c>
      <c r="I297" s="35">
        <f t="shared" si="106"/>
        <v>2144.4</v>
      </c>
      <c r="J297" s="441"/>
      <c r="K297" s="371">
        <v>4</v>
      </c>
      <c r="L297" s="329">
        <v>65.5</v>
      </c>
      <c r="M297" s="329">
        <f t="shared" si="107"/>
        <v>262</v>
      </c>
      <c r="N297" s="329">
        <v>470.6</v>
      </c>
      <c r="O297" s="329">
        <f t="shared" si="108"/>
        <v>1882.4</v>
      </c>
      <c r="P297" s="329">
        <f t="shared" si="109"/>
        <v>2144.4</v>
      </c>
      <c r="Q297" s="473"/>
      <c r="R297" s="327">
        <f t="shared" si="97"/>
        <v>0</v>
      </c>
      <c r="S297" s="329">
        <v>65.5</v>
      </c>
      <c r="T297" s="329">
        <f t="shared" si="110"/>
        <v>0</v>
      </c>
      <c r="U297" s="329">
        <v>470.6</v>
      </c>
      <c r="V297" s="329">
        <f t="shared" si="111"/>
        <v>0</v>
      </c>
      <c r="W297" s="329">
        <f t="shared" si="112"/>
        <v>0</v>
      </c>
      <c r="X297" s="464"/>
    </row>
    <row r="298" spans="1:24" ht="28.5" x14ac:dyDescent="0.25">
      <c r="A298" s="128" t="s">
        <v>579</v>
      </c>
      <c r="B298" s="117" t="s">
        <v>580</v>
      </c>
      <c r="C298" s="130" t="s">
        <v>170</v>
      </c>
      <c r="D298" s="119">
        <v>34</v>
      </c>
      <c r="E298" s="35">
        <v>131</v>
      </c>
      <c r="F298" s="35">
        <f t="shared" si="104"/>
        <v>4454</v>
      </c>
      <c r="G298" s="35">
        <v>122.2</v>
      </c>
      <c r="H298" s="35">
        <f t="shared" si="105"/>
        <v>4154.8</v>
      </c>
      <c r="I298" s="35">
        <f t="shared" si="106"/>
        <v>8608.7999999999993</v>
      </c>
      <c r="J298" s="441"/>
      <c r="K298" s="371"/>
      <c r="L298" s="329">
        <v>131</v>
      </c>
      <c r="M298" s="329">
        <f t="shared" si="107"/>
        <v>0</v>
      </c>
      <c r="N298" s="329">
        <v>122.2</v>
      </c>
      <c r="O298" s="329">
        <f t="shared" si="108"/>
        <v>0</v>
      </c>
      <c r="P298" s="329">
        <f t="shared" si="109"/>
        <v>0</v>
      </c>
      <c r="Q298" s="473"/>
      <c r="R298" s="327">
        <f t="shared" si="97"/>
        <v>34</v>
      </c>
      <c r="S298" s="329">
        <v>131</v>
      </c>
      <c r="T298" s="329">
        <f t="shared" si="110"/>
        <v>4454</v>
      </c>
      <c r="U298" s="329">
        <v>122.2</v>
      </c>
      <c r="V298" s="329">
        <f t="shared" si="111"/>
        <v>4154.8</v>
      </c>
      <c r="W298" s="329">
        <f t="shared" si="112"/>
        <v>8608.7999999999993</v>
      </c>
      <c r="X298" s="464"/>
    </row>
    <row r="299" spans="1:24" x14ac:dyDescent="0.25">
      <c r="A299" s="129" t="s">
        <v>581</v>
      </c>
      <c r="B299" s="117" t="s">
        <v>582</v>
      </c>
      <c r="C299" s="130" t="s">
        <v>170</v>
      </c>
      <c r="D299" s="119">
        <v>34</v>
      </c>
      <c r="E299" s="35">
        <v>32.75</v>
      </c>
      <c r="F299" s="35">
        <f t="shared" si="104"/>
        <v>1113.5</v>
      </c>
      <c r="G299" s="35">
        <v>41.6</v>
      </c>
      <c r="H299" s="35">
        <f t="shared" si="105"/>
        <v>1414.4</v>
      </c>
      <c r="I299" s="35">
        <f t="shared" si="106"/>
        <v>2527.9</v>
      </c>
      <c r="J299" s="441"/>
      <c r="K299" s="371">
        <v>34</v>
      </c>
      <c r="L299" s="329">
        <v>32.75</v>
      </c>
      <c r="M299" s="329">
        <f t="shared" si="107"/>
        <v>1113.5</v>
      </c>
      <c r="N299" s="329">
        <v>41.6</v>
      </c>
      <c r="O299" s="329">
        <f t="shared" si="108"/>
        <v>1414.4</v>
      </c>
      <c r="P299" s="329">
        <f t="shared" si="109"/>
        <v>2527.9</v>
      </c>
      <c r="Q299" s="473"/>
      <c r="R299" s="327">
        <f t="shared" si="97"/>
        <v>0</v>
      </c>
      <c r="S299" s="329">
        <v>32.75</v>
      </c>
      <c r="T299" s="329">
        <f t="shared" si="110"/>
        <v>0</v>
      </c>
      <c r="U299" s="329">
        <v>41.6</v>
      </c>
      <c r="V299" s="329">
        <f t="shared" si="111"/>
        <v>0</v>
      </c>
      <c r="W299" s="329">
        <f t="shared" si="112"/>
        <v>0</v>
      </c>
      <c r="X299" s="464"/>
    </row>
    <row r="300" spans="1:24" ht="28.5" x14ac:dyDescent="0.25">
      <c r="A300" s="129" t="s">
        <v>583</v>
      </c>
      <c r="B300" s="117" t="s">
        <v>584</v>
      </c>
      <c r="C300" s="130" t="s">
        <v>296</v>
      </c>
      <c r="D300" s="119">
        <v>2135</v>
      </c>
      <c r="E300" s="35">
        <v>162.44</v>
      </c>
      <c r="F300" s="35">
        <f t="shared" si="104"/>
        <v>346809.4</v>
      </c>
      <c r="G300" s="35">
        <v>94.38</v>
      </c>
      <c r="H300" s="35">
        <f t="shared" si="105"/>
        <v>201501.3</v>
      </c>
      <c r="I300" s="35">
        <f t="shared" si="106"/>
        <v>548310.69999999995</v>
      </c>
      <c r="J300" s="441"/>
      <c r="K300" s="371">
        <v>1509.7</v>
      </c>
      <c r="L300" s="329">
        <v>162.44</v>
      </c>
      <c r="M300" s="329">
        <f t="shared" si="107"/>
        <v>245235.66800000001</v>
      </c>
      <c r="N300" s="329">
        <v>94.38</v>
      </c>
      <c r="O300" s="329">
        <f t="shared" si="108"/>
        <v>142485.486</v>
      </c>
      <c r="P300" s="329">
        <f t="shared" si="109"/>
        <v>387721.15399999998</v>
      </c>
      <c r="Q300" s="473"/>
      <c r="R300" s="327">
        <f t="shared" si="97"/>
        <v>625.29999999999995</v>
      </c>
      <c r="S300" s="329">
        <v>162.44</v>
      </c>
      <c r="T300" s="329">
        <f t="shared" si="110"/>
        <v>101573.73199999999</v>
      </c>
      <c r="U300" s="329">
        <v>94.38</v>
      </c>
      <c r="V300" s="329">
        <f t="shared" si="111"/>
        <v>59015.813999999991</v>
      </c>
      <c r="W300" s="329">
        <f t="shared" si="112"/>
        <v>160589.54599999997</v>
      </c>
      <c r="X300" s="464"/>
    </row>
    <row r="301" spans="1:24" x14ac:dyDescent="0.25">
      <c r="A301" s="128" t="s">
        <v>585</v>
      </c>
      <c r="B301" s="117" t="s">
        <v>547</v>
      </c>
      <c r="C301" s="130" t="s">
        <v>170</v>
      </c>
      <c r="D301" s="119">
        <v>2</v>
      </c>
      <c r="E301" s="35">
        <v>1257.5999999999999</v>
      </c>
      <c r="F301" s="35">
        <f t="shared" si="104"/>
        <v>2515.1999999999998</v>
      </c>
      <c r="G301" s="35">
        <v>8244.6</v>
      </c>
      <c r="H301" s="35">
        <f t="shared" si="105"/>
        <v>16489.2</v>
      </c>
      <c r="I301" s="35">
        <f t="shared" si="106"/>
        <v>19004.400000000001</v>
      </c>
      <c r="J301" s="441"/>
      <c r="K301" s="371">
        <v>2</v>
      </c>
      <c r="L301" s="329">
        <v>1257.5999999999999</v>
      </c>
      <c r="M301" s="329">
        <f t="shared" si="107"/>
        <v>2515.1999999999998</v>
      </c>
      <c r="N301" s="329">
        <v>8244.6</v>
      </c>
      <c r="O301" s="329">
        <f t="shared" si="108"/>
        <v>16489.2</v>
      </c>
      <c r="P301" s="329">
        <f t="shared" si="109"/>
        <v>19004.400000000001</v>
      </c>
      <c r="Q301" s="473"/>
      <c r="R301" s="327">
        <f t="shared" si="97"/>
        <v>0</v>
      </c>
      <c r="S301" s="329">
        <v>1257.5999999999999</v>
      </c>
      <c r="T301" s="329">
        <f t="shared" si="110"/>
        <v>0</v>
      </c>
      <c r="U301" s="329">
        <v>8244.6</v>
      </c>
      <c r="V301" s="329">
        <f t="shared" si="111"/>
        <v>0</v>
      </c>
      <c r="W301" s="329">
        <f t="shared" si="112"/>
        <v>0</v>
      </c>
      <c r="X301" s="464"/>
    </row>
    <row r="302" spans="1:24" ht="28.5" x14ac:dyDescent="0.25">
      <c r="A302" s="128" t="s">
        <v>586</v>
      </c>
      <c r="B302" s="117" t="s">
        <v>587</v>
      </c>
      <c r="C302" s="130" t="s">
        <v>170</v>
      </c>
      <c r="D302" s="119">
        <v>100</v>
      </c>
      <c r="E302" s="35">
        <v>0</v>
      </c>
      <c r="F302" s="35">
        <f t="shared" si="104"/>
        <v>0</v>
      </c>
      <c r="G302" s="35">
        <v>7.59</v>
      </c>
      <c r="H302" s="35">
        <f t="shared" si="105"/>
        <v>759</v>
      </c>
      <c r="I302" s="35">
        <f t="shared" si="106"/>
        <v>759</v>
      </c>
      <c r="J302" s="441"/>
      <c r="K302" s="371">
        <v>100</v>
      </c>
      <c r="L302" s="329">
        <v>0</v>
      </c>
      <c r="M302" s="329">
        <f t="shared" si="107"/>
        <v>0</v>
      </c>
      <c r="N302" s="329">
        <v>7.59</v>
      </c>
      <c r="O302" s="329">
        <f t="shared" si="108"/>
        <v>759</v>
      </c>
      <c r="P302" s="329">
        <f t="shared" si="109"/>
        <v>759</v>
      </c>
      <c r="Q302" s="473"/>
      <c r="R302" s="327">
        <f t="shared" si="97"/>
        <v>0</v>
      </c>
      <c r="S302" s="329">
        <v>0</v>
      </c>
      <c r="T302" s="329">
        <f t="shared" si="110"/>
        <v>0</v>
      </c>
      <c r="U302" s="329">
        <v>7.59</v>
      </c>
      <c r="V302" s="329">
        <f t="shared" si="111"/>
        <v>0</v>
      </c>
      <c r="W302" s="329">
        <f t="shared" si="112"/>
        <v>0</v>
      </c>
      <c r="X302" s="464"/>
    </row>
    <row r="303" spans="1:24" ht="28.5" x14ac:dyDescent="0.25">
      <c r="A303" s="128" t="s">
        <v>588</v>
      </c>
      <c r="B303" s="117" t="s">
        <v>589</v>
      </c>
      <c r="C303" s="130" t="s">
        <v>170</v>
      </c>
      <c r="D303" s="119">
        <v>5</v>
      </c>
      <c r="E303" s="35">
        <v>0</v>
      </c>
      <c r="F303" s="35">
        <f t="shared" si="104"/>
        <v>0</v>
      </c>
      <c r="G303" s="35">
        <v>1648.43</v>
      </c>
      <c r="H303" s="35">
        <f t="shared" si="105"/>
        <v>8242.15</v>
      </c>
      <c r="I303" s="35">
        <f t="shared" si="106"/>
        <v>8242.15</v>
      </c>
      <c r="J303" s="441"/>
      <c r="K303" s="371">
        <v>2</v>
      </c>
      <c r="L303" s="329">
        <v>0</v>
      </c>
      <c r="M303" s="329">
        <f t="shared" si="107"/>
        <v>0</v>
      </c>
      <c r="N303" s="329">
        <v>1648.43</v>
      </c>
      <c r="O303" s="329">
        <f t="shared" si="108"/>
        <v>3296.86</v>
      </c>
      <c r="P303" s="329">
        <f t="shared" si="109"/>
        <v>3296.86</v>
      </c>
      <c r="Q303" s="473"/>
      <c r="R303" s="327">
        <f t="shared" si="97"/>
        <v>3</v>
      </c>
      <c r="S303" s="329">
        <v>0</v>
      </c>
      <c r="T303" s="329">
        <f t="shared" si="110"/>
        <v>0</v>
      </c>
      <c r="U303" s="329">
        <v>1648.43</v>
      </c>
      <c r="V303" s="329">
        <f t="shared" si="111"/>
        <v>4945.29</v>
      </c>
      <c r="W303" s="329">
        <f t="shared" si="112"/>
        <v>4945.29</v>
      </c>
      <c r="X303" s="464"/>
    </row>
    <row r="304" spans="1:24" x14ac:dyDescent="0.25">
      <c r="A304" s="128" t="s">
        <v>590</v>
      </c>
      <c r="B304" s="117" t="s">
        <v>346</v>
      </c>
      <c r="C304" s="130" t="s">
        <v>296</v>
      </c>
      <c r="D304" s="119">
        <v>250</v>
      </c>
      <c r="E304" s="35">
        <v>45.85</v>
      </c>
      <c r="F304" s="35">
        <f t="shared" si="104"/>
        <v>11462.5</v>
      </c>
      <c r="G304" s="35">
        <v>125.84</v>
      </c>
      <c r="H304" s="35">
        <f t="shared" si="105"/>
        <v>31460</v>
      </c>
      <c r="I304" s="35">
        <f t="shared" si="106"/>
        <v>42922.5</v>
      </c>
      <c r="J304" s="441"/>
      <c r="K304" s="371"/>
      <c r="L304" s="329">
        <v>45.85</v>
      </c>
      <c r="M304" s="329">
        <f t="shared" si="107"/>
        <v>0</v>
      </c>
      <c r="N304" s="329">
        <v>125.84</v>
      </c>
      <c r="O304" s="329">
        <f t="shared" si="108"/>
        <v>0</v>
      </c>
      <c r="P304" s="329">
        <f t="shared" si="109"/>
        <v>0</v>
      </c>
      <c r="Q304" s="473"/>
      <c r="R304" s="327">
        <f t="shared" si="97"/>
        <v>250</v>
      </c>
      <c r="S304" s="329">
        <v>45.85</v>
      </c>
      <c r="T304" s="329">
        <f t="shared" si="110"/>
        <v>11462.5</v>
      </c>
      <c r="U304" s="329">
        <v>125.84</v>
      </c>
      <c r="V304" s="329">
        <f t="shared" si="111"/>
        <v>31460</v>
      </c>
      <c r="W304" s="329">
        <f t="shared" si="112"/>
        <v>42922.5</v>
      </c>
      <c r="X304" s="464"/>
    </row>
    <row r="305" spans="1:24" x14ac:dyDescent="0.25">
      <c r="A305" s="128" t="s">
        <v>591</v>
      </c>
      <c r="B305" s="117" t="s">
        <v>543</v>
      </c>
      <c r="C305" s="130" t="s">
        <v>170</v>
      </c>
      <c r="D305" s="119">
        <v>100</v>
      </c>
      <c r="E305" s="35">
        <v>13.1</v>
      </c>
      <c r="F305" s="35">
        <f t="shared" si="104"/>
        <v>1310</v>
      </c>
      <c r="G305" s="35">
        <v>31.72</v>
      </c>
      <c r="H305" s="35">
        <f t="shared" si="105"/>
        <v>3172</v>
      </c>
      <c r="I305" s="35">
        <f t="shared" si="106"/>
        <v>4482</v>
      </c>
      <c r="J305" s="441"/>
      <c r="K305" s="371"/>
      <c r="L305" s="329">
        <v>13.1</v>
      </c>
      <c r="M305" s="329">
        <f t="shared" si="107"/>
        <v>0</v>
      </c>
      <c r="N305" s="329">
        <v>31.72</v>
      </c>
      <c r="O305" s="329">
        <f t="shared" si="108"/>
        <v>0</v>
      </c>
      <c r="P305" s="329">
        <f t="shared" si="109"/>
        <v>0</v>
      </c>
      <c r="Q305" s="473"/>
      <c r="R305" s="327">
        <f t="shared" si="97"/>
        <v>100</v>
      </c>
      <c r="S305" s="329">
        <v>13.1</v>
      </c>
      <c r="T305" s="329">
        <f t="shared" si="110"/>
        <v>1310</v>
      </c>
      <c r="U305" s="329">
        <v>31.72</v>
      </c>
      <c r="V305" s="329">
        <f t="shared" si="111"/>
        <v>3172</v>
      </c>
      <c r="W305" s="329">
        <f t="shared" si="112"/>
        <v>4482</v>
      </c>
      <c r="X305" s="464"/>
    </row>
    <row r="306" spans="1:24" ht="28.5" x14ac:dyDescent="0.25">
      <c r="A306" s="128" t="s">
        <v>592</v>
      </c>
      <c r="B306" s="122" t="s">
        <v>496</v>
      </c>
      <c r="C306" s="130" t="s">
        <v>170</v>
      </c>
      <c r="D306" s="119">
        <v>40</v>
      </c>
      <c r="E306" s="35">
        <v>65.5</v>
      </c>
      <c r="F306" s="35">
        <f t="shared" si="104"/>
        <v>2620</v>
      </c>
      <c r="G306" s="35">
        <v>370.5</v>
      </c>
      <c r="H306" s="35">
        <f t="shared" si="105"/>
        <v>14820</v>
      </c>
      <c r="I306" s="35">
        <f t="shared" si="106"/>
        <v>17440</v>
      </c>
      <c r="J306" s="441"/>
      <c r="K306" s="371">
        <v>34</v>
      </c>
      <c r="L306" s="329">
        <v>65.5</v>
      </c>
      <c r="M306" s="329">
        <f t="shared" si="107"/>
        <v>2227</v>
      </c>
      <c r="N306" s="329">
        <v>370.5</v>
      </c>
      <c r="O306" s="329">
        <f t="shared" si="108"/>
        <v>12597</v>
      </c>
      <c r="P306" s="329">
        <f t="shared" si="109"/>
        <v>14824</v>
      </c>
      <c r="Q306" s="473"/>
      <c r="R306" s="327">
        <f t="shared" si="97"/>
        <v>6</v>
      </c>
      <c r="S306" s="329">
        <v>65.5</v>
      </c>
      <c r="T306" s="329">
        <f t="shared" si="110"/>
        <v>393</v>
      </c>
      <c r="U306" s="329">
        <v>370.5</v>
      </c>
      <c r="V306" s="329">
        <f t="shared" si="111"/>
        <v>2223</v>
      </c>
      <c r="W306" s="329">
        <f t="shared" si="112"/>
        <v>2616</v>
      </c>
      <c r="X306" s="464"/>
    </row>
    <row r="307" spans="1:24" x14ac:dyDescent="0.25">
      <c r="A307" s="128" t="s">
        <v>593</v>
      </c>
      <c r="B307" s="117" t="s">
        <v>354</v>
      </c>
      <c r="C307" s="130" t="s">
        <v>196</v>
      </c>
      <c r="D307" s="119">
        <v>1</v>
      </c>
      <c r="E307" s="35">
        <v>0</v>
      </c>
      <c r="F307" s="35">
        <f t="shared" si="104"/>
        <v>0</v>
      </c>
      <c r="G307" s="35">
        <v>19600</v>
      </c>
      <c r="H307" s="35">
        <f t="shared" si="105"/>
        <v>19600</v>
      </c>
      <c r="I307" s="35">
        <f t="shared" si="106"/>
        <v>19600</v>
      </c>
      <c r="J307" s="441"/>
      <c r="K307" s="371"/>
      <c r="L307" s="329">
        <v>0</v>
      </c>
      <c r="M307" s="329">
        <f t="shared" si="107"/>
        <v>0</v>
      </c>
      <c r="N307" s="329">
        <v>19600</v>
      </c>
      <c r="O307" s="329">
        <f t="shared" si="108"/>
        <v>0</v>
      </c>
      <c r="P307" s="329">
        <f t="shared" si="109"/>
        <v>0</v>
      </c>
      <c r="Q307" s="473"/>
      <c r="R307" s="327">
        <f t="shared" si="97"/>
        <v>1</v>
      </c>
      <c r="S307" s="329">
        <v>0</v>
      </c>
      <c r="T307" s="329">
        <f t="shared" si="110"/>
        <v>0</v>
      </c>
      <c r="U307" s="329">
        <v>19600</v>
      </c>
      <c r="V307" s="329">
        <f t="shared" si="111"/>
        <v>19600</v>
      </c>
      <c r="W307" s="329">
        <f t="shared" si="112"/>
        <v>19600</v>
      </c>
      <c r="X307" s="464"/>
    </row>
    <row r="308" spans="1:24" x14ac:dyDescent="0.25">
      <c r="A308" s="128" t="s">
        <v>594</v>
      </c>
      <c r="B308" s="117" t="s">
        <v>381</v>
      </c>
      <c r="C308" s="130" t="s">
        <v>196</v>
      </c>
      <c r="D308" s="119">
        <v>1</v>
      </c>
      <c r="E308" s="35">
        <v>53040</v>
      </c>
      <c r="F308" s="35">
        <f t="shared" si="104"/>
        <v>53040</v>
      </c>
      <c r="G308" s="35">
        <v>0</v>
      </c>
      <c r="H308" s="35">
        <f t="shared" si="105"/>
        <v>0</v>
      </c>
      <c r="I308" s="35">
        <f t="shared" si="106"/>
        <v>53040</v>
      </c>
      <c r="J308" s="441"/>
      <c r="K308" s="371"/>
      <c r="L308" s="329">
        <v>53040</v>
      </c>
      <c r="M308" s="329">
        <f t="shared" si="107"/>
        <v>0</v>
      </c>
      <c r="N308" s="329">
        <v>0</v>
      </c>
      <c r="O308" s="329">
        <f t="shared" si="108"/>
        <v>0</v>
      </c>
      <c r="P308" s="329">
        <f t="shared" si="109"/>
        <v>0</v>
      </c>
      <c r="Q308" s="473"/>
      <c r="R308" s="327">
        <f t="shared" si="97"/>
        <v>1</v>
      </c>
      <c r="S308" s="329">
        <v>53040</v>
      </c>
      <c r="T308" s="329">
        <f t="shared" si="110"/>
        <v>53040</v>
      </c>
      <c r="U308" s="329">
        <v>0</v>
      </c>
      <c r="V308" s="329">
        <f t="shared" si="111"/>
        <v>0</v>
      </c>
      <c r="W308" s="329">
        <f t="shared" si="112"/>
        <v>53040</v>
      </c>
      <c r="X308" s="464"/>
    </row>
    <row r="309" spans="1:24" x14ac:dyDescent="0.25">
      <c r="A309" s="108" t="s">
        <v>595</v>
      </c>
      <c r="B309" s="109" t="s">
        <v>596</v>
      </c>
      <c r="C309" s="110"/>
      <c r="D309" s="111"/>
      <c r="E309" s="112"/>
      <c r="F309" s="28">
        <f>F310+F311</f>
        <v>362238.42280000006</v>
      </c>
      <c r="G309" s="112"/>
      <c r="H309" s="28">
        <f>H310+H311</f>
        <v>404199.25199999998</v>
      </c>
      <c r="I309" s="28">
        <f>I310+I311</f>
        <v>766437.67480000004</v>
      </c>
      <c r="J309" s="450"/>
      <c r="K309" s="366"/>
      <c r="L309" s="367"/>
      <c r="M309" s="368">
        <f>M310+M311</f>
        <v>0</v>
      </c>
      <c r="N309" s="367"/>
      <c r="O309" s="368">
        <f>O310+O311</f>
        <v>0</v>
      </c>
      <c r="P309" s="368">
        <f>P310+P311</f>
        <v>0</v>
      </c>
      <c r="Q309" s="482"/>
      <c r="R309" s="327">
        <f t="shared" si="97"/>
        <v>0</v>
      </c>
      <c r="S309" s="367"/>
      <c r="T309" s="368">
        <f>T310+T311</f>
        <v>362238.42280000006</v>
      </c>
      <c r="U309" s="367"/>
      <c r="V309" s="368">
        <f>V310+V311</f>
        <v>404199.25199999998</v>
      </c>
      <c r="W309" s="368">
        <f>W310+W311</f>
        <v>766437.67480000004</v>
      </c>
      <c r="X309" s="464"/>
    </row>
    <row r="310" spans="1:24" x14ac:dyDescent="0.25">
      <c r="A310" s="128" t="s">
        <v>597</v>
      </c>
      <c r="B310" s="131" t="s">
        <v>390</v>
      </c>
      <c r="C310" s="132" t="s">
        <v>386</v>
      </c>
      <c r="D310" s="133">
        <v>1</v>
      </c>
      <c r="E310" s="35">
        <v>117977.29</v>
      </c>
      <c r="F310" s="35">
        <f>D310*E310</f>
        <v>117977.29</v>
      </c>
      <c r="G310" s="35">
        <v>197096.98</v>
      </c>
      <c r="H310" s="35">
        <f>D310*G310</f>
        <v>197096.98</v>
      </c>
      <c r="I310" s="35">
        <f>E310*D310+G310*D310</f>
        <v>315074.27</v>
      </c>
      <c r="J310" s="441"/>
      <c r="K310" s="373"/>
      <c r="L310" s="329">
        <v>117977.29</v>
      </c>
      <c r="M310" s="329">
        <f>K310*L310</f>
        <v>0</v>
      </c>
      <c r="N310" s="329">
        <v>197096.98</v>
      </c>
      <c r="O310" s="329">
        <f>K310*N310</f>
        <v>0</v>
      </c>
      <c r="P310" s="329">
        <f>L310*K310+N310*K310</f>
        <v>0</v>
      </c>
      <c r="Q310" s="473"/>
      <c r="R310" s="327">
        <f t="shared" si="97"/>
        <v>1</v>
      </c>
      <c r="S310" s="329">
        <v>117977.29</v>
      </c>
      <c r="T310" s="329">
        <f>R310*S310</f>
        <v>117977.29</v>
      </c>
      <c r="U310" s="329">
        <v>197096.98</v>
      </c>
      <c r="V310" s="329">
        <f>R310*U310</f>
        <v>197096.98</v>
      </c>
      <c r="W310" s="329">
        <f>S310*R310+U310*R310</f>
        <v>315074.27</v>
      </c>
      <c r="X310" s="464"/>
    </row>
    <row r="311" spans="1:24" x14ac:dyDescent="0.25">
      <c r="A311" s="128" t="s">
        <v>598</v>
      </c>
      <c r="B311" s="131" t="s">
        <v>408</v>
      </c>
      <c r="C311" s="132" t="s">
        <v>449</v>
      </c>
      <c r="D311" s="133">
        <v>236</v>
      </c>
      <c r="E311" s="35">
        <v>1035.0048000000002</v>
      </c>
      <c r="F311" s="35">
        <f>D311*E311</f>
        <v>244261.13280000005</v>
      </c>
      <c r="G311" s="35">
        <v>877.55200000000002</v>
      </c>
      <c r="H311" s="35">
        <f>D311*G311</f>
        <v>207102.272</v>
      </c>
      <c r="I311" s="35">
        <f>E311*D311+G311*D311</f>
        <v>451363.40480000002</v>
      </c>
      <c r="J311" s="441"/>
      <c r="K311" s="373"/>
      <c r="L311" s="329">
        <v>1035.0048000000002</v>
      </c>
      <c r="M311" s="329">
        <f>K311*L311</f>
        <v>0</v>
      </c>
      <c r="N311" s="329">
        <v>877.55200000000002</v>
      </c>
      <c r="O311" s="329">
        <f>K311*N311</f>
        <v>0</v>
      </c>
      <c r="P311" s="329">
        <f>L311*K311+N311*K311</f>
        <v>0</v>
      </c>
      <c r="Q311" s="473"/>
      <c r="R311" s="327">
        <f t="shared" si="97"/>
        <v>236</v>
      </c>
      <c r="S311" s="329">
        <v>1035.0048000000002</v>
      </c>
      <c r="T311" s="329">
        <f>R311*S311</f>
        <v>244261.13280000005</v>
      </c>
      <c r="U311" s="329">
        <v>877.55200000000002</v>
      </c>
      <c r="V311" s="329">
        <f>R311*U311</f>
        <v>207102.272</v>
      </c>
      <c r="W311" s="329">
        <f>S311*R311+U311*R311</f>
        <v>451363.40480000002</v>
      </c>
      <c r="X311" s="464"/>
    </row>
    <row r="312" spans="1:24" x14ac:dyDescent="0.25">
      <c r="A312" s="108" t="s">
        <v>599</v>
      </c>
      <c r="B312" s="109" t="s">
        <v>600</v>
      </c>
      <c r="C312" s="110"/>
      <c r="D312" s="111"/>
      <c r="E312" s="112"/>
      <c r="F312" s="28">
        <f>SUM(F313:F327)</f>
        <v>1241515.6000000001</v>
      </c>
      <c r="G312" s="112"/>
      <c r="H312" s="28">
        <f>SUM(H313:H327)</f>
        <v>7880289.6400000006</v>
      </c>
      <c r="I312" s="28">
        <f>SUM(I313:I327)</f>
        <v>9121805.2400000002</v>
      </c>
      <c r="J312" s="450"/>
      <c r="K312" s="366"/>
      <c r="L312" s="367"/>
      <c r="M312" s="368">
        <f>SUM(M313:M327)</f>
        <v>875551.6</v>
      </c>
      <c r="N312" s="367"/>
      <c r="O312" s="368">
        <f>SUM(O313:O327)</f>
        <v>7371497.5999999996</v>
      </c>
      <c r="P312" s="368">
        <f>SUM(P313:P327)</f>
        <v>8247049.1999999993</v>
      </c>
      <c r="Q312" s="482"/>
      <c r="R312" s="327">
        <f t="shared" si="97"/>
        <v>0</v>
      </c>
      <c r="S312" s="367"/>
      <c r="T312" s="368">
        <f>SUM(T313:T327)</f>
        <v>365964</v>
      </c>
      <c r="U312" s="367"/>
      <c r="V312" s="368">
        <f>SUM(V313:V327)</f>
        <v>508792.0400000001</v>
      </c>
      <c r="W312" s="368">
        <f>SUM(W313:W327)</f>
        <v>874756.03999999992</v>
      </c>
      <c r="X312" s="464"/>
    </row>
    <row r="313" spans="1:24" x14ac:dyDescent="0.25">
      <c r="A313" s="128" t="s">
        <v>601</v>
      </c>
      <c r="B313" s="117" t="s">
        <v>602</v>
      </c>
      <c r="C313" s="118" t="s">
        <v>170</v>
      </c>
      <c r="D313" s="119">
        <v>217</v>
      </c>
      <c r="E313" s="35">
        <v>1414.8</v>
      </c>
      <c r="F313" s="35">
        <f t="shared" ref="F313:F327" si="113">D313*E313</f>
        <v>307011.59999999998</v>
      </c>
      <c r="G313" s="35">
        <v>0</v>
      </c>
      <c r="H313" s="35">
        <f t="shared" ref="H313:H327" si="114">D313*G313</f>
        <v>0</v>
      </c>
      <c r="I313" s="35">
        <f t="shared" ref="I313:I327" si="115">E313*D313+G313*D313</f>
        <v>307011.59999999998</v>
      </c>
      <c r="J313" s="441"/>
      <c r="K313" s="371">
        <v>217</v>
      </c>
      <c r="L313" s="329">
        <v>1414.8</v>
      </c>
      <c r="M313" s="329">
        <f t="shared" ref="M313:M327" si="116">K313*L313</f>
        <v>307011.59999999998</v>
      </c>
      <c r="N313" s="329">
        <v>0</v>
      </c>
      <c r="O313" s="329">
        <f t="shared" ref="O313:O327" si="117">K313*N313</f>
        <v>0</v>
      </c>
      <c r="P313" s="329">
        <f t="shared" ref="P313:P327" si="118">L313*K313+N313*K313</f>
        <v>307011.59999999998</v>
      </c>
      <c r="Q313" s="473"/>
      <c r="R313" s="327">
        <f t="shared" si="97"/>
        <v>0</v>
      </c>
      <c r="S313" s="329">
        <v>1414.8</v>
      </c>
      <c r="T313" s="329">
        <f t="shared" ref="T313:T327" si="119">R313*S313</f>
        <v>0</v>
      </c>
      <c r="U313" s="329">
        <v>0</v>
      </c>
      <c r="V313" s="329">
        <f t="shared" ref="V313:V327" si="120">R313*U313</f>
        <v>0</v>
      </c>
      <c r="W313" s="329">
        <f t="shared" ref="W313:W327" si="121">S313*R313+U313*R313</f>
        <v>0</v>
      </c>
      <c r="X313" s="464"/>
    </row>
    <row r="314" spans="1:24" x14ac:dyDescent="0.25">
      <c r="A314" s="128" t="s">
        <v>603</v>
      </c>
      <c r="B314" s="117" t="s">
        <v>604</v>
      </c>
      <c r="C314" s="118" t="s">
        <v>170</v>
      </c>
      <c r="D314" s="119">
        <v>1</v>
      </c>
      <c r="E314" s="35">
        <v>6550</v>
      </c>
      <c r="F314" s="35">
        <f t="shared" si="113"/>
        <v>6550</v>
      </c>
      <c r="G314" s="35">
        <v>194976.78</v>
      </c>
      <c r="H314" s="35">
        <f t="shared" si="114"/>
        <v>194976.78</v>
      </c>
      <c r="I314" s="35">
        <f t="shared" si="115"/>
        <v>201526.78</v>
      </c>
      <c r="J314" s="441"/>
      <c r="K314" s="371"/>
      <c r="L314" s="329">
        <v>6550</v>
      </c>
      <c r="M314" s="329">
        <f t="shared" si="116"/>
        <v>0</v>
      </c>
      <c r="N314" s="329">
        <v>194976.78</v>
      </c>
      <c r="O314" s="329">
        <f t="shared" si="117"/>
        <v>0</v>
      </c>
      <c r="P314" s="329">
        <f t="shared" si="118"/>
        <v>0</v>
      </c>
      <c r="Q314" s="473"/>
      <c r="R314" s="327">
        <f t="shared" si="97"/>
        <v>1</v>
      </c>
      <c r="S314" s="329">
        <v>6550</v>
      </c>
      <c r="T314" s="329">
        <f t="shared" si="119"/>
        <v>6550</v>
      </c>
      <c r="U314" s="329">
        <v>194976.78</v>
      </c>
      <c r="V314" s="329">
        <f t="shared" si="120"/>
        <v>194976.78</v>
      </c>
      <c r="W314" s="329">
        <f t="shared" si="121"/>
        <v>201526.78</v>
      </c>
      <c r="X314" s="464"/>
    </row>
    <row r="315" spans="1:24" x14ac:dyDescent="0.25">
      <c r="A315" s="128" t="s">
        <v>605</v>
      </c>
      <c r="B315" s="117" t="s">
        <v>606</v>
      </c>
      <c r="C315" s="118" t="s">
        <v>243</v>
      </c>
      <c r="D315" s="119">
        <v>340</v>
      </c>
      <c r="E315" s="40">
        <v>162.44</v>
      </c>
      <c r="F315" s="35">
        <f t="shared" si="113"/>
        <v>55229.599999999999</v>
      </c>
      <c r="G315" s="40">
        <v>239.20000000000002</v>
      </c>
      <c r="H315" s="35">
        <f t="shared" si="114"/>
        <v>81328</v>
      </c>
      <c r="I315" s="35">
        <f t="shared" si="115"/>
        <v>136557.6</v>
      </c>
      <c r="J315" s="441"/>
      <c r="K315" s="371"/>
      <c r="L315" s="328">
        <v>162.44</v>
      </c>
      <c r="M315" s="329">
        <f t="shared" si="116"/>
        <v>0</v>
      </c>
      <c r="N315" s="328">
        <v>239.20000000000002</v>
      </c>
      <c r="O315" s="329">
        <f t="shared" si="117"/>
        <v>0</v>
      </c>
      <c r="P315" s="329">
        <f t="shared" si="118"/>
        <v>0</v>
      </c>
      <c r="Q315" s="473"/>
      <c r="R315" s="327">
        <f t="shared" si="97"/>
        <v>340</v>
      </c>
      <c r="S315" s="328">
        <v>162.44</v>
      </c>
      <c r="T315" s="329">
        <f t="shared" si="119"/>
        <v>55229.599999999999</v>
      </c>
      <c r="U315" s="328">
        <v>239.20000000000002</v>
      </c>
      <c r="V315" s="329">
        <f t="shared" si="120"/>
        <v>81328</v>
      </c>
      <c r="W315" s="329">
        <f t="shared" si="121"/>
        <v>136557.6</v>
      </c>
      <c r="X315" s="464"/>
    </row>
    <row r="316" spans="1:24" x14ac:dyDescent="0.25">
      <c r="A316" s="128" t="s">
        <v>607</v>
      </c>
      <c r="B316" s="122" t="s">
        <v>608</v>
      </c>
      <c r="C316" s="118" t="s">
        <v>170</v>
      </c>
      <c r="D316" s="119">
        <v>205</v>
      </c>
      <c r="E316" s="40">
        <v>2620</v>
      </c>
      <c r="F316" s="35">
        <f t="shared" si="113"/>
        <v>537100</v>
      </c>
      <c r="G316" s="40">
        <v>35000</v>
      </c>
      <c r="H316" s="35">
        <f t="shared" si="114"/>
        <v>7175000</v>
      </c>
      <c r="I316" s="35">
        <f t="shared" si="115"/>
        <v>7712100</v>
      </c>
      <c r="J316" s="441"/>
      <c r="K316" s="371">
        <v>205</v>
      </c>
      <c r="L316" s="328">
        <v>2620</v>
      </c>
      <c r="M316" s="329">
        <f t="shared" si="116"/>
        <v>537100</v>
      </c>
      <c r="N316" s="328">
        <v>35000</v>
      </c>
      <c r="O316" s="329">
        <f t="shared" si="117"/>
        <v>7175000</v>
      </c>
      <c r="P316" s="329">
        <f t="shared" si="118"/>
        <v>7712100</v>
      </c>
      <c r="Q316" s="473"/>
      <c r="R316" s="327">
        <f t="shared" si="97"/>
        <v>0</v>
      </c>
      <c r="S316" s="328">
        <v>2620</v>
      </c>
      <c r="T316" s="329">
        <f t="shared" si="119"/>
        <v>0</v>
      </c>
      <c r="U316" s="328">
        <v>35000</v>
      </c>
      <c r="V316" s="329">
        <f t="shared" si="120"/>
        <v>0</v>
      </c>
      <c r="W316" s="329">
        <f t="shared" si="121"/>
        <v>0</v>
      </c>
      <c r="X316" s="464"/>
    </row>
    <row r="317" spans="1:24" x14ac:dyDescent="0.25">
      <c r="A317" s="128" t="s">
        <v>609</v>
      </c>
      <c r="B317" s="122" t="s">
        <v>610</v>
      </c>
      <c r="C317" s="118" t="s">
        <v>170</v>
      </c>
      <c r="D317" s="119">
        <v>12</v>
      </c>
      <c r="E317" s="40">
        <v>2620</v>
      </c>
      <c r="F317" s="35">
        <f t="shared" si="113"/>
        <v>31440</v>
      </c>
      <c r="G317" s="40">
        <v>16374.8</v>
      </c>
      <c r="H317" s="35">
        <f t="shared" si="114"/>
        <v>196497.59999999998</v>
      </c>
      <c r="I317" s="35">
        <f t="shared" si="115"/>
        <v>227937.59999999998</v>
      </c>
      <c r="J317" s="441"/>
      <c r="K317" s="371">
        <v>12</v>
      </c>
      <c r="L317" s="328">
        <v>2620</v>
      </c>
      <c r="M317" s="329">
        <f t="shared" si="116"/>
        <v>31440</v>
      </c>
      <c r="N317" s="328">
        <v>16374.8</v>
      </c>
      <c r="O317" s="329">
        <f t="shared" si="117"/>
        <v>196497.59999999998</v>
      </c>
      <c r="P317" s="329">
        <f t="shared" si="118"/>
        <v>227937.59999999998</v>
      </c>
      <c r="Q317" s="473"/>
      <c r="R317" s="327">
        <f t="shared" si="97"/>
        <v>0</v>
      </c>
      <c r="S317" s="328">
        <v>2620</v>
      </c>
      <c r="T317" s="329">
        <f t="shared" si="119"/>
        <v>0</v>
      </c>
      <c r="U317" s="328">
        <v>16374.8</v>
      </c>
      <c r="V317" s="329">
        <f t="shared" si="120"/>
        <v>0</v>
      </c>
      <c r="W317" s="329">
        <f t="shared" si="121"/>
        <v>0</v>
      </c>
      <c r="X317" s="464"/>
    </row>
    <row r="318" spans="1:24" x14ac:dyDescent="0.25">
      <c r="A318" s="128" t="s">
        <v>611</v>
      </c>
      <c r="B318" s="117" t="s">
        <v>306</v>
      </c>
      <c r="C318" s="118" t="s">
        <v>243</v>
      </c>
      <c r="D318" s="119">
        <v>144</v>
      </c>
      <c r="E318" s="35">
        <v>838.4</v>
      </c>
      <c r="F318" s="35">
        <f t="shared" si="113"/>
        <v>120729.59999999999</v>
      </c>
      <c r="G318" s="35">
        <v>487.5</v>
      </c>
      <c r="H318" s="35">
        <f t="shared" si="114"/>
        <v>70200</v>
      </c>
      <c r="I318" s="35">
        <f t="shared" si="115"/>
        <v>190929.59999999998</v>
      </c>
      <c r="J318" s="441"/>
      <c r="K318" s="371"/>
      <c r="L318" s="329">
        <v>838.4</v>
      </c>
      <c r="M318" s="329">
        <f t="shared" si="116"/>
        <v>0</v>
      </c>
      <c r="N318" s="329">
        <v>487.5</v>
      </c>
      <c r="O318" s="329">
        <f t="shared" si="117"/>
        <v>0</v>
      </c>
      <c r="P318" s="329">
        <f t="shared" si="118"/>
        <v>0</v>
      </c>
      <c r="Q318" s="473"/>
      <c r="R318" s="327">
        <f t="shared" si="97"/>
        <v>144</v>
      </c>
      <c r="S318" s="329">
        <v>838.4</v>
      </c>
      <c r="T318" s="329">
        <f t="shared" si="119"/>
        <v>120729.59999999999</v>
      </c>
      <c r="U318" s="329">
        <v>487.5</v>
      </c>
      <c r="V318" s="329">
        <f t="shared" si="120"/>
        <v>70200</v>
      </c>
      <c r="W318" s="329">
        <f t="shared" si="121"/>
        <v>190929.59999999998</v>
      </c>
      <c r="X318" s="464"/>
    </row>
    <row r="319" spans="1:24" x14ac:dyDescent="0.25">
      <c r="A319" s="128" t="s">
        <v>612</v>
      </c>
      <c r="B319" s="117" t="s">
        <v>613</v>
      </c>
      <c r="C319" s="118" t="s">
        <v>243</v>
      </c>
      <c r="D319" s="119">
        <v>144</v>
      </c>
      <c r="E319" s="35">
        <v>157.19999999999999</v>
      </c>
      <c r="F319" s="35">
        <f t="shared" si="113"/>
        <v>22636.799999999999</v>
      </c>
      <c r="G319" s="35">
        <v>206.6</v>
      </c>
      <c r="H319" s="35">
        <f t="shared" si="114"/>
        <v>29750.399999999998</v>
      </c>
      <c r="I319" s="35">
        <f t="shared" si="115"/>
        <v>52387.199999999997</v>
      </c>
      <c r="J319" s="441"/>
      <c r="K319" s="371"/>
      <c r="L319" s="329">
        <v>157.19999999999999</v>
      </c>
      <c r="M319" s="329">
        <f t="shared" si="116"/>
        <v>0</v>
      </c>
      <c r="N319" s="329">
        <v>206.6</v>
      </c>
      <c r="O319" s="329">
        <f t="shared" si="117"/>
        <v>0</v>
      </c>
      <c r="P319" s="329">
        <f t="shared" si="118"/>
        <v>0</v>
      </c>
      <c r="Q319" s="473"/>
      <c r="R319" s="327">
        <f t="shared" si="97"/>
        <v>144</v>
      </c>
      <c r="S319" s="329">
        <v>157.19999999999999</v>
      </c>
      <c r="T319" s="329">
        <f t="shared" si="119"/>
        <v>22636.799999999999</v>
      </c>
      <c r="U319" s="329">
        <v>206.6</v>
      </c>
      <c r="V319" s="329">
        <f t="shared" si="120"/>
        <v>29750.399999999998</v>
      </c>
      <c r="W319" s="329">
        <f t="shared" si="121"/>
        <v>52387.199999999997</v>
      </c>
      <c r="X319" s="464"/>
    </row>
    <row r="320" spans="1:24" x14ac:dyDescent="0.25">
      <c r="A320" s="128" t="s">
        <v>614</v>
      </c>
      <c r="B320" s="117" t="s">
        <v>557</v>
      </c>
      <c r="C320" s="118" t="s">
        <v>170</v>
      </c>
      <c r="D320" s="119">
        <v>16</v>
      </c>
      <c r="E320" s="35">
        <v>393</v>
      </c>
      <c r="F320" s="35">
        <f t="shared" si="113"/>
        <v>6288</v>
      </c>
      <c r="G320" s="35">
        <v>221.68</v>
      </c>
      <c r="H320" s="35">
        <f t="shared" si="114"/>
        <v>3546.88</v>
      </c>
      <c r="I320" s="35">
        <f t="shared" si="115"/>
        <v>9834.880000000001</v>
      </c>
      <c r="J320" s="441"/>
      <c r="K320" s="371"/>
      <c r="L320" s="329">
        <v>393</v>
      </c>
      <c r="M320" s="329">
        <f t="shared" si="116"/>
        <v>0</v>
      </c>
      <c r="N320" s="329">
        <v>221.68</v>
      </c>
      <c r="O320" s="329">
        <f t="shared" si="117"/>
        <v>0</v>
      </c>
      <c r="P320" s="329">
        <f t="shared" si="118"/>
        <v>0</v>
      </c>
      <c r="Q320" s="473"/>
      <c r="R320" s="327">
        <f t="shared" si="97"/>
        <v>16</v>
      </c>
      <c r="S320" s="329">
        <v>393</v>
      </c>
      <c r="T320" s="329">
        <f t="shared" si="119"/>
        <v>6288</v>
      </c>
      <c r="U320" s="329">
        <v>221.68</v>
      </c>
      <c r="V320" s="329">
        <f t="shared" si="120"/>
        <v>3546.88</v>
      </c>
      <c r="W320" s="329">
        <f t="shared" si="121"/>
        <v>9834.880000000001</v>
      </c>
      <c r="X320" s="464"/>
    </row>
    <row r="321" spans="1:24" x14ac:dyDescent="0.25">
      <c r="A321" s="128" t="s">
        <v>615</v>
      </c>
      <c r="B321" s="117" t="s">
        <v>563</v>
      </c>
      <c r="C321" s="118" t="s">
        <v>170</v>
      </c>
      <c r="D321" s="119">
        <v>130</v>
      </c>
      <c r="E321" s="35">
        <v>0</v>
      </c>
      <c r="F321" s="35">
        <f t="shared" si="113"/>
        <v>0</v>
      </c>
      <c r="G321" s="35">
        <v>8.8000000000000007</v>
      </c>
      <c r="H321" s="35">
        <f t="shared" si="114"/>
        <v>1144</v>
      </c>
      <c r="I321" s="35">
        <f t="shared" si="115"/>
        <v>1144</v>
      </c>
      <c r="J321" s="441"/>
      <c r="K321" s="371"/>
      <c r="L321" s="329">
        <v>0</v>
      </c>
      <c r="M321" s="329">
        <f t="shared" si="116"/>
        <v>0</v>
      </c>
      <c r="N321" s="329">
        <v>8.8000000000000007</v>
      </c>
      <c r="O321" s="329">
        <f t="shared" si="117"/>
        <v>0</v>
      </c>
      <c r="P321" s="329">
        <f t="shared" si="118"/>
        <v>0</v>
      </c>
      <c r="Q321" s="473"/>
      <c r="R321" s="327">
        <f t="shared" si="97"/>
        <v>130</v>
      </c>
      <c r="S321" s="329">
        <v>0</v>
      </c>
      <c r="T321" s="329">
        <f t="shared" si="119"/>
        <v>0</v>
      </c>
      <c r="U321" s="329">
        <v>8.8000000000000007</v>
      </c>
      <c r="V321" s="329">
        <f t="shared" si="120"/>
        <v>1144</v>
      </c>
      <c r="W321" s="329">
        <f t="shared" si="121"/>
        <v>1144</v>
      </c>
      <c r="X321" s="464"/>
    </row>
    <row r="322" spans="1:24" x14ac:dyDescent="0.25">
      <c r="A322" s="128" t="s">
        <v>616</v>
      </c>
      <c r="B322" s="117" t="s">
        <v>561</v>
      </c>
      <c r="C322" s="118" t="s">
        <v>170</v>
      </c>
      <c r="D322" s="119">
        <v>130</v>
      </c>
      <c r="E322" s="35">
        <v>0</v>
      </c>
      <c r="F322" s="35">
        <f t="shared" si="113"/>
        <v>0</v>
      </c>
      <c r="G322" s="35">
        <v>3.98</v>
      </c>
      <c r="H322" s="35">
        <f t="shared" si="114"/>
        <v>517.4</v>
      </c>
      <c r="I322" s="35">
        <f t="shared" si="115"/>
        <v>517.4</v>
      </c>
      <c r="J322" s="441"/>
      <c r="K322" s="371"/>
      <c r="L322" s="329">
        <v>0</v>
      </c>
      <c r="M322" s="329">
        <f t="shared" si="116"/>
        <v>0</v>
      </c>
      <c r="N322" s="329">
        <v>3.98</v>
      </c>
      <c r="O322" s="329">
        <f t="shared" si="117"/>
        <v>0</v>
      </c>
      <c r="P322" s="329">
        <f t="shared" si="118"/>
        <v>0</v>
      </c>
      <c r="Q322" s="473"/>
      <c r="R322" s="327">
        <f t="shared" si="97"/>
        <v>130</v>
      </c>
      <c r="S322" s="329">
        <v>0</v>
      </c>
      <c r="T322" s="329">
        <f t="shared" si="119"/>
        <v>0</v>
      </c>
      <c r="U322" s="329">
        <v>3.98</v>
      </c>
      <c r="V322" s="329">
        <f t="shared" si="120"/>
        <v>517.4</v>
      </c>
      <c r="W322" s="329">
        <f t="shared" si="121"/>
        <v>517.4</v>
      </c>
      <c r="X322" s="464"/>
    </row>
    <row r="323" spans="1:24" x14ac:dyDescent="0.25">
      <c r="A323" s="128" t="s">
        <v>617</v>
      </c>
      <c r="B323" s="117" t="s">
        <v>618</v>
      </c>
      <c r="C323" s="118" t="s">
        <v>170</v>
      </c>
      <c r="D323" s="119">
        <v>36</v>
      </c>
      <c r="E323" s="35">
        <v>393</v>
      </c>
      <c r="F323" s="35">
        <f t="shared" si="113"/>
        <v>14148</v>
      </c>
      <c r="G323" s="35">
        <v>2175.58</v>
      </c>
      <c r="H323" s="35">
        <f t="shared" si="114"/>
        <v>78320.88</v>
      </c>
      <c r="I323" s="35">
        <f t="shared" si="115"/>
        <v>92468.88</v>
      </c>
      <c r="J323" s="441"/>
      <c r="K323" s="371"/>
      <c r="L323" s="329">
        <v>393</v>
      </c>
      <c r="M323" s="329">
        <f t="shared" si="116"/>
        <v>0</v>
      </c>
      <c r="N323" s="329">
        <v>2175.58</v>
      </c>
      <c r="O323" s="329">
        <f t="shared" si="117"/>
        <v>0</v>
      </c>
      <c r="P323" s="329">
        <f t="shared" si="118"/>
        <v>0</v>
      </c>
      <c r="Q323" s="473"/>
      <c r="R323" s="327">
        <f t="shared" si="97"/>
        <v>36</v>
      </c>
      <c r="S323" s="329">
        <v>393</v>
      </c>
      <c r="T323" s="329">
        <f t="shared" si="119"/>
        <v>14148</v>
      </c>
      <c r="U323" s="329">
        <v>2175.58</v>
      </c>
      <c r="V323" s="329">
        <f t="shared" si="120"/>
        <v>78320.88</v>
      </c>
      <c r="W323" s="329">
        <f t="shared" si="121"/>
        <v>92468.88</v>
      </c>
      <c r="X323" s="464"/>
    </row>
    <row r="324" spans="1:24" x14ac:dyDescent="0.25">
      <c r="A324" s="128" t="s">
        <v>619</v>
      </c>
      <c r="B324" s="117" t="s">
        <v>620</v>
      </c>
      <c r="C324" s="118" t="s">
        <v>170</v>
      </c>
      <c r="D324" s="119">
        <v>205</v>
      </c>
      <c r="E324" s="35">
        <v>262</v>
      </c>
      <c r="F324" s="35">
        <f t="shared" si="113"/>
        <v>53710</v>
      </c>
      <c r="G324" s="35">
        <v>151.35</v>
      </c>
      <c r="H324" s="35">
        <f t="shared" si="114"/>
        <v>31026.75</v>
      </c>
      <c r="I324" s="35">
        <f t="shared" si="115"/>
        <v>84736.75</v>
      </c>
      <c r="J324" s="441"/>
      <c r="K324" s="371"/>
      <c r="L324" s="329">
        <v>262</v>
      </c>
      <c r="M324" s="329">
        <f t="shared" si="116"/>
        <v>0</v>
      </c>
      <c r="N324" s="329">
        <v>151.35</v>
      </c>
      <c r="O324" s="329">
        <f t="shared" si="117"/>
        <v>0</v>
      </c>
      <c r="P324" s="329">
        <f t="shared" si="118"/>
        <v>0</v>
      </c>
      <c r="Q324" s="473"/>
      <c r="R324" s="327">
        <f t="shared" si="97"/>
        <v>205</v>
      </c>
      <c r="S324" s="329">
        <v>262</v>
      </c>
      <c r="T324" s="329">
        <f t="shared" si="119"/>
        <v>53710</v>
      </c>
      <c r="U324" s="329">
        <v>151.35</v>
      </c>
      <c r="V324" s="329">
        <f t="shared" si="120"/>
        <v>31026.75</v>
      </c>
      <c r="W324" s="329">
        <f t="shared" si="121"/>
        <v>84736.75</v>
      </c>
      <c r="X324" s="464"/>
    </row>
    <row r="325" spans="1:24" ht="28.5" x14ac:dyDescent="0.25">
      <c r="A325" s="128" t="s">
        <v>621</v>
      </c>
      <c r="B325" s="117" t="s">
        <v>622</v>
      </c>
      <c r="C325" s="118" t="s">
        <v>170</v>
      </c>
      <c r="D325" s="119">
        <v>13</v>
      </c>
      <c r="E325" s="35">
        <v>1048</v>
      </c>
      <c r="F325" s="35">
        <f t="shared" si="113"/>
        <v>13624</v>
      </c>
      <c r="G325" s="35">
        <v>1383.15</v>
      </c>
      <c r="H325" s="35">
        <f t="shared" si="114"/>
        <v>17980.95</v>
      </c>
      <c r="I325" s="35">
        <f t="shared" si="115"/>
        <v>31604.95</v>
      </c>
      <c r="J325" s="441"/>
      <c r="K325" s="371"/>
      <c r="L325" s="329">
        <v>1048</v>
      </c>
      <c r="M325" s="329">
        <f t="shared" si="116"/>
        <v>0</v>
      </c>
      <c r="N325" s="329">
        <v>1383.15</v>
      </c>
      <c r="O325" s="329">
        <f t="shared" si="117"/>
        <v>0</v>
      </c>
      <c r="P325" s="329">
        <f t="shared" si="118"/>
        <v>0</v>
      </c>
      <c r="Q325" s="473"/>
      <c r="R325" s="327">
        <f t="shared" si="97"/>
        <v>13</v>
      </c>
      <c r="S325" s="329">
        <v>1048</v>
      </c>
      <c r="T325" s="329">
        <f t="shared" si="119"/>
        <v>13624</v>
      </c>
      <c r="U325" s="329">
        <v>1383.15</v>
      </c>
      <c r="V325" s="329">
        <f t="shared" si="120"/>
        <v>17980.95</v>
      </c>
      <c r="W325" s="329">
        <f t="shared" si="121"/>
        <v>31604.95</v>
      </c>
      <c r="X325" s="464"/>
    </row>
    <row r="326" spans="1:24" x14ac:dyDescent="0.25">
      <c r="A326" s="128" t="s">
        <v>623</v>
      </c>
      <c r="B326" s="117" t="s">
        <v>354</v>
      </c>
      <c r="C326" s="118" t="s">
        <v>196</v>
      </c>
      <c r="D326" s="119">
        <v>1</v>
      </c>
      <c r="E326" s="35">
        <v>19600</v>
      </c>
      <c r="F326" s="35">
        <f t="shared" si="113"/>
        <v>19600</v>
      </c>
      <c r="G326" s="35">
        <v>0</v>
      </c>
      <c r="H326" s="35">
        <f t="shared" si="114"/>
        <v>0</v>
      </c>
      <c r="I326" s="35">
        <f t="shared" si="115"/>
        <v>19600</v>
      </c>
      <c r="J326" s="441"/>
      <c r="K326" s="371"/>
      <c r="L326" s="329">
        <v>19600</v>
      </c>
      <c r="M326" s="329">
        <f t="shared" si="116"/>
        <v>0</v>
      </c>
      <c r="N326" s="329">
        <v>0</v>
      </c>
      <c r="O326" s="329">
        <f t="shared" si="117"/>
        <v>0</v>
      </c>
      <c r="P326" s="329">
        <f t="shared" si="118"/>
        <v>0</v>
      </c>
      <c r="Q326" s="473"/>
      <c r="R326" s="327">
        <f t="shared" si="97"/>
        <v>1</v>
      </c>
      <c r="S326" s="329">
        <v>19600</v>
      </c>
      <c r="T326" s="329">
        <f t="shared" si="119"/>
        <v>19600</v>
      </c>
      <c r="U326" s="329">
        <v>0</v>
      </c>
      <c r="V326" s="329">
        <f t="shared" si="120"/>
        <v>0</v>
      </c>
      <c r="W326" s="329">
        <f t="shared" si="121"/>
        <v>19600</v>
      </c>
      <c r="X326" s="464"/>
    </row>
    <row r="327" spans="1:24" x14ac:dyDescent="0.25">
      <c r="A327" s="128" t="s">
        <v>624</v>
      </c>
      <c r="B327" s="117" t="s">
        <v>381</v>
      </c>
      <c r="C327" s="118" t="s">
        <v>196</v>
      </c>
      <c r="D327" s="119">
        <v>1</v>
      </c>
      <c r="E327" s="35">
        <v>53448</v>
      </c>
      <c r="F327" s="35">
        <f t="shared" si="113"/>
        <v>53448</v>
      </c>
      <c r="G327" s="35">
        <v>0</v>
      </c>
      <c r="H327" s="35">
        <f t="shared" si="114"/>
        <v>0</v>
      </c>
      <c r="I327" s="35">
        <f t="shared" si="115"/>
        <v>53448</v>
      </c>
      <c r="J327" s="441"/>
      <c r="K327" s="371"/>
      <c r="L327" s="329">
        <v>53448</v>
      </c>
      <c r="M327" s="329">
        <f t="shared" si="116"/>
        <v>0</v>
      </c>
      <c r="N327" s="329">
        <v>0</v>
      </c>
      <c r="O327" s="329">
        <f t="shared" si="117"/>
        <v>0</v>
      </c>
      <c r="P327" s="329">
        <f t="shared" si="118"/>
        <v>0</v>
      </c>
      <c r="Q327" s="473"/>
      <c r="R327" s="327">
        <f t="shared" si="97"/>
        <v>1</v>
      </c>
      <c r="S327" s="329">
        <v>53448</v>
      </c>
      <c r="T327" s="329">
        <f t="shared" si="119"/>
        <v>53448</v>
      </c>
      <c r="U327" s="329">
        <v>0</v>
      </c>
      <c r="V327" s="329">
        <f t="shared" si="120"/>
        <v>0</v>
      </c>
      <c r="W327" s="329">
        <f t="shared" si="121"/>
        <v>53448</v>
      </c>
      <c r="X327" s="464"/>
    </row>
    <row r="328" spans="1:24" x14ac:dyDescent="0.25">
      <c r="A328" s="108" t="s">
        <v>625</v>
      </c>
      <c r="B328" s="109" t="s">
        <v>626</v>
      </c>
      <c r="C328" s="110"/>
      <c r="D328" s="111"/>
      <c r="E328" s="112"/>
      <c r="F328" s="28">
        <f>SUM(F329:F335)</f>
        <v>2992318.0875000004</v>
      </c>
      <c r="G328" s="112"/>
      <c r="H328" s="28">
        <f>SUM(H329:H335)</f>
        <v>3284493.0118999993</v>
      </c>
      <c r="I328" s="28">
        <f>SUM(I329:I335)</f>
        <v>6276811.0994000006</v>
      </c>
      <c r="J328" s="450"/>
      <c r="K328" s="366"/>
      <c r="L328" s="367"/>
      <c r="M328" s="368">
        <f>SUM(M329:M335)</f>
        <v>2601667.1775000002</v>
      </c>
      <c r="N328" s="367"/>
      <c r="O328" s="368">
        <f>SUM(O329:O335)</f>
        <v>3000765.9319000002</v>
      </c>
      <c r="P328" s="368">
        <f>SUM(P329:P335)</f>
        <v>5602433.1094000004</v>
      </c>
      <c r="Q328" s="482"/>
      <c r="R328" s="327">
        <f t="shared" si="97"/>
        <v>0</v>
      </c>
      <c r="S328" s="367"/>
      <c r="T328" s="368">
        <f>SUM(T329:T335)</f>
        <v>390650.91</v>
      </c>
      <c r="U328" s="367"/>
      <c r="V328" s="368">
        <f>SUM(V329:V335)</f>
        <v>283727.07999999996</v>
      </c>
      <c r="W328" s="368">
        <f>SUM(W329:W335)</f>
        <v>674377.99</v>
      </c>
      <c r="X328" s="464"/>
    </row>
    <row r="329" spans="1:24" ht="28.5" x14ac:dyDescent="0.25">
      <c r="A329" s="128" t="s">
        <v>627</v>
      </c>
      <c r="B329" s="134" t="s">
        <v>628</v>
      </c>
      <c r="C329" s="135" t="s">
        <v>183</v>
      </c>
      <c r="D329" s="39">
        <v>2.1800000000000002</v>
      </c>
      <c r="E329" s="40">
        <v>117100</v>
      </c>
      <c r="F329" s="35">
        <f t="shared" ref="F329:F335" si="122">D329*E329</f>
        <v>255278.00000000003</v>
      </c>
      <c r="G329" s="40">
        <v>208116</v>
      </c>
      <c r="H329" s="35">
        <f t="shared" ref="H329:H335" si="123">D329*G329</f>
        <v>453692.88</v>
      </c>
      <c r="I329" s="40">
        <f t="shared" ref="I329:I334" si="124">E329*D329+G329*D329</f>
        <v>708970.88</v>
      </c>
      <c r="J329" s="451"/>
      <c r="K329" s="327">
        <v>2.1800000000000002</v>
      </c>
      <c r="L329" s="328">
        <v>117100</v>
      </c>
      <c r="M329" s="329">
        <f t="shared" ref="M329:M335" si="125">K329*L329</f>
        <v>255278.00000000003</v>
      </c>
      <c r="N329" s="328">
        <v>208116</v>
      </c>
      <c r="O329" s="329">
        <f t="shared" ref="O329:O335" si="126">K329*N329</f>
        <v>453692.88</v>
      </c>
      <c r="P329" s="328">
        <f t="shared" ref="P329:P334" si="127">L329*K329+N329*K329</f>
        <v>708970.88</v>
      </c>
      <c r="Q329" s="483"/>
      <c r="R329" s="327">
        <f t="shared" si="97"/>
        <v>0</v>
      </c>
      <c r="S329" s="328">
        <v>117100</v>
      </c>
      <c r="T329" s="329">
        <f t="shared" ref="T329:T335" si="128">R329*S329</f>
        <v>0</v>
      </c>
      <c r="U329" s="328">
        <v>208116</v>
      </c>
      <c r="V329" s="329">
        <f t="shared" ref="V329:V335" si="129">R329*U329</f>
        <v>0</v>
      </c>
      <c r="W329" s="328">
        <f t="shared" ref="W329:W334" si="130">S329*R329+U329*R329</f>
        <v>0</v>
      </c>
      <c r="X329" s="464"/>
    </row>
    <row r="330" spans="1:24" ht="28.5" x14ac:dyDescent="0.25">
      <c r="A330" s="128" t="s">
        <v>629</v>
      </c>
      <c r="B330" s="134" t="s">
        <v>630</v>
      </c>
      <c r="C330" s="135" t="s">
        <v>19</v>
      </c>
      <c r="D330" s="39">
        <v>182.5</v>
      </c>
      <c r="E330" s="40">
        <v>2711</v>
      </c>
      <c r="F330" s="35">
        <f t="shared" si="122"/>
        <v>494757.5</v>
      </c>
      <c r="G330" s="40">
        <v>7373</v>
      </c>
      <c r="H330" s="35">
        <f t="shared" si="123"/>
        <v>1345572.5</v>
      </c>
      <c r="I330" s="40">
        <f t="shared" si="124"/>
        <v>1840330</v>
      </c>
      <c r="J330" s="451"/>
      <c r="K330" s="327">
        <v>182.5</v>
      </c>
      <c r="L330" s="328">
        <v>2711</v>
      </c>
      <c r="M330" s="329">
        <f t="shared" si="125"/>
        <v>494757.5</v>
      </c>
      <c r="N330" s="328">
        <v>7373</v>
      </c>
      <c r="O330" s="329">
        <f t="shared" si="126"/>
        <v>1345572.5</v>
      </c>
      <c r="P330" s="328">
        <f t="shared" si="127"/>
        <v>1840330</v>
      </c>
      <c r="Q330" s="483"/>
      <c r="R330" s="327">
        <f t="shared" si="97"/>
        <v>0</v>
      </c>
      <c r="S330" s="328">
        <v>2711</v>
      </c>
      <c r="T330" s="329">
        <f t="shared" si="128"/>
        <v>0</v>
      </c>
      <c r="U330" s="328">
        <v>7373</v>
      </c>
      <c r="V330" s="329">
        <f t="shared" si="129"/>
        <v>0</v>
      </c>
      <c r="W330" s="328">
        <f t="shared" si="130"/>
        <v>0</v>
      </c>
      <c r="X330" s="464"/>
    </row>
    <row r="331" spans="1:24" x14ac:dyDescent="0.25">
      <c r="A331" s="128" t="s">
        <v>631</v>
      </c>
      <c r="B331" s="134" t="s">
        <v>632</v>
      </c>
      <c r="C331" s="135" t="s">
        <v>170</v>
      </c>
      <c r="D331" s="39">
        <v>1</v>
      </c>
      <c r="E331" s="40">
        <v>160029.6</v>
      </c>
      <c r="F331" s="35">
        <f t="shared" si="122"/>
        <v>160029.6</v>
      </c>
      <c r="G331" s="40">
        <v>163827.4</v>
      </c>
      <c r="H331" s="35">
        <f t="shared" si="123"/>
        <v>163827.4</v>
      </c>
      <c r="I331" s="40">
        <f t="shared" si="124"/>
        <v>323857</v>
      </c>
      <c r="J331" s="451"/>
      <c r="K331" s="327"/>
      <c r="L331" s="328">
        <v>160029.6</v>
      </c>
      <c r="M331" s="329">
        <f t="shared" si="125"/>
        <v>0</v>
      </c>
      <c r="N331" s="328">
        <v>163827.4</v>
      </c>
      <c r="O331" s="329">
        <f t="shared" si="126"/>
        <v>0</v>
      </c>
      <c r="P331" s="328">
        <f t="shared" si="127"/>
        <v>0</v>
      </c>
      <c r="Q331" s="483"/>
      <c r="R331" s="327">
        <f t="shared" si="97"/>
        <v>1</v>
      </c>
      <c r="S331" s="328">
        <v>160029.6</v>
      </c>
      <c r="T331" s="329">
        <f t="shared" si="128"/>
        <v>160029.6</v>
      </c>
      <c r="U331" s="328">
        <v>163827.4</v>
      </c>
      <c r="V331" s="329">
        <f t="shared" si="129"/>
        <v>163827.4</v>
      </c>
      <c r="W331" s="328">
        <f t="shared" si="130"/>
        <v>323857</v>
      </c>
      <c r="X331" s="464"/>
    </row>
    <row r="332" spans="1:24" ht="28.5" x14ac:dyDescent="0.25">
      <c r="A332" s="128" t="s">
        <v>633</v>
      </c>
      <c r="B332" s="134" t="s">
        <v>634</v>
      </c>
      <c r="C332" s="135" t="s">
        <v>28</v>
      </c>
      <c r="D332" s="39">
        <v>1</v>
      </c>
      <c r="E332" s="40">
        <v>964481</v>
      </c>
      <c r="F332" s="35">
        <f t="shared" si="122"/>
        <v>964481</v>
      </c>
      <c r="G332" s="40">
        <v>614568.74</v>
      </c>
      <c r="H332" s="35">
        <f t="shared" si="123"/>
        <v>614568.74</v>
      </c>
      <c r="I332" s="40">
        <f t="shared" si="124"/>
        <v>1579049.74</v>
      </c>
      <c r="J332" s="451"/>
      <c r="K332" s="327">
        <v>1</v>
      </c>
      <c r="L332" s="328">
        <v>964481</v>
      </c>
      <c r="M332" s="329">
        <f t="shared" si="125"/>
        <v>964481</v>
      </c>
      <c r="N332" s="328">
        <v>614568.74</v>
      </c>
      <c r="O332" s="329">
        <f t="shared" si="126"/>
        <v>614568.74</v>
      </c>
      <c r="P332" s="328">
        <f t="shared" si="127"/>
        <v>1579049.74</v>
      </c>
      <c r="Q332" s="483"/>
      <c r="R332" s="327">
        <f t="shared" si="97"/>
        <v>0</v>
      </c>
      <c r="S332" s="328">
        <v>964481</v>
      </c>
      <c r="T332" s="329">
        <f t="shared" si="128"/>
        <v>0</v>
      </c>
      <c r="U332" s="328">
        <v>614568.74</v>
      </c>
      <c r="V332" s="329">
        <f t="shared" si="129"/>
        <v>0</v>
      </c>
      <c r="W332" s="328">
        <f t="shared" si="130"/>
        <v>0</v>
      </c>
      <c r="X332" s="464"/>
    </row>
    <row r="333" spans="1:24" x14ac:dyDescent="0.25">
      <c r="A333" s="128" t="s">
        <v>635</v>
      </c>
      <c r="B333" s="136" t="s">
        <v>636</v>
      </c>
      <c r="C333" s="135" t="s">
        <v>16</v>
      </c>
      <c r="D333" s="39">
        <v>0.27</v>
      </c>
      <c r="E333" s="40">
        <v>189131.25</v>
      </c>
      <c r="F333" s="35">
        <f t="shared" si="122"/>
        <v>51065.4375</v>
      </c>
      <c r="G333" s="40">
        <v>397529.97</v>
      </c>
      <c r="H333" s="35">
        <f t="shared" si="123"/>
        <v>107333.0919</v>
      </c>
      <c r="I333" s="35">
        <f t="shared" si="124"/>
        <v>158398.5294</v>
      </c>
      <c r="J333" s="441"/>
      <c r="K333" s="327">
        <v>0.27</v>
      </c>
      <c r="L333" s="328">
        <v>189131.25</v>
      </c>
      <c r="M333" s="329">
        <f t="shared" si="125"/>
        <v>51065.4375</v>
      </c>
      <c r="N333" s="328">
        <v>397529.97</v>
      </c>
      <c r="O333" s="329">
        <f t="shared" si="126"/>
        <v>107333.0919</v>
      </c>
      <c r="P333" s="329">
        <f t="shared" si="127"/>
        <v>158398.5294</v>
      </c>
      <c r="Q333" s="473"/>
      <c r="R333" s="327">
        <f t="shared" ref="R333:R396" si="131">D333-K333</f>
        <v>0</v>
      </c>
      <c r="S333" s="328">
        <v>189131.25</v>
      </c>
      <c r="T333" s="329">
        <f t="shared" si="128"/>
        <v>0</v>
      </c>
      <c r="U333" s="328">
        <v>397529.97</v>
      </c>
      <c r="V333" s="329">
        <f t="shared" si="129"/>
        <v>0</v>
      </c>
      <c r="W333" s="329">
        <f t="shared" si="130"/>
        <v>0</v>
      </c>
      <c r="X333" s="464"/>
    </row>
    <row r="334" spans="1:24" x14ac:dyDescent="0.25">
      <c r="A334" s="137" t="s">
        <v>637</v>
      </c>
      <c r="B334" s="138" t="s">
        <v>638</v>
      </c>
      <c r="C334" s="139" t="s">
        <v>170</v>
      </c>
      <c r="D334" s="140">
        <v>1</v>
      </c>
      <c r="E334" s="35">
        <v>1045106.55</v>
      </c>
      <c r="F334" s="35">
        <f t="shared" si="122"/>
        <v>1045106.55</v>
      </c>
      <c r="G334" s="35">
        <v>599498.4</v>
      </c>
      <c r="H334" s="35">
        <f t="shared" si="123"/>
        <v>599498.4</v>
      </c>
      <c r="I334" s="35">
        <f t="shared" si="124"/>
        <v>1644604.9500000002</v>
      </c>
      <c r="J334" s="452"/>
      <c r="K334" s="374">
        <v>0.8</v>
      </c>
      <c r="L334" s="329">
        <v>1045106.55</v>
      </c>
      <c r="M334" s="329">
        <f t="shared" si="125"/>
        <v>836085.24000000011</v>
      </c>
      <c r="N334" s="329">
        <v>599498.4</v>
      </c>
      <c r="O334" s="329">
        <f t="shared" si="126"/>
        <v>479598.72000000003</v>
      </c>
      <c r="P334" s="329">
        <f t="shared" si="127"/>
        <v>1315683.9600000002</v>
      </c>
      <c r="Q334" s="484"/>
      <c r="R334" s="327">
        <f t="shared" si="131"/>
        <v>0.19999999999999996</v>
      </c>
      <c r="S334" s="329">
        <v>1045106.55</v>
      </c>
      <c r="T334" s="329">
        <f t="shared" si="128"/>
        <v>209021.30999999997</v>
      </c>
      <c r="U334" s="329">
        <v>599498.4</v>
      </c>
      <c r="V334" s="329">
        <f t="shared" si="129"/>
        <v>119899.67999999998</v>
      </c>
      <c r="W334" s="329">
        <f t="shared" si="130"/>
        <v>328920.98999999993</v>
      </c>
      <c r="X334" s="464"/>
    </row>
    <row r="335" spans="1:24" x14ac:dyDescent="0.25">
      <c r="A335" s="141" t="s">
        <v>639</v>
      </c>
      <c r="B335" s="37" t="s">
        <v>176</v>
      </c>
      <c r="C335" s="38" t="s">
        <v>19</v>
      </c>
      <c r="D335" s="39">
        <v>90</v>
      </c>
      <c r="E335" s="40">
        <v>240</v>
      </c>
      <c r="F335" s="35">
        <f t="shared" si="122"/>
        <v>21600</v>
      </c>
      <c r="G335" s="40">
        <v>0</v>
      </c>
      <c r="H335" s="35">
        <f t="shared" si="123"/>
        <v>0</v>
      </c>
      <c r="I335" s="35">
        <f>F335+H335</f>
        <v>21600</v>
      </c>
      <c r="J335" s="441"/>
      <c r="K335" s="327"/>
      <c r="L335" s="328">
        <v>240</v>
      </c>
      <c r="M335" s="329">
        <f t="shared" si="125"/>
        <v>0</v>
      </c>
      <c r="N335" s="328">
        <v>0</v>
      </c>
      <c r="O335" s="329">
        <f t="shared" si="126"/>
        <v>0</v>
      </c>
      <c r="P335" s="329">
        <f>M335+O335</f>
        <v>0</v>
      </c>
      <c r="Q335" s="473"/>
      <c r="R335" s="327">
        <f t="shared" si="131"/>
        <v>90</v>
      </c>
      <c r="S335" s="328">
        <v>240</v>
      </c>
      <c r="T335" s="329">
        <f t="shared" si="128"/>
        <v>21600</v>
      </c>
      <c r="U335" s="328">
        <v>0</v>
      </c>
      <c r="V335" s="329">
        <f t="shared" si="129"/>
        <v>0</v>
      </c>
      <c r="W335" s="329">
        <f>T335+V335</f>
        <v>21600</v>
      </c>
      <c r="X335" s="464"/>
    </row>
    <row r="336" spans="1:24" x14ac:dyDescent="0.25">
      <c r="A336" s="74" t="s">
        <v>640</v>
      </c>
      <c r="B336" s="75" t="s">
        <v>641</v>
      </c>
      <c r="C336" s="76"/>
      <c r="D336" s="77"/>
      <c r="E336" s="112"/>
      <c r="F336" s="28">
        <f>SUM(F337:F369)</f>
        <v>730490.44</v>
      </c>
      <c r="G336" s="112"/>
      <c r="H336" s="28">
        <f>SUM(H337:H369)</f>
        <v>1521955.2319999996</v>
      </c>
      <c r="I336" s="28">
        <f>SUM(I337:I369)</f>
        <v>2252445.6719999993</v>
      </c>
      <c r="J336" s="447"/>
      <c r="K336" s="350"/>
      <c r="L336" s="367"/>
      <c r="M336" s="368">
        <f>SUM(M337:M369)</f>
        <v>186500</v>
      </c>
      <c r="N336" s="367"/>
      <c r="O336" s="368">
        <f>SUM(O337:O369)</f>
        <v>796076</v>
      </c>
      <c r="P336" s="368">
        <f>SUM(P337:P369)</f>
        <v>982576</v>
      </c>
      <c r="Q336" s="479"/>
      <c r="R336" s="327">
        <f t="shared" si="131"/>
        <v>0</v>
      </c>
      <c r="S336" s="367"/>
      <c r="T336" s="368">
        <f>SUM(T337:T369)</f>
        <v>543990.43999999994</v>
      </c>
      <c r="U336" s="367"/>
      <c r="V336" s="368">
        <f>SUM(V337:V369)</f>
        <v>725879.23200000019</v>
      </c>
      <c r="W336" s="368">
        <f>SUM(W337:W369)</f>
        <v>1269869.6719999998</v>
      </c>
      <c r="X336" s="464"/>
    </row>
    <row r="337" spans="1:24" x14ac:dyDescent="0.25">
      <c r="A337" s="128" t="s">
        <v>642</v>
      </c>
      <c r="B337" s="117" t="s">
        <v>643</v>
      </c>
      <c r="C337" s="118" t="s">
        <v>170</v>
      </c>
      <c r="D337" s="119">
        <v>1</v>
      </c>
      <c r="E337" s="40">
        <v>6550</v>
      </c>
      <c r="F337" s="35">
        <f t="shared" ref="F337:F369" si="132">D337*E337</f>
        <v>6550</v>
      </c>
      <c r="G337" s="40">
        <v>55450.2</v>
      </c>
      <c r="H337" s="35">
        <f t="shared" ref="H337:H369" si="133">D337*G337</f>
        <v>55450.2</v>
      </c>
      <c r="I337" s="35">
        <f t="shared" ref="I337:I344" si="134">E337*D337+G337*D337</f>
        <v>62000.2</v>
      </c>
      <c r="J337" s="441"/>
      <c r="K337" s="371"/>
      <c r="L337" s="328">
        <v>6550</v>
      </c>
      <c r="M337" s="329">
        <f t="shared" ref="M337:M369" si="135">K337*L337</f>
        <v>0</v>
      </c>
      <c r="N337" s="328">
        <v>55450.2</v>
      </c>
      <c r="O337" s="329">
        <f t="shared" ref="O337:O369" si="136">K337*N337</f>
        <v>0</v>
      </c>
      <c r="P337" s="329">
        <f t="shared" ref="P337:P344" si="137">L337*K337+N337*K337</f>
        <v>0</v>
      </c>
      <c r="Q337" s="473"/>
      <c r="R337" s="327">
        <f t="shared" si="131"/>
        <v>1</v>
      </c>
      <c r="S337" s="328">
        <v>6550</v>
      </c>
      <c r="T337" s="329">
        <f t="shared" ref="T337:T369" si="138">R337*S337</f>
        <v>6550</v>
      </c>
      <c r="U337" s="328">
        <v>55450.2</v>
      </c>
      <c r="V337" s="329">
        <f t="shared" ref="V337:V369" si="139">R337*U337</f>
        <v>55450.2</v>
      </c>
      <c r="W337" s="329">
        <f t="shared" ref="W337:W344" si="140">S337*R337+U337*R337</f>
        <v>62000.2</v>
      </c>
      <c r="X337" s="464"/>
    </row>
    <row r="338" spans="1:24" x14ac:dyDescent="0.25">
      <c r="A338" s="128" t="s">
        <v>644</v>
      </c>
      <c r="B338" s="117" t="s">
        <v>645</v>
      </c>
      <c r="C338" s="118" t="s">
        <v>243</v>
      </c>
      <c r="D338" s="119">
        <v>170</v>
      </c>
      <c r="E338" s="40">
        <v>182</v>
      </c>
      <c r="F338" s="35">
        <f t="shared" si="132"/>
        <v>30940</v>
      </c>
      <c r="G338" s="40">
        <v>184.6</v>
      </c>
      <c r="H338" s="35">
        <f t="shared" si="133"/>
        <v>31382</v>
      </c>
      <c r="I338" s="35">
        <f t="shared" si="134"/>
        <v>62322</v>
      </c>
      <c r="J338" s="441"/>
      <c r="K338" s="371"/>
      <c r="L338" s="328">
        <v>182</v>
      </c>
      <c r="M338" s="329">
        <f t="shared" si="135"/>
        <v>0</v>
      </c>
      <c r="N338" s="328">
        <v>184.6</v>
      </c>
      <c r="O338" s="329">
        <f t="shared" si="136"/>
        <v>0</v>
      </c>
      <c r="P338" s="329">
        <f t="shared" si="137"/>
        <v>0</v>
      </c>
      <c r="Q338" s="473"/>
      <c r="R338" s="327">
        <f t="shared" si="131"/>
        <v>170</v>
      </c>
      <c r="S338" s="328">
        <v>182</v>
      </c>
      <c r="T338" s="329">
        <f t="shared" si="138"/>
        <v>30940</v>
      </c>
      <c r="U338" s="328">
        <v>184.6</v>
      </c>
      <c r="V338" s="329">
        <f t="shared" si="139"/>
        <v>31382</v>
      </c>
      <c r="W338" s="329">
        <f t="shared" si="140"/>
        <v>62322</v>
      </c>
      <c r="X338" s="464"/>
    </row>
    <row r="339" spans="1:24" x14ac:dyDescent="0.25">
      <c r="A339" s="128" t="s">
        <v>646</v>
      </c>
      <c r="B339" s="117" t="s">
        <v>372</v>
      </c>
      <c r="C339" s="118" t="s">
        <v>243</v>
      </c>
      <c r="D339" s="119">
        <v>140</v>
      </c>
      <c r="E339" s="40">
        <v>182</v>
      </c>
      <c r="F339" s="35">
        <f t="shared" si="132"/>
        <v>25480</v>
      </c>
      <c r="G339" s="40">
        <v>160</v>
      </c>
      <c r="H339" s="35">
        <f t="shared" si="133"/>
        <v>22400</v>
      </c>
      <c r="I339" s="35">
        <f t="shared" si="134"/>
        <v>47880</v>
      </c>
      <c r="J339" s="441"/>
      <c r="K339" s="371"/>
      <c r="L339" s="328">
        <v>182</v>
      </c>
      <c r="M339" s="329">
        <f t="shared" si="135"/>
        <v>0</v>
      </c>
      <c r="N339" s="328">
        <v>160</v>
      </c>
      <c r="O339" s="329">
        <f t="shared" si="136"/>
        <v>0</v>
      </c>
      <c r="P339" s="329">
        <f t="shared" si="137"/>
        <v>0</v>
      </c>
      <c r="Q339" s="473"/>
      <c r="R339" s="327">
        <f t="shared" si="131"/>
        <v>140</v>
      </c>
      <c r="S339" s="328">
        <v>182</v>
      </c>
      <c r="T339" s="329">
        <f t="shared" si="138"/>
        <v>25480</v>
      </c>
      <c r="U339" s="328">
        <v>160</v>
      </c>
      <c r="V339" s="329">
        <f t="shared" si="139"/>
        <v>22400</v>
      </c>
      <c r="W339" s="329">
        <f t="shared" si="140"/>
        <v>47880</v>
      </c>
      <c r="X339" s="464"/>
    </row>
    <row r="340" spans="1:24" x14ac:dyDescent="0.25">
      <c r="A340" s="128" t="s">
        <v>647</v>
      </c>
      <c r="B340" s="117" t="s">
        <v>648</v>
      </c>
      <c r="C340" s="118" t="s">
        <v>243</v>
      </c>
      <c r="D340" s="119">
        <v>650</v>
      </c>
      <c r="E340" s="40">
        <v>182</v>
      </c>
      <c r="F340" s="35">
        <f t="shared" si="132"/>
        <v>118300</v>
      </c>
      <c r="G340" s="40">
        <v>120.28</v>
      </c>
      <c r="H340" s="35">
        <f t="shared" si="133"/>
        <v>78182</v>
      </c>
      <c r="I340" s="35">
        <f t="shared" si="134"/>
        <v>196482</v>
      </c>
      <c r="J340" s="441"/>
      <c r="K340" s="371"/>
      <c r="L340" s="328">
        <v>182</v>
      </c>
      <c r="M340" s="329">
        <f t="shared" si="135"/>
        <v>0</v>
      </c>
      <c r="N340" s="328">
        <v>120.28</v>
      </c>
      <c r="O340" s="329">
        <f t="shared" si="136"/>
        <v>0</v>
      </c>
      <c r="P340" s="329">
        <f t="shared" si="137"/>
        <v>0</v>
      </c>
      <c r="Q340" s="473"/>
      <c r="R340" s="327">
        <f t="shared" si="131"/>
        <v>650</v>
      </c>
      <c r="S340" s="328">
        <v>182</v>
      </c>
      <c r="T340" s="329">
        <f t="shared" si="138"/>
        <v>118300</v>
      </c>
      <c r="U340" s="328">
        <v>120.28</v>
      </c>
      <c r="V340" s="329">
        <f t="shared" si="139"/>
        <v>78182</v>
      </c>
      <c r="W340" s="329">
        <f t="shared" si="140"/>
        <v>196482</v>
      </c>
      <c r="X340" s="464"/>
    </row>
    <row r="341" spans="1:24" ht="28.5" x14ac:dyDescent="0.25">
      <c r="A341" s="128" t="s">
        <v>649</v>
      </c>
      <c r="B341" s="117" t="s">
        <v>650</v>
      </c>
      <c r="C341" s="118" t="s">
        <v>170</v>
      </c>
      <c r="D341" s="119">
        <v>78</v>
      </c>
      <c r="E341" s="40">
        <v>1865</v>
      </c>
      <c r="F341" s="35">
        <f t="shared" si="132"/>
        <v>145470</v>
      </c>
      <c r="G341" s="40">
        <v>6208.4</v>
      </c>
      <c r="H341" s="35">
        <f t="shared" si="133"/>
        <v>484255.19999999995</v>
      </c>
      <c r="I341" s="35">
        <f t="shared" si="134"/>
        <v>629725.19999999995</v>
      </c>
      <c r="J341" s="441"/>
      <c r="K341" s="371">
        <v>60</v>
      </c>
      <c r="L341" s="328">
        <v>1865</v>
      </c>
      <c r="M341" s="329">
        <f t="shared" si="135"/>
        <v>111900</v>
      </c>
      <c r="N341" s="328">
        <v>6208.4</v>
      </c>
      <c r="O341" s="329">
        <f t="shared" si="136"/>
        <v>372504</v>
      </c>
      <c r="P341" s="329">
        <f t="shared" si="137"/>
        <v>484404</v>
      </c>
      <c r="Q341" s="473"/>
      <c r="R341" s="327">
        <f t="shared" si="131"/>
        <v>18</v>
      </c>
      <c r="S341" s="328">
        <v>1865</v>
      </c>
      <c r="T341" s="329">
        <f t="shared" si="138"/>
        <v>33570</v>
      </c>
      <c r="U341" s="328">
        <v>6208.4</v>
      </c>
      <c r="V341" s="329">
        <f t="shared" si="139"/>
        <v>111751.2</v>
      </c>
      <c r="W341" s="329">
        <f t="shared" si="140"/>
        <v>145321.20000000001</v>
      </c>
      <c r="X341" s="464"/>
    </row>
    <row r="342" spans="1:24" x14ac:dyDescent="0.25">
      <c r="A342" s="128" t="s">
        <v>651</v>
      </c>
      <c r="B342" s="117" t="s">
        <v>652</v>
      </c>
      <c r="C342" s="118" t="s">
        <v>170</v>
      </c>
      <c r="D342" s="119">
        <v>14</v>
      </c>
      <c r="E342" s="40">
        <v>1865</v>
      </c>
      <c r="F342" s="35">
        <f t="shared" si="132"/>
        <v>26110</v>
      </c>
      <c r="G342" s="40">
        <v>18060.8</v>
      </c>
      <c r="H342" s="35">
        <f t="shared" si="133"/>
        <v>252851.19999999998</v>
      </c>
      <c r="I342" s="35">
        <f t="shared" si="134"/>
        <v>278961.19999999995</v>
      </c>
      <c r="J342" s="441"/>
      <c r="K342" s="371">
        <v>10</v>
      </c>
      <c r="L342" s="328">
        <v>1865</v>
      </c>
      <c r="M342" s="329">
        <f t="shared" si="135"/>
        <v>18650</v>
      </c>
      <c r="N342" s="328">
        <v>18060.8</v>
      </c>
      <c r="O342" s="329">
        <f t="shared" si="136"/>
        <v>180608</v>
      </c>
      <c r="P342" s="329">
        <f t="shared" si="137"/>
        <v>199258</v>
      </c>
      <c r="Q342" s="473"/>
      <c r="R342" s="327">
        <f t="shared" si="131"/>
        <v>4</v>
      </c>
      <c r="S342" s="328">
        <v>1865</v>
      </c>
      <c r="T342" s="329">
        <f t="shared" si="138"/>
        <v>7460</v>
      </c>
      <c r="U342" s="328">
        <v>18060.8</v>
      </c>
      <c r="V342" s="329">
        <f t="shared" si="139"/>
        <v>72243.199999999997</v>
      </c>
      <c r="W342" s="329">
        <f t="shared" si="140"/>
        <v>79703.199999999997</v>
      </c>
      <c r="X342" s="464"/>
    </row>
    <row r="343" spans="1:24" ht="28.5" x14ac:dyDescent="0.25">
      <c r="A343" s="128" t="s">
        <v>653</v>
      </c>
      <c r="B343" s="117" t="s">
        <v>654</v>
      </c>
      <c r="C343" s="118" t="s">
        <v>170</v>
      </c>
      <c r="D343" s="119">
        <v>42</v>
      </c>
      <c r="E343" s="40">
        <v>1865</v>
      </c>
      <c r="F343" s="35">
        <f t="shared" si="132"/>
        <v>78330</v>
      </c>
      <c r="G343" s="40">
        <v>8098.8</v>
      </c>
      <c r="H343" s="35">
        <f t="shared" si="133"/>
        <v>340149.60000000003</v>
      </c>
      <c r="I343" s="35">
        <f t="shared" si="134"/>
        <v>418479.60000000003</v>
      </c>
      <c r="J343" s="441"/>
      <c r="K343" s="371">
        <v>30</v>
      </c>
      <c r="L343" s="328">
        <v>1865</v>
      </c>
      <c r="M343" s="329">
        <f t="shared" si="135"/>
        <v>55950</v>
      </c>
      <c r="N343" s="328">
        <v>8098.8</v>
      </c>
      <c r="O343" s="329">
        <f t="shared" si="136"/>
        <v>242964</v>
      </c>
      <c r="P343" s="329">
        <f t="shared" si="137"/>
        <v>298914</v>
      </c>
      <c r="Q343" s="473"/>
      <c r="R343" s="327">
        <f t="shared" si="131"/>
        <v>12</v>
      </c>
      <c r="S343" s="328">
        <v>1865</v>
      </c>
      <c r="T343" s="329">
        <f t="shared" si="138"/>
        <v>22380</v>
      </c>
      <c r="U343" s="328">
        <v>8098.8</v>
      </c>
      <c r="V343" s="329">
        <f t="shared" si="139"/>
        <v>97185.600000000006</v>
      </c>
      <c r="W343" s="329">
        <f t="shared" si="140"/>
        <v>119565.6</v>
      </c>
      <c r="X343" s="464"/>
    </row>
    <row r="344" spans="1:24" ht="28.5" x14ac:dyDescent="0.25">
      <c r="A344" s="128" t="s">
        <v>655</v>
      </c>
      <c r="B344" s="117" t="s">
        <v>656</v>
      </c>
      <c r="C344" s="118" t="s">
        <v>170</v>
      </c>
      <c r="D344" s="119">
        <v>3</v>
      </c>
      <c r="E344" s="40">
        <v>1865</v>
      </c>
      <c r="F344" s="35">
        <f t="shared" si="132"/>
        <v>5595</v>
      </c>
      <c r="G344" s="40">
        <v>1424.6</v>
      </c>
      <c r="H344" s="35">
        <f t="shared" si="133"/>
        <v>4273.7999999999993</v>
      </c>
      <c r="I344" s="35">
        <f t="shared" si="134"/>
        <v>9868.7999999999993</v>
      </c>
      <c r="J344" s="441"/>
      <c r="K344" s="371"/>
      <c r="L344" s="328">
        <v>1865</v>
      </c>
      <c r="M344" s="329">
        <f t="shared" si="135"/>
        <v>0</v>
      </c>
      <c r="N344" s="328">
        <v>1424.6</v>
      </c>
      <c r="O344" s="329">
        <f t="shared" si="136"/>
        <v>0</v>
      </c>
      <c r="P344" s="329">
        <f t="shared" si="137"/>
        <v>0</v>
      </c>
      <c r="Q344" s="473"/>
      <c r="R344" s="327">
        <f t="shared" si="131"/>
        <v>3</v>
      </c>
      <c r="S344" s="328">
        <v>1865</v>
      </c>
      <c r="T344" s="329">
        <f t="shared" si="138"/>
        <v>5595</v>
      </c>
      <c r="U344" s="328">
        <v>1424.6</v>
      </c>
      <c r="V344" s="329">
        <f t="shared" si="139"/>
        <v>4273.7999999999993</v>
      </c>
      <c r="W344" s="329">
        <f t="shared" si="140"/>
        <v>9868.7999999999993</v>
      </c>
      <c r="X344" s="464"/>
    </row>
    <row r="345" spans="1:24" x14ac:dyDescent="0.25">
      <c r="A345" s="129" t="s">
        <v>657</v>
      </c>
      <c r="B345" s="117" t="s">
        <v>658</v>
      </c>
      <c r="C345" s="118" t="s">
        <v>243</v>
      </c>
      <c r="D345" s="119">
        <v>200</v>
      </c>
      <c r="E345" s="40">
        <v>162.44</v>
      </c>
      <c r="F345" s="35">
        <f t="shared" si="132"/>
        <v>32488</v>
      </c>
      <c r="G345" s="40">
        <v>112.476</v>
      </c>
      <c r="H345" s="35">
        <f t="shared" si="133"/>
        <v>22495.200000000001</v>
      </c>
      <c r="I345" s="35">
        <f>F345+H345</f>
        <v>54983.199999999997</v>
      </c>
      <c r="J345" s="441"/>
      <c r="K345" s="371"/>
      <c r="L345" s="328">
        <v>162.44</v>
      </c>
      <c r="M345" s="329">
        <f t="shared" si="135"/>
        <v>0</v>
      </c>
      <c r="N345" s="328">
        <v>112.476</v>
      </c>
      <c r="O345" s="329">
        <f t="shared" si="136"/>
        <v>0</v>
      </c>
      <c r="P345" s="329">
        <f>M345+O345</f>
        <v>0</v>
      </c>
      <c r="Q345" s="473"/>
      <c r="R345" s="327">
        <f t="shared" si="131"/>
        <v>200</v>
      </c>
      <c r="S345" s="328">
        <v>162.44</v>
      </c>
      <c r="T345" s="329">
        <f t="shared" si="138"/>
        <v>32488</v>
      </c>
      <c r="U345" s="328">
        <v>112.476</v>
      </c>
      <c r="V345" s="329">
        <f t="shared" si="139"/>
        <v>22495.200000000001</v>
      </c>
      <c r="W345" s="329">
        <f>T345+V345</f>
        <v>54983.199999999997</v>
      </c>
      <c r="X345" s="464"/>
    </row>
    <row r="346" spans="1:24" x14ac:dyDescent="0.25">
      <c r="A346" s="129" t="s">
        <v>659</v>
      </c>
      <c r="B346" s="117" t="s">
        <v>660</v>
      </c>
      <c r="C346" s="118" t="s">
        <v>243</v>
      </c>
      <c r="D346" s="119">
        <v>39</v>
      </c>
      <c r="E346" s="40">
        <v>196.5</v>
      </c>
      <c r="F346" s="35">
        <f t="shared" si="132"/>
        <v>7663.5</v>
      </c>
      <c r="G346" s="40">
        <v>271.98599999999999</v>
      </c>
      <c r="H346" s="35">
        <f t="shared" si="133"/>
        <v>10607.454</v>
      </c>
      <c r="I346" s="35">
        <f>F346+H346</f>
        <v>18270.953999999998</v>
      </c>
      <c r="J346" s="441"/>
      <c r="K346" s="371"/>
      <c r="L346" s="328">
        <v>196.5</v>
      </c>
      <c r="M346" s="329">
        <f t="shared" si="135"/>
        <v>0</v>
      </c>
      <c r="N346" s="328">
        <v>271.98599999999999</v>
      </c>
      <c r="O346" s="329">
        <f t="shared" si="136"/>
        <v>0</v>
      </c>
      <c r="P346" s="329">
        <f>M346+O346</f>
        <v>0</v>
      </c>
      <c r="Q346" s="473"/>
      <c r="R346" s="327">
        <f t="shared" si="131"/>
        <v>39</v>
      </c>
      <c r="S346" s="328">
        <v>196.5</v>
      </c>
      <c r="T346" s="329">
        <f t="shared" si="138"/>
        <v>7663.5</v>
      </c>
      <c r="U346" s="328">
        <v>271.98599999999999</v>
      </c>
      <c r="V346" s="329">
        <f t="shared" si="139"/>
        <v>10607.454</v>
      </c>
      <c r="W346" s="329">
        <f>T346+V346</f>
        <v>18270.953999999998</v>
      </c>
      <c r="X346" s="464"/>
    </row>
    <row r="347" spans="1:24" x14ac:dyDescent="0.25">
      <c r="A347" s="128" t="s">
        <v>661</v>
      </c>
      <c r="B347" s="117" t="s">
        <v>522</v>
      </c>
      <c r="C347" s="118" t="s">
        <v>243</v>
      </c>
      <c r="D347" s="119">
        <v>39</v>
      </c>
      <c r="E347" s="40">
        <v>838.4</v>
      </c>
      <c r="F347" s="35">
        <f t="shared" si="132"/>
        <v>32697.599999999999</v>
      </c>
      <c r="G347" s="40">
        <v>699.4</v>
      </c>
      <c r="H347" s="35">
        <f t="shared" si="133"/>
        <v>27276.6</v>
      </c>
      <c r="I347" s="35">
        <f t="shared" ref="I347:I365" si="141">E347*D347+G347*D347</f>
        <v>59974.2</v>
      </c>
      <c r="J347" s="441"/>
      <c r="K347" s="371"/>
      <c r="L347" s="328">
        <v>838.4</v>
      </c>
      <c r="M347" s="329">
        <f t="shared" si="135"/>
        <v>0</v>
      </c>
      <c r="N347" s="328">
        <v>699.4</v>
      </c>
      <c r="O347" s="329">
        <f t="shared" si="136"/>
        <v>0</v>
      </c>
      <c r="P347" s="329">
        <f t="shared" ref="P347:P365" si="142">L347*K347+N347*K347</f>
        <v>0</v>
      </c>
      <c r="Q347" s="473"/>
      <c r="R347" s="327">
        <f t="shared" si="131"/>
        <v>39</v>
      </c>
      <c r="S347" s="328">
        <v>838.4</v>
      </c>
      <c r="T347" s="329">
        <f t="shared" si="138"/>
        <v>32697.599999999999</v>
      </c>
      <c r="U347" s="328">
        <v>699.4</v>
      </c>
      <c r="V347" s="329">
        <f t="shared" si="139"/>
        <v>27276.6</v>
      </c>
      <c r="W347" s="329">
        <f t="shared" ref="W347:W365" si="143">S347*R347+U347*R347</f>
        <v>59974.2</v>
      </c>
      <c r="X347" s="464"/>
    </row>
    <row r="348" spans="1:24" ht="28.5" x14ac:dyDescent="0.25">
      <c r="A348" s="128" t="s">
        <v>662</v>
      </c>
      <c r="B348" s="117" t="s">
        <v>663</v>
      </c>
      <c r="C348" s="118" t="s">
        <v>170</v>
      </c>
      <c r="D348" s="119">
        <v>23</v>
      </c>
      <c r="E348" s="40">
        <v>655.01</v>
      </c>
      <c r="F348" s="35">
        <f t="shared" si="132"/>
        <v>15065.23</v>
      </c>
      <c r="G348" s="40">
        <v>626.61</v>
      </c>
      <c r="H348" s="35">
        <f t="shared" si="133"/>
        <v>14412.03</v>
      </c>
      <c r="I348" s="35">
        <f t="shared" si="141"/>
        <v>29477.260000000002</v>
      </c>
      <c r="J348" s="441"/>
      <c r="K348" s="371"/>
      <c r="L348" s="328">
        <v>655.01</v>
      </c>
      <c r="M348" s="329">
        <f t="shared" si="135"/>
        <v>0</v>
      </c>
      <c r="N348" s="328">
        <v>626.61</v>
      </c>
      <c r="O348" s="329">
        <f t="shared" si="136"/>
        <v>0</v>
      </c>
      <c r="P348" s="329">
        <f t="shared" si="142"/>
        <v>0</v>
      </c>
      <c r="Q348" s="473"/>
      <c r="R348" s="327">
        <f t="shared" si="131"/>
        <v>23</v>
      </c>
      <c r="S348" s="328">
        <v>655.01</v>
      </c>
      <c r="T348" s="329">
        <f t="shared" si="138"/>
        <v>15065.23</v>
      </c>
      <c r="U348" s="328">
        <v>626.61</v>
      </c>
      <c r="V348" s="329">
        <f t="shared" si="139"/>
        <v>14412.03</v>
      </c>
      <c r="W348" s="329">
        <f t="shared" si="143"/>
        <v>29477.260000000002</v>
      </c>
      <c r="X348" s="464"/>
    </row>
    <row r="349" spans="1:24" ht="28.5" x14ac:dyDescent="0.25">
      <c r="A349" s="128" t="s">
        <v>664</v>
      </c>
      <c r="B349" s="117" t="s">
        <v>665</v>
      </c>
      <c r="C349" s="118" t="s">
        <v>170</v>
      </c>
      <c r="D349" s="119">
        <v>9</v>
      </c>
      <c r="E349" s="40">
        <v>655.01</v>
      </c>
      <c r="F349" s="35">
        <f t="shared" si="132"/>
        <v>5895.09</v>
      </c>
      <c r="G349" s="40">
        <v>483.6</v>
      </c>
      <c r="H349" s="35">
        <f t="shared" si="133"/>
        <v>4352.4000000000005</v>
      </c>
      <c r="I349" s="35">
        <f t="shared" si="141"/>
        <v>10247.490000000002</v>
      </c>
      <c r="J349" s="441"/>
      <c r="K349" s="371"/>
      <c r="L349" s="328">
        <v>655.01</v>
      </c>
      <c r="M349" s="329">
        <f t="shared" si="135"/>
        <v>0</v>
      </c>
      <c r="N349" s="328">
        <v>483.6</v>
      </c>
      <c r="O349" s="329">
        <f t="shared" si="136"/>
        <v>0</v>
      </c>
      <c r="P349" s="329">
        <f t="shared" si="142"/>
        <v>0</v>
      </c>
      <c r="Q349" s="473"/>
      <c r="R349" s="327">
        <f t="shared" si="131"/>
        <v>9</v>
      </c>
      <c r="S349" s="328">
        <v>655.01</v>
      </c>
      <c r="T349" s="329">
        <f t="shared" si="138"/>
        <v>5895.09</v>
      </c>
      <c r="U349" s="328">
        <v>483.6</v>
      </c>
      <c r="V349" s="329">
        <f t="shared" si="139"/>
        <v>4352.4000000000005</v>
      </c>
      <c r="W349" s="329">
        <f t="shared" si="143"/>
        <v>10247.490000000002</v>
      </c>
      <c r="X349" s="464"/>
    </row>
    <row r="350" spans="1:24" ht="28.5" x14ac:dyDescent="0.25">
      <c r="A350" s="128" t="s">
        <v>666</v>
      </c>
      <c r="B350" s="117" t="s">
        <v>667</v>
      </c>
      <c r="C350" s="118" t="s">
        <v>170</v>
      </c>
      <c r="D350" s="119">
        <v>10</v>
      </c>
      <c r="E350" s="40">
        <v>655</v>
      </c>
      <c r="F350" s="35">
        <f t="shared" si="132"/>
        <v>6550</v>
      </c>
      <c r="G350" s="40">
        <v>315.89999999999998</v>
      </c>
      <c r="H350" s="35">
        <f t="shared" si="133"/>
        <v>3159</v>
      </c>
      <c r="I350" s="35">
        <f t="shared" si="141"/>
        <v>9709</v>
      </c>
      <c r="J350" s="441"/>
      <c r="K350" s="371"/>
      <c r="L350" s="328">
        <v>655</v>
      </c>
      <c r="M350" s="329">
        <f t="shared" si="135"/>
        <v>0</v>
      </c>
      <c r="N350" s="328">
        <v>315.89999999999998</v>
      </c>
      <c r="O350" s="329">
        <f t="shared" si="136"/>
        <v>0</v>
      </c>
      <c r="P350" s="329">
        <f t="shared" si="142"/>
        <v>0</v>
      </c>
      <c r="Q350" s="473"/>
      <c r="R350" s="327">
        <f t="shared" si="131"/>
        <v>10</v>
      </c>
      <c r="S350" s="328">
        <v>655</v>
      </c>
      <c r="T350" s="329">
        <f t="shared" si="138"/>
        <v>6550</v>
      </c>
      <c r="U350" s="328">
        <v>315.89999999999998</v>
      </c>
      <c r="V350" s="329">
        <f t="shared" si="139"/>
        <v>3159</v>
      </c>
      <c r="W350" s="329">
        <f t="shared" si="143"/>
        <v>9709</v>
      </c>
      <c r="X350" s="464"/>
    </row>
    <row r="351" spans="1:24" ht="28.5" x14ac:dyDescent="0.25">
      <c r="A351" s="128" t="s">
        <v>668</v>
      </c>
      <c r="B351" s="117" t="s">
        <v>669</v>
      </c>
      <c r="C351" s="118" t="s">
        <v>170</v>
      </c>
      <c r="D351" s="119">
        <v>4</v>
      </c>
      <c r="E351" s="40">
        <v>655</v>
      </c>
      <c r="F351" s="35">
        <f t="shared" si="132"/>
        <v>2620</v>
      </c>
      <c r="G351" s="40">
        <v>630.5</v>
      </c>
      <c r="H351" s="35">
        <f t="shared" si="133"/>
        <v>2522</v>
      </c>
      <c r="I351" s="35">
        <f t="shared" si="141"/>
        <v>5142</v>
      </c>
      <c r="J351" s="441"/>
      <c r="K351" s="371"/>
      <c r="L351" s="328">
        <v>655</v>
      </c>
      <c r="M351" s="329">
        <f t="shared" si="135"/>
        <v>0</v>
      </c>
      <c r="N351" s="328">
        <v>630.5</v>
      </c>
      <c r="O351" s="329">
        <f t="shared" si="136"/>
        <v>0</v>
      </c>
      <c r="P351" s="329">
        <f t="shared" si="142"/>
        <v>0</v>
      </c>
      <c r="Q351" s="473"/>
      <c r="R351" s="327">
        <f t="shared" si="131"/>
        <v>4</v>
      </c>
      <c r="S351" s="328">
        <v>655</v>
      </c>
      <c r="T351" s="329">
        <f t="shared" si="138"/>
        <v>2620</v>
      </c>
      <c r="U351" s="328">
        <v>630.5</v>
      </c>
      <c r="V351" s="329">
        <f t="shared" si="139"/>
        <v>2522</v>
      </c>
      <c r="W351" s="329">
        <f t="shared" si="143"/>
        <v>5142</v>
      </c>
      <c r="X351" s="464"/>
    </row>
    <row r="352" spans="1:24" x14ac:dyDescent="0.25">
      <c r="A352" s="128" t="s">
        <v>670</v>
      </c>
      <c r="B352" s="117" t="s">
        <v>671</v>
      </c>
      <c r="C352" s="118" t="s">
        <v>170</v>
      </c>
      <c r="D352" s="119">
        <v>38</v>
      </c>
      <c r="E352" s="40">
        <v>655</v>
      </c>
      <c r="F352" s="35">
        <f t="shared" si="132"/>
        <v>24890</v>
      </c>
      <c r="G352" s="40">
        <v>767</v>
      </c>
      <c r="H352" s="35">
        <f t="shared" si="133"/>
        <v>29146</v>
      </c>
      <c r="I352" s="35">
        <f t="shared" si="141"/>
        <v>54036</v>
      </c>
      <c r="J352" s="441"/>
      <c r="K352" s="371"/>
      <c r="L352" s="328">
        <v>655</v>
      </c>
      <c r="M352" s="329">
        <f t="shared" si="135"/>
        <v>0</v>
      </c>
      <c r="N352" s="328">
        <v>767</v>
      </c>
      <c r="O352" s="329">
        <f t="shared" si="136"/>
        <v>0</v>
      </c>
      <c r="P352" s="329">
        <f t="shared" si="142"/>
        <v>0</v>
      </c>
      <c r="Q352" s="473"/>
      <c r="R352" s="327">
        <f t="shared" si="131"/>
        <v>38</v>
      </c>
      <c r="S352" s="328">
        <v>655</v>
      </c>
      <c r="T352" s="329">
        <f t="shared" si="138"/>
        <v>24890</v>
      </c>
      <c r="U352" s="328">
        <v>767</v>
      </c>
      <c r="V352" s="329">
        <f t="shared" si="139"/>
        <v>29146</v>
      </c>
      <c r="W352" s="329">
        <f t="shared" si="143"/>
        <v>54036</v>
      </c>
      <c r="X352" s="464"/>
    </row>
    <row r="353" spans="1:24" ht="28.5" x14ac:dyDescent="0.25">
      <c r="A353" s="129" t="s">
        <v>672</v>
      </c>
      <c r="B353" s="117" t="s">
        <v>622</v>
      </c>
      <c r="C353" s="118" t="s">
        <v>170</v>
      </c>
      <c r="D353" s="119">
        <v>8</v>
      </c>
      <c r="E353" s="40">
        <v>1048</v>
      </c>
      <c r="F353" s="35">
        <f t="shared" si="132"/>
        <v>8384</v>
      </c>
      <c r="G353" s="40">
        <v>1383.1610000000001</v>
      </c>
      <c r="H353" s="35">
        <f t="shared" si="133"/>
        <v>11065.288</v>
      </c>
      <c r="I353" s="35">
        <f t="shared" si="141"/>
        <v>19449.288</v>
      </c>
      <c r="J353" s="441"/>
      <c r="K353" s="371"/>
      <c r="L353" s="328">
        <v>1048</v>
      </c>
      <c r="M353" s="329">
        <f t="shared" si="135"/>
        <v>0</v>
      </c>
      <c r="N353" s="328">
        <v>1383.1610000000001</v>
      </c>
      <c r="O353" s="329">
        <f t="shared" si="136"/>
        <v>0</v>
      </c>
      <c r="P353" s="329">
        <f t="shared" si="142"/>
        <v>0</v>
      </c>
      <c r="Q353" s="473"/>
      <c r="R353" s="327">
        <f t="shared" si="131"/>
        <v>8</v>
      </c>
      <c r="S353" s="328">
        <v>1048</v>
      </c>
      <c r="T353" s="329">
        <f t="shared" si="138"/>
        <v>8384</v>
      </c>
      <c r="U353" s="328">
        <v>1383.1610000000001</v>
      </c>
      <c r="V353" s="329">
        <f t="shared" si="139"/>
        <v>11065.288</v>
      </c>
      <c r="W353" s="329">
        <f t="shared" si="143"/>
        <v>19449.288</v>
      </c>
      <c r="X353" s="464"/>
    </row>
    <row r="354" spans="1:24" ht="28.5" x14ac:dyDescent="0.25">
      <c r="A354" s="128" t="s">
        <v>673</v>
      </c>
      <c r="B354" s="117" t="s">
        <v>674</v>
      </c>
      <c r="C354" s="118" t="s">
        <v>243</v>
      </c>
      <c r="D354" s="119">
        <v>1000</v>
      </c>
      <c r="E354" s="40">
        <v>45.85</v>
      </c>
      <c r="F354" s="35">
        <f t="shared" si="132"/>
        <v>45850</v>
      </c>
      <c r="G354" s="40">
        <v>28.08</v>
      </c>
      <c r="H354" s="35">
        <f t="shared" si="133"/>
        <v>28080</v>
      </c>
      <c r="I354" s="35">
        <f t="shared" si="141"/>
        <v>73930</v>
      </c>
      <c r="J354" s="441"/>
      <c r="K354" s="371"/>
      <c r="L354" s="328">
        <v>45.85</v>
      </c>
      <c r="M354" s="329">
        <f t="shared" si="135"/>
        <v>0</v>
      </c>
      <c r="N354" s="328">
        <v>28.08</v>
      </c>
      <c r="O354" s="329">
        <f t="shared" si="136"/>
        <v>0</v>
      </c>
      <c r="P354" s="329">
        <f t="shared" si="142"/>
        <v>0</v>
      </c>
      <c r="Q354" s="473"/>
      <c r="R354" s="327">
        <f t="shared" si="131"/>
        <v>1000</v>
      </c>
      <c r="S354" s="328">
        <v>45.85</v>
      </c>
      <c r="T354" s="329">
        <f t="shared" si="138"/>
        <v>45850</v>
      </c>
      <c r="U354" s="328">
        <v>28.08</v>
      </c>
      <c r="V354" s="329">
        <f t="shared" si="139"/>
        <v>28080</v>
      </c>
      <c r="W354" s="329">
        <f t="shared" si="143"/>
        <v>73930</v>
      </c>
      <c r="X354" s="464"/>
    </row>
    <row r="355" spans="1:24" x14ac:dyDescent="0.25">
      <c r="A355" s="128" t="s">
        <v>675</v>
      </c>
      <c r="B355" s="122" t="s">
        <v>676</v>
      </c>
      <c r="C355" s="50" t="s">
        <v>170</v>
      </c>
      <c r="D355" s="51">
        <v>2</v>
      </c>
      <c r="E355" s="40">
        <v>393</v>
      </c>
      <c r="F355" s="35">
        <f t="shared" si="132"/>
        <v>786</v>
      </c>
      <c r="G355" s="40">
        <v>2175.58</v>
      </c>
      <c r="H355" s="35">
        <f t="shared" si="133"/>
        <v>4351.16</v>
      </c>
      <c r="I355" s="35">
        <f t="shared" si="141"/>
        <v>5137.16</v>
      </c>
      <c r="J355" s="441"/>
      <c r="K355" s="334"/>
      <c r="L355" s="328">
        <v>393</v>
      </c>
      <c r="M355" s="329">
        <f t="shared" si="135"/>
        <v>0</v>
      </c>
      <c r="N355" s="328">
        <v>2175.58</v>
      </c>
      <c r="O355" s="329">
        <f t="shared" si="136"/>
        <v>0</v>
      </c>
      <c r="P355" s="329">
        <f t="shared" si="142"/>
        <v>0</v>
      </c>
      <c r="Q355" s="473"/>
      <c r="R355" s="327">
        <f t="shared" si="131"/>
        <v>2</v>
      </c>
      <c r="S355" s="328">
        <v>393</v>
      </c>
      <c r="T355" s="329">
        <f t="shared" si="138"/>
        <v>786</v>
      </c>
      <c r="U355" s="328">
        <v>2175.58</v>
      </c>
      <c r="V355" s="329">
        <f t="shared" si="139"/>
        <v>4351.16</v>
      </c>
      <c r="W355" s="329">
        <f t="shared" si="143"/>
        <v>5137.16</v>
      </c>
      <c r="X355" s="464"/>
    </row>
    <row r="356" spans="1:24" x14ac:dyDescent="0.25">
      <c r="A356" s="128" t="s">
        <v>677</v>
      </c>
      <c r="B356" s="122" t="s">
        <v>557</v>
      </c>
      <c r="C356" s="50" t="s">
        <v>170</v>
      </c>
      <c r="D356" s="51">
        <v>7</v>
      </c>
      <c r="E356" s="40">
        <v>393</v>
      </c>
      <c r="F356" s="35">
        <f t="shared" si="132"/>
        <v>2751</v>
      </c>
      <c r="G356" s="40">
        <v>194.8</v>
      </c>
      <c r="H356" s="35">
        <f t="shared" si="133"/>
        <v>1363.6000000000001</v>
      </c>
      <c r="I356" s="35">
        <f t="shared" si="141"/>
        <v>4114.6000000000004</v>
      </c>
      <c r="J356" s="441"/>
      <c r="K356" s="334"/>
      <c r="L356" s="328">
        <v>393</v>
      </c>
      <c r="M356" s="329">
        <f t="shared" si="135"/>
        <v>0</v>
      </c>
      <c r="N356" s="328">
        <v>194.8</v>
      </c>
      <c r="O356" s="329">
        <f t="shared" si="136"/>
        <v>0</v>
      </c>
      <c r="P356" s="329">
        <f t="shared" si="142"/>
        <v>0</v>
      </c>
      <c r="Q356" s="473"/>
      <c r="R356" s="327">
        <f t="shared" si="131"/>
        <v>7</v>
      </c>
      <c r="S356" s="328">
        <v>393</v>
      </c>
      <c r="T356" s="329">
        <f t="shared" si="138"/>
        <v>2751</v>
      </c>
      <c r="U356" s="328">
        <v>194.8</v>
      </c>
      <c r="V356" s="329">
        <f t="shared" si="139"/>
        <v>1363.6000000000001</v>
      </c>
      <c r="W356" s="329">
        <f t="shared" si="143"/>
        <v>4114.6000000000004</v>
      </c>
      <c r="X356" s="464"/>
    </row>
    <row r="357" spans="1:24" x14ac:dyDescent="0.25">
      <c r="A357" s="128" t="s">
        <v>678</v>
      </c>
      <c r="B357" s="122" t="s">
        <v>563</v>
      </c>
      <c r="C357" s="50" t="s">
        <v>170</v>
      </c>
      <c r="D357" s="51">
        <v>104</v>
      </c>
      <c r="E357" s="40">
        <v>0</v>
      </c>
      <c r="F357" s="35">
        <f t="shared" si="132"/>
        <v>0</v>
      </c>
      <c r="G357" s="40">
        <v>5.82</v>
      </c>
      <c r="H357" s="35">
        <f t="shared" si="133"/>
        <v>605.28</v>
      </c>
      <c r="I357" s="35">
        <f t="shared" si="141"/>
        <v>605.28</v>
      </c>
      <c r="J357" s="441"/>
      <c r="K357" s="334"/>
      <c r="L357" s="328">
        <v>0</v>
      </c>
      <c r="M357" s="329">
        <f t="shared" si="135"/>
        <v>0</v>
      </c>
      <c r="N357" s="328">
        <v>5.82</v>
      </c>
      <c r="O357" s="329">
        <f t="shared" si="136"/>
        <v>0</v>
      </c>
      <c r="P357" s="329">
        <f t="shared" si="142"/>
        <v>0</v>
      </c>
      <c r="Q357" s="473"/>
      <c r="R357" s="327">
        <f t="shared" si="131"/>
        <v>104</v>
      </c>
      <c r="S357" s="328">
        <v>0</v>
      </c>
      <c r="T357" s="329">
        <f t="shared" si="138"/>
        <v>0</v>
      </c>
      <c r="U357" s="328">
        <v>5.82</v>
      </c>
      <c r="V357" s="329">
        <f t="shared" si="139"/>
        <v>605.28</v>
      </c>
      <c r="W357" s="329">
        <f t="shared" si="143"/>
        <v>605.28</v>
      </c>
      <c r="X357" s="464"/>
    </row>
    <row r="358" spans="1:24" x14ac:dyDescent="0.25">
      <c r="A358" s="128" t="s">
        <v>679</v>
      </c>
      <c r="B358" s="122" t="s">
        <v>561</v>
      </c>
      <c r="C358" s="50" t="s">
        <v>170</v>
      </c>
      <c r="D358" s="51">
        <v>104</v>
      </c>
      <c r="E358" s="40">
        <v>0</v>
      </c>
      <c r="F358" s="35">
        <f t="shared" si="132"/>
        <v>0</v>
      </c>
      <c r="G358" s="40">
        <v>3.98</v>
      </c>
      <c r="H358" s="35">
        <f t="shared" si="133"/>
        <v>413.92</v>
      </c>
      <c r="I358" s="35">
        <f t="shared" si="141"/>
        <v>413.92</v>
      </c>
      <c r="J358" s="441"/>
      <c r="K358" s="334"/>
      <c r="L358" s="328">
        <v>0</v>
      </c>
      <c r="M358" s="329">
        <f t="shared" si="135"/>
        <v>0</v>
      </c>
      <c r="N358" s="328">
        <v>3.98</v>
      </c>
      <c r="O358" s="329">
        <f t="shared" si="136"/>
        <v>0</v>
      </c>
      <c r="P358" s="329">
        <f t="shared" si="142"/>
        <v>0</v>
      </c>
      <c r="Q358" s="473"/>
      <c r="R358" s="327">
        <f t="shared" si="131"/>
        <v>104</v>
      </c>
      <c r="S358" s="328">
        <v>0</v>
      </c>
      <c r="T358" s="329">
        <f t="shared" si="138"/>
        <v>0</v>
      </c>
      <c r="U358" s="328">
        <v>3.98</v>
      </c>
      <c r="V358" s="329">
        <f t="shared" si="139"/>
        <v>413.92</v>
      </c>
      <c r="W358" s="329">
        <f t="shared" si="143"/>
        <v>413.92</v>
      </c>
      <c r="X358" s="464"/>
    </row>
    <row r="359" spans="1:24" x14ac:dyDescent="0.25">
      <c r="A359" s="128" t="s">
        <v>680</v>
      </c>
      <c r="B359" s="122" t="s">
        <v>681</v>
      </c>
      <c r="C359" s="50" t="s">
        <v>170</v>
      </c>
      <c r="D359" s="51">
        <v>52</v>
      </c>
      <c r="E359" s="40">
        <v>32.74</v>
      </c>
      <c r="F359" s="35">
        <f t="shared" si="132"/>
        <v>1702.48</v>
      </c>
      <c r="G359" s="40">
        <v>102.06</v>
      </c>
      <c r="H359" s="35">
        <f t="shared" si="133"/>
        <v>5307.12</v>
      </c>
      <c r="I359" s="35">
        <f t="shared" si="141"/>
        <v>7009.6</v>
      </c>
      <c r="J359" s="441"/>
      <c r="K359" s="334"/>
      <c r="L359" s="328">
        <v>32.74</v>
      </c>
      <c r="M359" s="329">
        <f t="shared" si="135"/>
        <v>0</v>
      </c>
      <c r="N359" s="328">
        <v>102.06</v>
      </c>
      <c r="O359" s="329">
        <f t="shared" si="136"/>
        <v>0</v>
      </c>
      <c r="P359" s="329">
        <f t="shared" si="142"/>
        <v>0</v>
      </c>
      <c r="Q359" s="473"/>
      <c r="R359" s="327">
        <f t="shared" si="131"/>
        <v>52</v>
      </c>
      <c r="S359" s="328">
        <v>32.74</v>
      </c>
      <c r="T359" s="329">
        <f t="shared" si="138"/>
        <v>1702.48</v>
      </c>
      <c r="U359" s="328">
        <v>102.06</v>
      </c>
      <c r="V359" s="329">
        <f t="shared" si="139"/>
        <v>5307.12</v>
      </c>
      <c r="W359" s="329">
        <f t="shared" si="143"/>
        <v>7009.6</v>
      </c>
      <c r="X359" s="464"/>
    </row>
    <row r="360" spans="1:24" ht="28.5" x14ac:dyDescent="0.25">
      <c r="A360" s="128" t="s">
        <v>682</v>
      </c>
      <c r="B360" s="122" t="s">
        <v>683</v>
      </c>
      <c r="C360" s="50" t="s">
        <v>170</v>
      </c>
      <c r="D360" s="51">
        <v>62</v>
      </c>
      <c r="E360" s="40">
        <v>0</v>
      </c>
      <c r="F360" s="35">
        <f t="shared" si="132"/>
        <v>0</v>
      </c>
      <c r="G360" s="40">
        <v>6.49</v>
      </c>
      <c r="H360" s="35">
        <f t="shared" si="133"/>
        <v>402.38</v>
      </c>
      <c r="I360" s="35">
        <f t="shared" si="141"/>
        <v>402.38</v>
      </c>
      <c r="J360" s="441"/>
      <c r="K360" s="334"/>
      <c r="L360" s="328">
        <v>0</v>
      </c>
      <c r="M360" s="329">
        <f t="shared" si="135"/>
        <v>0</v>
      </c>
      <c r="N360" s="328">
        <v>6.49</v>
      </c>
      <c r="O360" s="329">
        <f t="shared" si="136"/>
        <v>0</v>
      </c>
      <c r="P360" s="329">
        <f t="shared" si="142"/>
        <v>0</v>
      </c>
      <c r="Q360" s="473"/>
      <c r="R360" s="327">
        <f t="shared" si="131"/>
        <v>62</v>
      </c>
      <c r="S360" s="328">
        <v>0</v>
      </c>
      <c r="T360" s="329">
        <f t="shared" si="138"/>
        <v>0</v>
      </c>
      <c r="U360" s="328">
        <v>6.49</v>
      </c>
      <c r="V360" s="329">
        <f t="shared" si="139"/>
        <v>402.38</v>
      </c>
      <c r="W360" s="329">
        <f t="shared" si="143"/>
        <v>402.38</v>
      </c>
      <c r="X360" s="464"/>
    </row>
    <row r="361" spans="1:24" x14ac:dyDescent="0.25">
      <c r="A361" s="128" t="s">
        <v>684</v>
      </c>
      <c r="B361" s="122" t="s">
        <v>685</v>
      </c>
      <c r="C361" s="50" t="s">
        <v>170</v>
      </c>
      <c r="D361" s="51">
        <v>62</v>
      </c>
      <c r="E361" s="40">
        <v>0</v>
      </c>
      <c r="F361" s="35">
        <f t="shared" si="132"/>
        <v>0</v>
      </c>
      <c r="G361" s="40">
        <v>2.95</v>
      </c>
      <c r="H361" s="35">
        <f t="shared" si="133"/>
        <v>182.9</v>
      </c>
      <c r="I361" s="35">
        <f t="shared" si="141"/>
        <v>182.9</v>
      </c>
      <c r="J361" s="441"/>
      <c r="K361" s="334"/>
      <c r="L361" s="328">
        <v>0</v>
      </c>
      <c r="M361" s="329">
        <f t="shared" si="135"/>
        <v>0</v>
      </c>
      <c r="N361" s="328">
        <v>2.95</v>
      </c>
      <c r="O361" s="329">
        <f t="shared" si="136"/>
        <v>0</v>
      </c>
      <c r="P361" s="329">
        <f t="shared" si="142"/>
        <v>0</v>
      </c>
      <c r="Q361" s="473"/>
      <c r="R361" s="327">
        <f t="shared" si="131"/>
        <v>62</v>
      </c>
      <c r="S361" s="328">
        <v>0</v>
      </c>
      <c r="T361" s="329">
        <f t="shared" si="138"/>
        <v>0</v>
      </c>
      <c r="U361" s="328">
        <v>2.95</v>
      </c>
      <c r="V361" s="329">
        <f t="shared" si="139"/>
        <v>182.9</v>
      </c>
      <c r="W361" s="329">
        <f t="shared" si="143"/>
        <v>182.9</v>
      </c>
      <c r="X361" s="464"/>
    </row>
    <row r="362" spans="1:24" x14ac:dyDescent="0.25">
      <c r="A362" s="128" t="s">
        <v>686</v>
      </c>
      <c r="B362" s="122" t="s">
        <v>291</v>
      </c>
      <c r="C362" s="50" t="s">
        <v>170</v>
      </c>
      <c r="D362" s="51">
        <v>62</v>
      </c>
      <c r="E362" s="40">
        <v>0</v>
      </c>
      <c r="F362" s="35">
        <f t="shared" si="132"/>
        <v>0</v>
      </c>
      <c r="G362" s="40">
        <v>2</v>
      </c>
      <c r="H362" s="35">
        <f t="shared" si="133"/>
        <v>124</v>
      </c>
      <c r="I362" s="35">
        <f t="shared" si="141"/>
        <v>124</v>
      </c>
      <c r="J362" s="441"/>
      <c r="K362" s="334"/>
      <c r="L362" s="328">
        <v>0</v>
      </c>
      <c r="M362" s="329">
        <f t="shared" si="135"/>
        <v>0</v>
      </c>
      <c r="N362" s="328">
        <v>2</v>
      </c>
      <c r="O362" s="329">
        <f t="shared" si="136"/>
        <v>0</v>
      </c>
      <c r="P362" s="329">
        <f t="shared" si="142"/>
        <v>0</v>
      </c>
      <c r="Q362" s="473"/>
      <c r="R362" s="327">
        <f t="shared" si="131"/>
        <v>62</v>
      </c>
      <c r="S362" s="328">
        <v>0</v>
      </c>
      <c r="T362" s="329">
        <f t="shared" si="138"/>
        <v>0</v>
      </c>
      <c r="U362" s="328">
        <v>2</v>
      </c>
      <c r="V362" s="329">
        <f t="shared" si="139"/>
        <v>124</v>
      </c>
      <c r="W362" s="329">
        <f t="shared" si="143"/>
        <v>124</v>
      </c>
      <c r="X362" s="464"/>
    </row>
    <row r="363" spans="1:24" x14ac:dyDescent="0.25">
      <c r="A363" s="128" t="s">
        <v>687</v>
      </c>
      <c r="B363" s="122" t="s">
        <v>620</v>
      </c>
      <c r="C363" s="50" t="s">
        <v>170</v>
      </c>
      <c r="D363" s="51">
        <v>54</v>
      </c>
      <c r="E363" s="40">
        <v>262.01</v>
      </c>
      <c r="F363" s="35">
        <f t="shared" si="132"/>
        <v>14148.539999999999</v>
      </c>
      <c r="G363" s="40">
        <v>151.35</v>
      </c>
      <c r="H363" s="35">
        <f t="shared" si="133"/>
        <v>8172.9</v>
      </c>
      <c r="I363" s="35">
        <f t="shared" si="141"/>
        <v>22321.439999999999</v>
      </c>
      <c r="J363" s="441"/>
      <c r="K363" s="334"/>
      <c r="L363" s="328">
        <v>262.01</v>
      </c>
      <c r="M363" s="329">
        <f t="shared" si="135"/>
        <v>0</v>
      </c>
      <c r="N363" s="328">
        <v>151.35</v>
      </c>
      <c r="O363" s="329">
        <f t="shared" si="136"/>
        <v>0</v>
      </c>
      <c r="P363" s="329">
        <f t="shared" si="142"/>
        <v>0</v>
      </c>
      <c r="Q363" s="473"/>
      <c r="R363" s="327">
        <f t="shared" si="131"/>
        <v>54</v>
      </c>
      <c r="S363" s="328">
        <v>262.01</v>
      </c>
      <c r="T363" s="329">
        <f t="shared" si="138"/>
        <v>14148.539999999999</v>
      </c>
      <c r="U363" s="328">
        <v>151.35</v>
      </c>
      <c r="V363" s="329">
        <f t="shared" si="139"/>
        <v>8172.9</v>
      </c>
      <c r="W363" s="329">
        <f t="shared" si="143"/>
        <v>22321.439999999999</v>
      </c>
      <c r="X363" s="464"/>
    </row>
    <row r="364" spans="1:24" x14ac:dyDescent="0.25">
      <c r="A364" s="128" t="s">
        <v>688</v>
      </c>
      <c r="B364" s="122" t="s">
        <v>543</v>
      </c>
      <c r="C364" s="50" t="s">
        <v>170</v>
      </c>
      <c r="D364" s="51">
        <v>1600</v>
      </c>
      <c r="E364" s="40">
        <v>13.1</v>
      </c>
      <c r="F364" s="35">
        <f t="shared" si="132"/>
        <v>20960</v>
      </c>
      <c r="G364" s="40">
        <v>31.71</v>
      </c>
      <c r="H364" s="35">
        <f t="shared" si="133"/>
        <v>50736</v>
      </c>
      <c r="I364" s="35">
        <f t="shared" si="141"/>
        <v>71696</v>
      </c>
      <c r="J364" s="441"/>
      <c r="K364" s="334"/>
      <c r="L364" s="328">
        <v>13.1</v>
      </c>
      <c r="M364" s="329">
        <f t="shared" si="135"/>
        <v>0</v>
      </c>
      <c r="N364" s="328">
        <v>31.71</v>
      </c>
      <c r="O364" s="329">
        <f t="shared" si="136"/>
        <v>0</v>
      </c>
      <c r="P364" s="329">
        <f t="shared" si="142"/>
        <v>0</v>
      </c>
      <c r="Q364" s="473"/>
      <c r="R364" s="327">
        <f t="shared" si="131"/>
        <v>1600</v>
      </c>
      <c r="S364" s="328">
        <v>13.1</v>
      </c>
      <c r="T364" s="329">
        <f t="shared" si="138"/>
        <v>20960</v>
      </c>
      <c r="U364" s="328">
        <v>31.71</v>
      </c>
      <c r="V364" s="329">
        <f t="shared" si="139"/>
        <v>50736</v>
      </c>
      <c r="W364" s="329">
        <f t="shared" si="143"/>
        <v>71696</v>
      </c>
      <c r="X364" s="464"/>
    </row>
    <row r="365" spans="1:24" x14ac:dyDescent="0.25">
      <c r="A365" s="128" t="s">
        <v>689</v>
      </c>
      <c r="B365" s="117" t="s">
        <v>348</v>
      </c>
      <c r="C365" s="118" t="s">
        <v>170</v>
      </c>
      <c r="D365" s="119">
        <v>400</v>
      </c>
      <c r="E365" s="40">
        <v>0</v>
      </c>
      <c r="F365" s="35">
        <f t="shared" si="132"/>
        <v>0</v>
      </c>
      <c r="G365" s="40">
        <v>3.38</v>
      </c>
      <c r="H365" s="35">
        <f t="shared" si="133"/>
        <v>1352</v>
      </c>
      <c r="I365" s="35">
        <f t="shared" si="141"/>
        <v>1352</v>
      </c>
      <c r="J365" s="441"/>
      <c r="K365" s="371"/>
      <c r="L365" s="328">
        <v>0</v>
      </c>
      <c r="M365" s="329">
        <f t="shared" si="135"/>
        <v>0</v>
      </c>
      <c r="N365" s="328">
        <v>3.38</v>
      </c>
      <c r="O365" s="329">
        <f t="shared" si="136"/>
        <v>0</v>
      </c>
      <c r="P365" s="329">
        <f t="shared" si="142"/>
        <v>0</v>
      </c>
      <c r="Q365" s="473"/>
      <c r="R365" s="327">
        <f t="shared" si="131"/>
        <v>400</v>
      </c>
      <c r="S365" s="328">
        <v>0</v>
      </c>
      <c r="T365" s="329">
        <f t="shared" si="138"/>
        <v>0</v>
      </c>
      <c r="U365" s="328">
        <v>3.38</v>
      </c>
      <c r="V365" s="329">
        <f t="shared" si="139"/>
        <v>1352</v>
      </c>
      <c r="W365" s="329">
        <f t="shared" si="143"/>
        <v>1352</v>
      </c>
      <c r="X365" s="464"/>
    </row>
    <row r="366" spans="1:24" x14ac:dyDescent="0.25">
      <c r="A366" s="129" t="s">
        <v>690</v>
      </c>
      <c r="B366" s="117" t="s">
        <v>350</v>
      </c>
      <c r="C366" s="118" t="s">
        <v>170</v>
      </c>
      <c r="D366" s="119">
        <v>400</v>
      </c>
      <c r="E366" s="40">
        <v>6.5500000000000007</v>
      </c>
      <c r="F366" s="35">
        <f t="shared" si="132"/>
        <v>2620.0000000000005</v>
      </c>
      <c r="G366" s="40">
        <v>19.344000000000001</v>
      </c>
      <c r="H366" s="35">
        <f t="shared" si="133"/>
        <v>7737.6</v>
      </c>
      <c r="I366" s="35">
        <f>F366+H366</f>
        <v>10357.6</v>
      </c>
      <c r="J366" s="441"/>
      <c r="K366" s="371"/>
      <c r="L366" s="328">
        <v>6.5500000000000007</v>
      </c>
      <c r="M366" s="329">
        <f t="shared" si="135"/>
        <v>0</v>
      </c>
      <c r="N366" s="328">
        <v>19.344000000000001</v>
      </c>
      <c r="O366" s="329">
        <f t="shared" si="136"/>
        <v>0</v>
      </c>
      <c r="P366" s="329">
        <f>M366+O366</f>
        <v>0</v>
      </c>
      <c r="Q366" s="473"/>
      <c r="R366" s="327">
        <f t="shared" si="131"/>
        <v>400</v>
      </c>
      <c r="S366" s="328">
        <v>6.5500000000000007</v>
      </c>
      <c r="T366" s="329">
        <f t="shared" si="138"/>
        <v>2620.0000000000005</v>
      </c>
      <c r="U366" s="328">
        <v>19.344000000000001</v>
      </c>
      <c r="V366" s="329">
        <f t="shared" si="139"/>
        <v>7737.6</v>
      </c>
      <c r="W366" s="329">
        <f>T366+V366</f>
        <v>10357.6</v>
      </c>
      <c r="X366" s="464"/>
    </row>
    <row r="367" spans="1:24" x14ac:dyDescent="0.25">
      <c r="A367" s="129" t="s">
        <v>691</v>
      </c>
      <c r="B367" s="117" t="s">
        <v>352</v>
      </c>
      <c r="C367" s="118" t="s">
        <v>170</v>
      </c>
      <c r="D367" s="119">
        <v>400</v>
      </c>
      <c r="E367" s="40">
        <v>6.5500000000000007</v>
      </c>
      <c r="F367" s="35">
        <f t="shared" si="132"/>
        <v>2620.0000000000005</v>
      </c>
      <c r="G367" s="40">
        <v>2.3660000000000001</v>
      </c>
      <c r="H367" s="35">
        <f t="shared" si="133"/>
        <v>946.40000000000009</v>
      </c>
      <c r="I367" s="35">
        <f>F367+H367</f>
        <v>3566.4000000000005</v>
      </c>
      <c r="J367" s="441"/>
      <c r="K367" s="371"/>
      <c r="L367" s="328">
        <v>6.5500000000000007</v>
      </c>
      <c r="M367" s="329">
        <f t="shared" si="135"/>
        <v>0</v>
      </c>
      <c r="N367" s="328">
        <v>2.3660000000000001</v>
      </c>
      <c r="O367" s="329">
        <f t="shared" si="136"/>
        <v>0</v>
      </c>
      <c r="P367" s="329">
        <f>M367+O367</f>
        <v>0</v>
      </c>
      <c r="Q367" s="473"/>
      <c r="R367" s="327">
        <f t="shared" si="131"/>
        <v>400</v>
      </c>
      <c r="S367" s="328">
        <v>6.5500000000000007</v>
      </c>
      <c r="T367" s="329">
        <f t="shared" si="138"/>
        <v>2620.0000000000005</v>
      </c>
      <c r="U367" s="328">
        <v>2.3660000000000001</v>
      </c>
      <c r="V367" s="329">
        <f t="shared" si="139"/>
        <v>946.40000000000009</v>
      </c>
      <c r="W367" s="329">
        <f>T367+V367</f>
        <v>3566.4000000000005</v>
      </c>
      <c r="X367" s="464"/>
    </row>
    <row r="368" spans="1:24" x14ac:dyDescent="0.25">
      <c r="A368" s="129" t="s">
        <v>692</v>
      </c>
      <c r="B368" s="117" t="s">
        <v>354</v>
      </c>
      <c r="C368" s="118" t="s">
        <v>196</v>
      </c>
      <c r="D368" s="119">
        <v>1</v>
      </c>
      <c r="E368" s="40">
        <v>0</v>
      </c>
      <c r="F368" s="35">
        <f t="shared" si="132"/>
        <v>0</v>
      </c>
      <c r="G368" s="40">
        <v>18200</v>
      </c>
      <c r="H368" s="35">
        <f t="shared" si="133"/>
        <v>18200</v>
      </c>
      <c r="I368" s="35">
        <f>E368*D368+G368*D368</f>
        <v>18200</v>
      </c>
      <c r="J368" s="441"/>
      <c r="K368" s="371"/>
      <c r="L368" s="328">
        <v>0</v>
      </c>
      <c r="M368" s="329">
        <f t="shared" si="135"/>
        <v>0</v>
      </c>
      <c r="N368" s="328">
        <v>18200</v>
      </c>
      <c r="O368" s="329">
        <f t="shared" si="136"/>
        <v>0</v>
      </c>
      <c r="P368" s="329">
        <f>L368*K368+N368*K368</f>
        <v>0</v>
      </c>
      <c r="Q368" s="473"/>
      <c r="R368" s="327">
        <f t="shared" si="131"/>
        <v>1</v>
      </c>
      <c r="S368" s="328">
        <v>0</v>
      </c>
      <c r="T368" s="329">
        <f t="shared" si="138"/>
        <v>0</v>
      </c>
      <c r="U368" s="328">
        <v>18200</v>
      </c>
      <c r="V368" s="329">
        <f t="shared" si="139"/>
        <v>18200</v>
      </c>
      <c r="W368" s="329">
        <f>S368*R368+U368*R368</f>
        <v>18200</v>
      </c>
      <c r="X368" s="464"/>
    </row>
    <row r="369" spans="1:24" x14ac:dyDescent="0.25">
      <c r="A369" s="129" t="s">
        <v>693</v>
      </c>
      <c r="B369" s="117" t="s">
        <v>381</v>
      </c>
      <c r="C369" s="118" t="s">
        <v>196</v>
      </c>
      <c r="D369" s="119">
        <v>1</v>
      </c>
      <c r="E369" s="40">
        <v>66024</v>
      </c>
      <c r="F369" s="35">
        <f t="shared" si="132"/>
        <v>66024</v>
      </c>
      <c r="G369" s="40">
        <v>0</v>
      </c>
      <c r="H369" s="35">
        <f t="shared" si="133"/>
        <v>0</v>
      </c>
      <c r="I369" s="35">
        <f>E369*D369+G369*D369</f>
        <v>66024</v>
      </c>
      <c r="J369" s="441"/>
      <c r="K369" s="371"/>
      <c r="L369" s="328">
        <v>66024</v>
      </c>
      <c r="M369" s="329">
        <f t="shared" si="135"/>
        <v>0</v>
      </c>
      <c r="N369" s="328">
        <v>0</v>
      </c>
      <c r="O369" s="329">
        <f t="shared" si="136"/>
        <v>0</v>
      </c>
      <c r="P369" s="329">
        <f>L369*K369+N369*K369</f>
        <v>0</v>
      </c>
      <c r="Q369" s="473"/>
      <c r="R369" s="327">
        <f t="shared" si="131"/>
        <v>1</v>
      </c>
      <c r="S369" s="328">
        <v>66024</v>
      </c>
      <c r="T369" s="329">
        <f t="shared" si="138"/>
        <v>66024</v>
      </c>
      <c r="U369" s="328">
        <v>0</v>
      </c>
      <c r="V369" s="329">
        <f t="shared" si="139"/>
        <v>0</v>
      </c>
      <c r="W369" s="329">
        <f>S369*R369+U369*R369</f>
        <v>66024</v>
      </c>
      <c r="X369" s="464"/>
    </row>
    <row r="370" spans="1:24" x14ac:dyDescent="0.25">
      <c r="A370" s="108" t="s">
        <v>694</v>
      </c>
      <c r="B370" s="109" t="s">
        <v>695</v>
      </c>
      <c r="C370" s="110"/>
      <c r="D370" s="111"/>
      <c r="E370" s="112"/>
      <c r="F370" s="28">
        <f>F477+F371+F462+F468+F374+F379+F397+F402+F481+F486+F489+F496+F420+F423+F503+F501+F429+F442+F449+F453+F456+F478+F479+F509+F515+F521+F536+F540</f>
        <v>101194699.23239002</v>
      </c>
      <c r="G370" s="112"/>
      <c r="H370" s="28">
        <f>H477+H371+H462+H468+H374+H379+H397+H402+H481+H486+H489+H496+H420+H423+H503+H501+H429+H442+H449+H453+H456+H478+H479+H509+H515+H521+H536+H540</f>
        <v>53870660.581149988</v>
      </c>
      <c r="I370" s="28">
        <f>I477+I371+I462+I468+I374+I379+I397+I402+I481+I486+I489+I496+I420+I423+I503+I501+I429+I442+I449+I453+I456+I478+I479+I509+I515+I521+I536+I540</f>
        <v>155065359.81354004</v>
      </c>
      <c r="J370" s="450"/>
      <c r="K370" s="366"/>
      <c r="L370" s="367"/>
      <c r="M370" s="368">
        <f>M477+M371+M462+M468+M374+M379+M397+M402+M481+M486+M489+M496+M420+M423+M503+M501+M429+M442+M449+M453+M456+M478+M479+M509+M515+M521+M536+M540</f>
        <v>84134496.338290021</v>
      </c>
      <c r="N370" s="367"/>
      <c r="O370" s="368">
        <f>O477+O371+O462+O468+O374+O379+O397+O402+O481+O486+O489+O496+O420+O423+O503+O501+O429+O442+O449+O453+O456+O478+O479+O509+O515+O521+O536+O540</f>
        <v>43376479.848049991</v>
      </c>
      <c r="P370" s="368">
        <f>P477+P371+P462+P468+P374+P379+P397+P402+P481+P486+P489+P496+P420+P423+P503+P501+P429+P442+P449+P453+P456+P478+P479+P509+P515+P521+P536+P540</f>
        <v>127510975.54633999</v>
      </c>
      <c r="Q370" s="482"/>
      <c r="R370" s="327">
        <f t="shared" si="131"/>
        <v>0</v>
      </c>
      <c r="S370" s="367"/>
      <c r="T370" s="368">
        <f>T477+T371+T462+T468+T374+T379+T397+T402+T481+T486+T489+T496+T420+T423+T503+T501+T429+T442+T449+T453+T456+T478+T479+T509+T515+T521+T536+T540</f>
        <v>17060203.5341</v>
      </c>
      <c r="U370" s="367"/>
      <c r="V370" s="368">
        <f>V477+V371+V462+V468+V374+V379+V397+V402+V481+V486+V489+V496+V420+V423+V503+V501+V429+V442+V449+V453+V456+V478+V479+V509+V515+V521+V536+V540</f>
        <v>10494180.733100001</v>
      </c>
      <c r="W370" s="368">
        <f>W477+W371+W462+W468+W374+W379+W397+W402+W481+W486+W489+W496+W420+W423+W503+W501+W429+W442+W449+W453+W456+W478+W479+W509+W515+W521+W536+W540</f>
        <v>27554384.267200001</v>
      </c>
      <c r="X370" s="464"/>
    </row>
    <row r="371" spans="1:24" x14ac:dyDescent="0.25">
      <c r="A371" s="142" t="s">
        <v>696</v>
      </c>
      <c r="B371" s="83" t="s">
        <v>697</v>
      </c>
      <c r="C371" s="84"/>
      <c r="D371" s="85"/>
      <c r="E371" s="143"/>
      <c r="F371" s="143">
        <f>F372+F373</f>
        <v>653913.68999999994</v>
      </c>
      <c r="G371" s="143"/>
      <c r="H371" s="143">
        <f>H372+H373</f>
        <v>4997424.9000000004</v>
      </c>
      <c r="I371" s="143">
        <f>I372+I373</f>
        <v>5651338.5899999999</v>
      </c>
      <c r="J371" s="448"/>
      <c r="K371" s="354"/>
      <c r="L371" s="375"/>
      <c r="M371" s="375">
        <f>M372+M373</f>
        <v>653913.68999999994</v>
      </c>
      <c r="N371" s="375"/>
      <c r="O371" s="375">
        <f>O372+O373</f>
        <v>4997424.9000000004</v>
      </c>
      <c r="P371" s="375">
        <f>P372+P373</f>
        <v>5651338.5899999999</v>
      </c>
      <c r="Q371" s="480"/>
      <c r="R371" s="327">
        <f t="shared" si="131"/>
        <v>0</v>
      </c>
      <c r="S371" s="375"/>
      <c r="T371" s="375">
        <f>T372+T373</f>
        <v>0</v>
      </c>
      <c r="U371" s="375"/>
      <c r="V371" s="375">
        <f>V372+V373</f>
        <v>0</v>
      </c>
      <c r="W371" s="375">
        <f>W372+W373</f>
        <v>0</v>
      </c>
      <c r="X371" s="464"/>
    </row>
    <row r="372" spans="1:24" x14ac:dyDescent="0.25">
      <c r="A372" s="144" t="s">
        <v>698</v>
      </c>
      <c r="B372" s="145" t="s">
        <v>699</v>
      </c>
      <c r="C372" s="90" t="s">
        <v>28</v>
      </c>
      <c r="D372" s="91">
        <v>1</v>
      </c>
      <c r="E372" s="40">
        <v>239562</v>
      </c>
      <c r="F372" s="35">
        <f>D372*E372</f>
        <v>239562</v>
      </c>
      <c r="G372" s="40">
        <v>1951576.9</v>
      </c>
      <c r="H372" s="35">
        <f>D372*G372</f>
        <v>1951576.9</v>
      </c>
      <c r="I372" s="35">
        <f>E372*D372+G372*D372</f>
        <v>2191138.9</v>
      </c>
      <c r="J372" s="441"/>
      <c r="K372" s="357">
        <v>1</v>
      </c>
      <c r="L372" s="328">
        <v>239562</v>
      </c>
      <c r="M372" s="329">
        <f>K372*L372</f>
        <v>239562</v>
      </c>
      <c r="N372" s="328">
        <v>1951576.9</v>
      </c>
      <c r="O372" s="329">
        <f>K372*N372</f>
        <v>1951576.9</v>
      </c>
      <c r="P372" s="329">
        <f>L372*K372+N372*K372</f>
        <v>2191138.9</v>
      </c>
      <c r="Q372" s="473"/>
      <c r="R372" s="327">
        <f t="shared" si="131"/>
        <v>0</v>
      </c>
      <c r="S372" s="328">
        <v>239562</v>
      </c>
      <c r="T372" s="329">
        <f>R372*S372</f>
        <v>0</v>
      </c>
      <c r="U372" s="328">
        <v>1951576.9</v>
      </c>
      <c r="V372" s="329">
        <f>R372*U372</f>
        <v>0</v>
      </c>
      <c r="W372" s="329">
        <f>S372*R372+U372*R372</f>
        <v>0</v>
      </c>
      <c r="X372" s="464"/>
    </row>
    <row r="373" spans="1:24" x14ac:dyDescent="0.25">
      <c r="A373" s="146" t="s">
        <v>700</v>
      </c>
      <c r="B373" s="145" t="s">
        <v>701</v>
      </c>
      <c r="C373" s="90" t="s">
        <v>28</v>
      </c>
      <c r="D373" s="91">
        <v>1</v>
      </c>
      <c r="E373" s="40">
        <v>414351.69</v>
      </c>
      <c r="F373" s="35">
        <f>D373*E373</f>
        <v>414351.69</v>
      </c>
      <c r="G373" s="40">
        <v>3045848</v>
      </c>
      <c r="H373" s="35">
        <f>D373*G373</f>
        <v>3045848</v>
      </c>
      <c r="I373" s="35">
        <f>E373*D373+G373*D373</f>
        <v>3460199.69</v>
      </c>
      <c r="J373" s="441"/>
      <c r="K373" s="357">
        <v>1</v>
      </c>
      <c r="L373" s="328">
        <v>414351.69</v>
      </c>
      <c r="M373" s="329">
        <f>K373*L373</f>
        <v>414351.69</v>
      </c>
      <c r="N373" s="328">
        <v>3045848</v>
      </c>
      <c r="O373" s="329">
        <f>K373*N373</f>
        <v>3045848</v>
      </c>
      <c r="P373" s="329">
        <f>L373*K373+N373*K373</f>
        <v>3460199.69</v>
      </c>
      <c r="Q373" s="473"/>
      <c r="R373" s="327">
        <f t="shared" si="131"/>
        <v>0</v>
      </c>
      <c r="S373" s="328">
        <v>414351.69</v>
      </c>
      <c r="T373" s="329">
        <f>R373*S373</f>
        <v>0</v>
      </c>
      <c r="U373" s="328">
        <v>3045848</v>
      </c>
      <c r="V373" s="329">
        <f>R373*U373</f>
        <v>0</v>
      </c>
      <c r="W373" s="329">
        <f>S373*R373+U373*R373</f>
        <v>0</v>
      </c>
      <c r="X373" s="464"/>
    </row>
    <row r="374" spans="1:24" x14ac:dyDescent="0.25">
      <c r="A374" s="147" t="s">
        <v>702</v>
      </c>
      <c r="B374" s="83" t="s">
        <v>703</v>
      </c>
      <c r="C374" s="84"/>
      <c r="D374" s="85"/>
      <c r="E374" s="143"/>
      <c r="F374" s="143">
        <f>F375+F376+F377+F378</f>
        <v>1072782</v>
      </c>
      <c r="G374" s="143"/>
      <c r="H374" s="143">
        <f>H375+H376+H377+H378</f>
        <v>6792602.9399999995</v>
      </c>
      <c r="I374" s="143">
        <f>I375+I376+I377+I378</f>
        <v>7865384.9399999995</v>
      </c>
      <c r="J374" s="448"/>
      <c r="K374" s="354"/>
      <c r="L374" s="375"/>
      <c r="M374" s="375">
        <f>M375+M376+M377+M378</f>
        <v>1072782</v>
      </c>
      <c r="N374" s="375"/>
      <c r="O374" s="375">
        <f>O375+O376+O377+O378</f>
        <v>6792602.9399999995</v>
      </c>
      <c r="P374" s="375">
        <f>P375+P376+P377+P378</f>
        <v>7865384.9399999995</v>
      </c>
      <c r="Q374" s="480"/>
      <c r="R374" s="327">
        <f t="shared" si="131"/>
        <v>0</v>
      </c>
      <c r="S374" s="375"/>
      <c r="T374" s="375">
        <f>T375+T376+T377+T378</f>
        <v>0</v>
      </c>
      <c r="U374" s="375"/>
      <c r="V374" s="375">
        <f>V375+V376+V377+V378</f>
        <v>0</v>
      </c>
      <c r="W374" s="375">
        <f>W375+W376+W377+W378</f>
        <v>0</v>
      </c>
      <c r="X374" s="464"/>
    </row>
    <row r="375" spans="1:24" ht="28.5" x14ac:dyDescent="0.25">
      <c r="A375" s="148" t="s">
        <v>704</v>
      </c>
      <c r="B375" s="89" t="s">
        <v>705</v>
      </c>
      <c r="C375" s="90" t="s">
        <v>170</v>
      </c>
      <c r="D375" s="91">
        <v>3</v>
      </c>
      <c r="E375" s="35">
        <v>34934</v>
      </c>
      <c r="F375" s="35">
        <f>D375*E375</f>
        <v>104802</v>
      </c>
      <c r="G375" s="35">
        <v>78870</v>
      </c>
      <c r="H375" s="35">
        <f>D375*G375</f>
        <v>236610</v>
      </c>
      <c r="I375" s="35">
        <f>E375*D375+G375*D375</f>
        <v>341412</v>
      </c>
      <c r="J375" s="441"/>
      <c r="K375" s="357">
        <v>3</v>
      </c>
      <c r="L375" s="329">
        <v>34934</v>
      </c>
      <c r="M375" s="329">
        <f>K375*L375</f>
        <v>104802</v>
      </c>
      <c r="N375" s="329">
        <v>78870</v>
      </c>
      <c r="O375" s="329">
        <f>K375*N375</f>
        <v>236610</v>
      </c>
      <c r="P375" s="329">
        <f>L375*K375+N375*K375</f>
        <v>341412</v>
      </c>
      <c r="Q375" s="473"/>
      <c r="R375" s="327">
        <f t="shared" si="131"/>
        <v>0</v>
      </c>
      <c r="S375" s="329">
        <v>34934</v>
      </c>
      <c r="T375" s="329">
        <f>R375*S375</f>
        <v>0</v>
      </c>
      <c r="U375" s="329">
        <v>78870</v>
      </c>
      <c r="V375" s="329">
        <f>R375*U375</f>
        <v>0</v>
      </c>
      <c r="W375" s="329">
        <f>S375*R375+U375*R375</f>
        <v>0</v>
      </c>
      <c r="X375" s="464"/>
    </row>
    <row r="376" spans="1:24" x14ac:dyDescent="0.25">
      <c r="A376" s="148" t="s">
        <v>706</v>
      </c>
      <c r="B376" s="89" t="s">
        <v>707</v>
      </c>
      <c r="C376" s="90" t="s">
        <v>170</v>
      </c>
      <c r="D376" s="91">
        <v>1</v>
      </c>
      <c r="E376" s="40">
        <v>337980</v>
      </c>
      <c r="F376" s="35">
        <f>D376*E376</f>
        <v>337980</v>
      </c>
      <c r="G376" s="40">
        <v>1736492.94</v>
      </c>
      <c r="H376" s="35">
        <f>D376*G376</f>
        <v>1736492.94</v>
      </c>
      <c r="I376" s="35">
        <f>E376*D376+G376*D376</f>
        <v>2074472.94</v>
      </c>
      <c r="J376" s="441"/>
      <c r="K376" s="357">
        <v>1</v>
      </c>
      <c r="L376" s="328">
        <v>337980</v>
      </c>
      <c r="M376" s="329">
        <f>K376*L376</f>
        <v>337980</v>
      </c>
      <c r="N376" s="328">
        <v>1736492.94</v>
      </c>
      <c r="O376" s="329">
        <f>K376*N376</f>
        <v>1736492.94</v>
      </c>
      <c r="P376" s="329">
        <f>L376*K376+N376*K376</f>
        <v>2074472.94</v>
      </c>
      <c r="Q376" s="473"/>
      <c r="R376" s="327">
        <f t="shared" si="131"/>
        <v>0</v>
      </c>
      <c r="S376" s="328">
        <v>337980</v>
      </c>
      <c r="T376" s="329">
        <f>R376*S376</f>
        <v>0</v>
      </c>
      <c r="U376" s="328">
        <v>1736492.94</v>
      </c>
      <c r="V376" s="329">
        <f>R376*U376</f>
        <v>0</v>
      </c>
      <c r="W376" s="329">
        <f>S376*R376+U376*R376</f>
        <v>0</v>
      </c>
      <c r="X376" s="464"/>
    </row>
    <row r="377" spans="1:24" ht="28.5" x14ac:dyDescent="0.25">
      <c r="A377" s="148" t="s">
        <v>708</v>
      </c>
      <c r="B377" s="98" t="s">
        <v>709</v>
      </c>
      <c r="C377" s="149" t="s">
        <v>170</v>
      </c>
      <c r="D377" s="91">
        <v>2</v>
      </c>
      <c r="E377" s="40">
        <v>90000</v>
      </c>
      <c r="F377" s="35">
        <f>D377*E377</f>
        <v>180000</v>
      </c>
      <c r="G377" s="40">
        <v>567000</v>
      </c>
      <c r="H377" s="35">
        <f>D377*G377</f>
        <v>1134000</v>
      </c>
      <c r="I377" s="35">
        <f>E377*D377+G377*D377</f>
        <v>1314000</v>
      </c>
      <c r="J377" s="441"/>
      <c r="K377" s="357">
        <v>2</v>
      </c>
      <c r="L377" s="328">
        <v>90000</v>
      </c>
      <c r="M377" s="329">
        <f>K377*L377</f>
        <v>180000</v>
      </c>
      <c r="N377" s="328">
        <v>567000</v>
      </c>
      <c r="O377" s="329">
        <f>K377*N377</f>
        <v>1134000</v>
      </c>
      <c r="P377" s="329">
        <f>L377*K377+N377*K377</f>
        <v>1314000</v>
      </c>
      <c r="Q377" s="473"/>
      <c r="R377" s="327">
        <f t="shared" si="131"/>
        <v>0</v>
      </c>
      <c r="S377" s="328">
        <v>90000</v>
      </c>
      <c r="T377" s="329">
        <f>R377*S377</f>
        <v>0</v>
      </c>
      <c r="U377" s="328">
        <v>567000</v>
      </c>
      <c r="V377" s="329">
        <f>R377*U377</f>
        <v>0</v>
      </c>
      <c r="W377" s="329">
        <f>S377*R377+U377*R377</f>
        <v>0</v>
      </c>
      <c r="X377" s="464"/>
    </row>
    <row r="378" spans="1:24" ht="28.5" x14ac:dyDescent="0.25">
      <c r="A378" s="148" t="s">
        <v>710</v>
      </c>
      <c r="B378" s="98" t="s">
        <v>711</v>
      </c>
      <c r="C378" s="149" t="s">
        <v>170</v>
      </c>
      <c r="D378" s="91">
        <v>5</v>
      </c>
      <c r="E378" s="40">
        <v>90000</v>
      </c>
      <c r="F378" s="35">
        <f>D378*E378</f>
        <v>450000</v>
      </c>
      <c r="G378" s="40">
        <v>737100</v>
      </c>
      <c r="H378" s="35">
        <f>D378*G378</f>
        <v>3685500</v>
      </c>
      <c r="I378" s="35">
        <f>E378*D378+G378*D378</f>
        <v>4135500</v>
      </c>
      <c r="J378" s="441"/>
      <c r="K378" s="357">
        <v>5</v>
      </c>
      <c r="L378" s="328">
        <v>90000</v>
      </c>
      <c r="M378" s="329">
        <f>K378*L378</f>
        <v>450000</v>
      </c>
      <c r="N378" s="328">
        <v>737100</v>
      </c>
      <c r="O378" s="329">
        <f>K378*N378</f>
        <v>3685500</v>
      </c>
      <c r="P378" s="329">
        <f>L378*K378+N378*K378</f>
        <v>4135500</v>
      </c>
      <c r="Q378" s="473"/>
      <c r="R378" s="327">
        <f t="shared" si="131"/>
        <v>0</v>
      </c>
      <c r="S378" s="328">
        <v>90000</v>
      </c>
      <c r="T378" s="329">
        <f>R378*S378</f>
        <v>0</v>
      </c>
      <c r="U378" s="328">
        <v>737100</v>
      </c>
      <c r="V378" s="329">
        <f>R378*U378</f>
        <v>0</v>
      </c>
      <c r="W378" s="329">
        <f>S378*R378+U378*R378</f>
        <v>0</v>
      </c>
      <c r="X378" s="464"/>
    </row>
    <row r="379" spans="1:24" ht="30" x14ac:dyDescent="0.25">
      <c r="A379" s="147" t="s">
        <v>712</v>
      </c>
      <c r="B379" s="83" t="s">
        <v>713</v>
      </c>
      <c r="C379" s="84"/>
      <c r="D379" s="85"/>
      <c r="E379" s="143"/>
      <c r="F379" s="143">
        <f>F380+F381+F382+F383+F384+F385+F386+F387+F388+F389+F390+F391+F392+F393+F394+F395+F396</f>
        <v>3580472.4176899996</v>
      </c>
      <c r="G379" s="143"/>
      <c r="H379" s="143">
        <f>H380+H381+H382+H383+H384+H385+H386+H387+H388+H389+H390+H391+H392+H393+H394+H395+H396</f>
        <v>3274387.4707500003</v>
      </c>
      <c r="I379" s="143">
        <f>I380+I381+I382+I383+I384+I385+I386+I387+I388+I389+I390+I391+I392+I393+I394+I395+I396</f>
        <v>6854859.8884400008</v>
      </c>
      <c r="J379" s="448"/>
      <c r="K379" s="354"/>
      <c r="L379" s="375"/>
      <c r="M379" s="375">
        <f>M380+M381+M382+M383+M384+M385+M386+M387+M388+M389+M390+M391+M392+M393+M394+M395+M396</f>
        <v>2084956.2806899997</v>
      </c>
      <c r="N379" s="375"/>
      <c r="O379" s="375">
        <f>O380+O381+O382+O383+O384+O385+O386+O387+O388+O389+O390+O391+O392+O393+O394+O395+O396</f>
        <v>1829292.69985</v>
      </c>
      <c r="P379" s="375">
        <f>P380+P381+P382+P383+P384+P385+P386+P387+P388+P389+P390+P391+P392+P393+P394+P395+P396</f>
        <v>3914248.9805399999</v>
      </c>
      <c r="Q379" s="480"/>
      <c r="R379" s="327">
        <f t="shared" si="131"/>
        <v>0</v>
      </c>
      <c r="S379" s="375"/>
      <c r="T379" s="375">
        <f>T380+T381+T382+T383+T384+T385+T386+T387+T388+T389+T390+T391+T392+T393+T394+T395+T396</f>
        <v>1495516.1369999999</v>
      </c>
      <c r="U379" s="375"/>
      <c r="V379" s="375">
        <f>V380+V381+V382+V383+V384+V385+V386+V387+V388+V389+V390+V391+V392+V393+V394+V395+V396</f>
        <v>1445094.7708999999</v>
      </c>
      <c r="W379" s="375">
        <f>W380+W381+W382+W383+W384+W385+W386+W387+W388+W389+W390+W391+W392+W393+W394+W395+W396</f>
        <v>2940610.9079000005</v>
      </c>
      <c r="X379" s="464"/>
    </row>
    <row r="380" spans="1:24" ht="42.75" x14ac:dyDescent="0.25">
      <c r="A380" s="146" t="s">
        <v>714</v>
      </c>
      <c r="B380" s="150" t="s">
        <v>715</v>
      </c>
      <c r="C380" s="105" t="s">
        <v>167</v>
      </c>
      <c r="D380" s="106">
        <v>5.6680000000000001</v>
      </c>
      <c r="E380" s="40">
        <v>114800</v>
      </c>
      <c r="F380" s="35">
        <f t="shared" ref="F380:F396" si="144">D380*E380</f>
        <v>650686.4</v>
      </c>
      <c r="G380" s="40">
        <v>91879.3</v>
      </c>
      <c r="H380" s="35">
        <f t="shared" ref="H380:H396" si="145">D380*G380</f>
        <v>520771.87240000005</v>
      </c>
      <c r="I380" s="35">
        <f t="shared" ref="I380:I396" si="146">E380*D380+G380*D380</f>
        <v>1171458.2724000001</v>
      </c>
      <c r="J380" s="441"/>
      <c r="K380" s="363">
        <v>3.78</v>
      </c>
      <c r="L380" s="328">
        <v>114800</v>
      </c>
      <c r="M380" s="329">
        <f t="shared" ref="M380:M396" si="147">K380*L380</f>
        <v>433944</v>
      </c>
      <c r="N380" s="328">
        <v>91879.3</v>
      </c>
      <c r="O380" s="329">
        <f t="shared" ref="O380:O396" si="148">K380*N380</f>
        <v>347303.75400000002</v>
      </c>
      <c r="P380" s="329">
        <f t="shared" ref="P380:P396" si="149">L380*K380+N380*K380</f>
        <v>781247.75399999996</v>
      </c>
      <c r="Q380" s="473"/>
      <c r="R380" s="327">
        <f t="shared" si="131"/>
        <v>1.8880000000000003</v>
      </c>
      <c r="S380" s="328">
        <v>114800</v>
      </c>
      <c r="T380" s="329">
        <f t="shared" ref="T380:T396" si="150">R380*S380</f>
        <v>216742.40000000005</v>
      </c>
      <c r="U380" s="328">
        <v>91879.3</v>
      </c>
      <c r="V380" s="329">
        <f t="shared" ref="V380:V396" si="151">R380*U380</f>
        <v>173468.11840000004</v>
      </c>
      <c r="W380" s="329">
        <f t="shared" ref="W380:W396" si="152">S380*R380+U380*R380</f>
        <v>390210.51840000006</v>
      </c>
      <c r="X380" s="464"/>
    </row>
    <row r="381" spans="1:24" ht="42.75" x14ac:dyDescent="0.25">
      <c r="A381" s="146" t="s">
        <v>716</v>
      </c>
      <c r="B381" s="150" t="s">
        <v>717</v>
      </c>
      <c r="C381" s="105" t="s">
        <v>718</v>
      </c>
      <c r="D381" s="106">
        <v>7</v>
      </c>
      <c r="E381" s="40">
        <v>67567.990000000005</v>
      </c>
      <c r="F381" s="35">
        <f t="shared" si="144"/>
        <v>472975.93000000005</v>
      </c>
      <c r="G381" s="40">
        <v>11231.08</v>
      </c>
      <c r="H381" s="35">
        <f t="shared" si="145"/>
        <v>78617.56</v>
      </c>
      <c r="I381" s="35">
        <f t="shared" si="146"/>
        <v>551593.49</v>
      </c>
      <c r="J381" s="441"/>
      <c r="K381" s="363">
        <v>6</v>
      </c>
      <c r="L381" s="328">
        <v>67567.990000000005</v>
      </c>
      <c r="M381" s="329">
        <f t="shared" si="147"/>
        <v>405407.94000000006</v>
      </c>
      <c r="N381" s="328">
        <v>11231.08</v>
      </c>
      <c r="O381" s="329">
        <f t="shared" si="148"/>
        <v>67386.48</v>
      </c>
      <c r="P381" s="329">
        <f t="shared" si="149"/>
        <v>472794.42000000004</v>
      </c>
      <c r="Q381" s="473"/>
      <c r="R381" s="327">
        <f t="shared" si="131"/>
        <v>1</v>
      </c>
      <c r="S381" s="328">
        <v>67567.990000000005</v>
      </c>
      <c r="T381" s="329">
        <f t="shared" si="150"/>
        <v>67567.990000000005</v>
      </c>
      <c r="U381" s="328">
        <v>11231.08</v>
      </c>
      <c r="V381" s="329">
        <f t="shared" si="151"/>
        <v>11231.08</v>
      </c>
      <c r="W381" s="329">
        <f t="shared" si="152"/>
        <v>78799.070000000007</v>
      </c>
      <c r="X381" s="464"/>
    </row>
    <row r="382" spans="1:24" ht="28.5" x14ac:dyDescent="0.25">
      <c r="A382" s="146" t="s">
        <v>719</v>
      </c>
      <c r="B382" s="104" t="s">
        <v>720</v>
      </c>
      <c r="C382" s="105" t="s">
        <v>43</v>
      </c>
      <c r="D382" s="106">
        <v>21.8</v>
      </c>
      <c r="E382" s="40">
        <v>10218</v>
      </c>
      <c r="F382" s="35">
        <f t="shared" si="144"/>
        <v>222752.4</v>
      </c>
      <c r="G382" s="40">
        <v>29000</v>
      </c>
      <c r="H382" s="35">
        <f t="shared" si="145"/>
        <v>632200</v>
      </c>
      <c r="I382" s="35">
        <f t="shared" si="146"/>
        <v>854952.4</v>
      </c>
      <c r="J382" s="441"/>
      <c r="K382" s="363">
        <v>17</v>
      </c>
      <c r="L382" s="328">
        <v>10218</v>
      </c>
      <c r="M382" s="329">
        <f t="shared" si="147"/>
        <v>173706</v>
      </c>
      <c r="N382" s="328">
        <v>29000</v>
      </c>
      <c r="O382" s="329">
        <f t="shared" si="148"/>
        <v>493000</v>
      </c>
      <c r="P382" s="329">
        <f t="shared" si="149"/>
        <v>666706</v>
      </c>
      <c r="Q382" s="473"/>
      <c r="R382" s="327">
        <f t="shared" si="131"/>
        <v>4.8000000000000007</v>
      </c>
      <c r="S382" s="328">
        <v>10218</v>
      </c>
      <c r="T382" s="329">
        <f t="shared" si="150"/>
        <v>49046.400000000009</v>
      </c>
      <c r="U382" s="328">
        <v>29000</v>
      </c>
      <c r="V382" s="329">
        <f t="shared" si="151"/>
        <v>139200.00000000003</v>
      </c>
      <c r="W382" s="329">
        <f t="shared" si="152"/>
        <v>188246.40000000002</v>
      </c>
      <c r="X382" s="464"/>
    </row>
    <row r="383" spans="1:24" x14ac:dyDescent="0.25">
      <c r="A383" s="146" t="s">
        <v>721</v>
      </c>
      <c r="B383" s="104" t="s">
        <v>722</v>
      </c>
      <c r="C383" s="105" t="s">
        <v>43</v>
      </c>
      <c r="D383" s="106">
        <v>6.2</v>
      </c>
      <c r="E383" s="40">
        <v>3838.72</v>
      </c>
      <c r="F383" s="35">
        <f t="shared" si="144"/>
        <v>23800.063999999998</v>
      </c>
      <c r="G383" s="40">
        <v>8948.59</v>
      </c>
      <c r="H383" s="35">
        <f t="shared" si="145"/>
        <v>55481.258000000002</v>
      </c>
      <c r="I383" s="35">
        <f t="shared" si="146"/>
        <v>79281.322</v>
      </c>
      <c r="J383" s="441"/>
      <c r="K383" s="363">
        <v>3</v>
      </c>
      <c r="L383" s="328">
        <v>3838.72</v>
      </c>
      <c r="M383" s="329">
        <f t="shared" si="147"/>
        <v>11516.16</v>
      </c>
      <c r="N383" s="328">
        <v>8948.59</v>
      </c>
      <c r="O383" s="329">
        <f t="shared" si="148"/>
        <v>26845.77</v>
      </c>
      <c r="P383" s="329">
        <f t="shared" si="149"/>
        <v>38361.93</v>
      </c>
      <c r="Q383" s="473"/>
      <c r="R383" s="327">
        <f t="shared" si="131"/>
        <v>3.2</v>
      </c>
      <c r="S383" s="328">
        <v>3838.72</v>
      </c>
      <c r="T383" s="329">
        <f t="shared" si="150"/>
        <v>12283.904</v>
      </c>
      <c r="U383" s="328">
        <v>8948.59</v>
      </c>
      <c r="V383" s="329">
        <f t="shared" si="151"/>
        <v>28635.488000000001</v>
      </c>
      <c r="W383" s="329">
        <f t="shared" si="152"/>
        <v>40919.392</v>
      </c>
      <c r="X383" s="464"/>
    </row>
    <row r="384" spans="1:24" ht="28.5" x14ac:dyDescent="0.25">
      <c r="A384" s="151" t="s">
        <v>723</v>
      </c>
      <c r="B384" s="100" t="s">
        <v>724</v>
      </c>
      <c r="C384" s="101" t="s">
        <v>167</v>
      </c>
      <c r="D384" s="102">
        <v>0.47899999999999998</v>
      </c>
      <c r="E384" s="40">
        <v>110700</v>
      </c>
      <c r="F384" s="35">
        <f t="shared" si="144"/>
        <v>53025.299999999996</v>
      </c>
      <c r="G384" s="40">
        <v>120610.65</v>
      </c>
      <c r="H384" s="35">
        <f t="shared" si="145"/>
        <v>57772.501349999991</v>
      </c>
      <c r="I384" s="35">
        <f t="shared" si="146"/>
        <v>110797.80134999999</v>
      </c>
      <c r="J384" s="441"/>
      <c r="K384" s="361">
        <v>0.47899999999999998</v>
      </c>
      <c r="L384" s="328">
        <v>110700</v>
      </c>
      <c r="M384" s="329">
        <f t="shared" si="147"/>
        <v>53025.299999999996</v>
      </c>
      <c r="N384" s="328">
        <v>120610.65</v>
      </c>
      <c r="O384" s="329">
        <f t="shared" si="148"/>
        <v>57772.501349999991</v>
      </c>
      <c r="P384" s="329">
        <f t="shared" si="149"/>
        <v>110797.80134999999</v>
      </c>
      <c r="Q384" s="473"/>
      <c r="R384" s="327">
        <f t="shared" si="131"/>
        <v>0</v>
      </c>
      <c r="S384" s="328">
        <v>110700</v>
      </c>
      <c r="T384" s="329">
        <f t="shared" si="150"/>
        <v>0</v>
      </c>
      <c r="U384" s="328">
        <v>120610.65</v>
      </c>
      <c r="V384" s="329">
        <f t="shared" si="151"/>
        <v>0</v>
      </c>
      <c r="W384" s="329">
        <f t="shared" si="152"/>
        <v>0</v>
      </c>
      <c r="X384" s="464"/>
    </row>
    <row r="385" spans="1:24" ht="28.5" x14ac:dyDescent="0.25">
      <c r="A385" s="151" t="s">
        <v>725</v>
      </c>
      <c r="B385" s="100" t="s">
        <v>726</v>
      </c>
      <c r="C385" s="101" t="s">
        <v>167</v>
      </c>
      <c r="D385" s="102">
        <v>0.47899999999999998</v>
      </c>
      <c r="E385" s="40">
        <v>65155.11</v>
      </c>
      <c r="F385" s="35">
        <f t="shared" si="144"/>
        <v>31209.297689999999</v>
      </c>
      <c r="G385" s="40">
        <v>0</v>
      </c>
      <c r="H385" s="35">
        <f t="shared" si="145"/>
        <v>0</v>
      </c>
      <c r="I385" s="35">
        <f t="shared" si="146"/>
        <v>31209.297689999999</v>
      </c>
      <c r="J385" s="441"/>
      <c r="K385" s="361">
        <v>0.47899999999999998</v>
      </c>
      <c r="L385" s="328">
        <v>65155.11</v>
      </c>
      <c r="M385" s="329">
        <f t="shared" si="147"/>
        <v>31209.297689999999</v>
      </c>
      <c r="N385" s="328">
        <v>0</v>
      </c>
      <c r="O385" s="329">
        <f t="shared" si="148"/>
        <v>0</v>
      </c>
      <c r="P385" s="329">
        <f t="shared" si="149"/>
        <v>31209.297689999999</v>
      </c>
      <c r="Q385" s="473"/>
      <c r="R385" s="327">
        <f t="shared" si="131"/>
        <v>0</v>
      </c>
      <c r="S385" s="328">
        <v>65155.11</v>
      </c>
      <c r="T385" s="329">
        <f t="shared" si="150"/>
        <v>0</v>
      </c>
      <c r="U385" s="328">
        <v>0</v>
      </c>
      <c r="V385" s="329">
        <f t="shared" si="151"/>
        <v>0</v>
      </c>
      <c r="W385" s="329">
        <f t="shared" si="152"/>
        <v>0</v>
      </c>
      <c r="X385" s="464"/>
    </row>
    <row r="386" spans="1:24" ht="42.75" x14ac:dyDescent="0.25">
      <c r="A386" s="146" t="s">
        <v>727</v>
      </c>
      <c r="B386" s="100" t="s">
        <v>728</v>
      </c>
      <c r="C386" s="101" t="s">
        <v>19</v>
      </c>
      <c r="D386" s="106">
        <v>103.4</v>
      </c>
      <c r="E386" s="40">
        <v>510.72</v>
      </c>
      <c r="F386" s="35">
        <f t="shared" si="144"/>
        <v>52808.448000000004</v>
      </c>
      <c r="G386" s="40">
        <v>75.099999999999994</v>
      </c>
      <c r="H386" s="35">
        <f t="shared" si="145"/>
        <v>7765.34</v>
      </c>
      <c r="I386" s="35">
        <f t="shared" si="146"/>
        <v>60573.788</v>
      </c>
      <c r="J386" s="441"/>
      <c r="K386" s="363">
        <v>51.7</v>
      </c>
      <c r="L386" s="328">
        <v>510.72</v>
      </c>
      <c r="M386" s="329">
        <f t="shared" si="147"/>
        <v>26404.224000000002</v>
      </c>
      <c r="N386" s="328">
        <v>75.099999999999994</v>
      </c>
      <c r="O386" s="329">
        <f t="shared" si="148"/>
        <v>3882.67</v>
      </c>
      <c r="P386" s="329">
        <f t="shared" si="149"/>
        <v>30286.894</v>
      </c>
      <c r="Q386" s="473"/>
      <c r="R386" s="327">
        <f t="shared" si="131"/>
        <v>51.7</v>
      </c>
      <c r="S386" s="328">
        <v>510.72</v>
      </c>
      <c r="T386" s="329">
        <f t="shared" si="150"/>
        <v>26404.224000000002</v>
      </c>
      <c r="U386" s="328">
        <v>75.099999999999994</v>
      </c>
      <c r="V386" s="329">
        <f t="shared" si="151"/>
        <v>3882.67</v>
      </c>
      <c r="W386" s="329">
        <f t="shared" si="152"/>
        <v>30286.894</v>
      </c>
      <c r="X386" s="464"/>
    </row>
    <row r="387" spans="1:24" x14ac:dyDescent="0.25">
      <c r="A387" s="146" t="s">
        <v>729</v>
      </c>
      <c r="B387" s="104" t="s">
        <v>730</v>
      </c>
      <c r="C387" s="105" t="s">
        <v>19</v>
      </c>
      <c r="D387" s="106">
        <v>14</v>
      </c>
      <c r="E387" s="40">
        <v>2711</v>
      </c>
      <c r="F387" s="35">
        <f t="shared" si="144"/>
        <v>37954</v>
      </c>
      <c r="G387" s="40">
        <v>7373</v>
      </c>
      <c r="H387" s="35">
        <f t="shared" si="145"/>
        <v>103222</v>
      </c>
      <c r="I387" s="35">
        <f t="shared" si="146"/>
        <v>141176</v>
      </c>
      <c r="J387" s="441"/>
      <c r="K387" s="363">
        <v>7</v>
      </c>
      <c r="L387" s="328">
        <v>2711</v>
      </c>
      <c r="M387" s="329">
        <f t="shared" si="147"/>
        <v>18977</v>
      </c>
      <c r="N387" s="328">
        <v>7373</v>
      </c>
      <c r="O387" s="329">
        <f t="shared" si="148"/>
        <v>51611</v>
      </c>
      <c r="P387" s="329">
        <f t="shared" si="149"/>
        <v>70588</v>
      </c>
      <c r="Q387" s="473"/>
      <c r="R387" s="327">
        <f t="shared" si="131"/>
        <v>7</v>
      </c>
      <c r="S387" s="328">
        <v>2711</v>
      </c>
      <c r="T387" s="329">
        <f t="shared" si="150"/>
        <v>18977</v>
      </c>
      <c r="U387" s="328">
        <v>7373</v>
      </c>
      <c r="V387" s="329">
        <f t="shared" si="151"/>
        <v>51611</v>
      </c>
      <c r="W387" s="329">
        <f t="shared" si="152"/>
        <v>70588</v>
      </c>
      <c r="X387" s="464"/>
    </row>
    <row r="388" spans="1:24" x14ac:dyDescent="0.25">
      <c r="A388" s="146" t="s">
        <v>731</v>
      </c>
      <c r="B388" s="100" t="s">
        <v>732</v>
      </c>
      <c r="C388" s="101" t="s">
        <v>19</v>
      </c>
      <c r="D388" s="106">
        <v>29.3</v>
      </c>
      <c r="E388" s="40">
        <v>7613.42</v>
      </c>
      <c r="F388" s="35">
        <f t="shared" si="144"/>
        <v>223073.20600000001</v>
      </c>
      <c r="G388" s="40">
        <v>1499.87</v>
      </c>
      <c r="H388" s="35">
        <f t="shared" si="145"/>
        <v>43946.190999999999</v>
      </c>
      <c r="I388" s="35">
        <f t="shared" si="146"/>
        <v>267019.397</v>
      </c>
      <c r="J388" s="441"/>
      <c r="K388" s="363">
        <v>14.65</v>
      </c>
      <c r="L388" s="328">
        <v>7613.42</v>
      </c>
      <c r="M388" s="329">
        <f t="shared" si="147"/>
        <v>111536.603</v>
      </c>
      <c r="N388" s="328">
        <v>1499.87</v>
      </c>
      <c r="O388" s="329">
        <f t="shared" si="148"/>
        <v>21973.095499999999</v>
      </c>
      <c r="P388" s="329">
        <f t="shared" si="149"/>
        <v>133509.6985</v>
      </c>
      <c r="Q388" s="473"/>
      <c r="R388" s="327">
        <f t="shared" si="131"/>
        <v>14.65</v>
      </c>
      <c r="S388" s="328">
        <v>7613.42</v>
      </c>
      <c r="T388" s="329">
        <f t="shared" si="150"/>
        <v>111536.603</v>
      </c>
      <c r="U388" s="328">
        <v>1499.87</v>
      </c>
      <c r="V388" s="329">
        <f t="shared" si="151"/>
        <v>21973.095499999999</v>
      </c>
      <c r="W388" s="329">
        <f t="shared" si="152"/>
        <v>133509.6985</v>
      </c>
      <c r="X388" s="464"/>
    </row>
    <row r="389" spans="1:24" x14ac:dyDescent="0.25">
      <c r="A389" s="146" t="s">
        <v>733</v>
      </c>
      <c r="B389" s="100" t="s">
        <v>734</v>
      </c>
      <c r="C389" s="101" t="s">
        <v>167</v>
      </c>
      <c r="D389" s="106">
        <v>5.3</v>
      </c>
      <c r="E389" s="40">
        <v>119945</v>
      </c>
      <c r="F389" s="35">
        <f t="shared" si="144"/>
        <v>635708.5</v>
      </c>
      <c r="G389" s="40">
        <v>191172.64</v>
      </c>
      <c r="H389" s="35">
        <f t="shared" si="145"/>
        <v>1013214.9920000001</v>
      </c>
      <c r="I389" s="35">
        <f t="shared" si="146"/>
        <v>1648923.4920000001</v>
      </c>
      <c r="J389" s="441"/>
      <c r="K389" s="363">
        <v>2.65</v>
      </c>
      <c r="L389" s="328">
        <v>119945</v>
      </c>
      <c r="M389" s="329">
        <f t="shared" si="147"/>
        <v>317854.25</v>
      </c>
      <c r="N389" s="328">
        <v>191172.64</v>
      </c>
      <c r="O389" s="329">
        <f t="shared" si="148"/>
        <v>506607.49600000004</v>
      </c>
      <c r="P389" s="329">
        <f t="shared" si="149"/>
        <v>824461.74600000004</v>
      </c>
      <c r="Q389" s="473"/>
      <c r="R389" s="327">
        <f t="shared" si="131"/>
        <v>2.65</v>
      </c>
      <c r="S389" s="328">
        <v>119945</v>
      </c>
      <c r="T389" s="329">
        <f t="shared" si="150"/>
        <v>317854.25</v>
      </c>
      <c r="U389" s="328">
        <v>191172.64</v>
      </c>
      <c r="V389" s="329">
        <f t="shared" si="151"/>
        <v>506607.49600000004</v>
      </c>
      <c r="W389" s="329">
        <f t="shared" si="152"/>
        <v>824461.74600000004</v>
      </c>
      <c r="X389" s="464"/>
    </row>
    <row r="390" spans="1:24" x14ac:dyDescent="0.25">
      <c r="A390" s="146" t="s">
        <v>735</v>
      </c>
      <c r="B390" s="100" t="s">
        <v>736</v>
      </c>
      <c r="C390" s="101" t="s">
        <v>167</v>
      </c>
      <c r="D390" s="102">
        <v>5.3</v>
      </c>
      <c r="E390" s="40">
        <v>138792.24</v>
      </c>
      <c r="F390" s="35">
        <f t="shared" si="144"/>
        <v>735598.87199999997</v>
      </c>
      <c r="G390" s="40">
        <v>1277.6199999999999</v>
      </c>
      <c r="H390" s="35">
        <f t="shared" si="145"/>
        <v>6771.3859999999995</v>
      </c>
      <c r="I390" s="35">
        <f t="shared" si="146"/>
        <v>742370.25800000003</v>
      </c>
      <c r="J390" s="441"/>
      <c r="K390" s="361">
        <v>2.65</v>
      </c>
      <c r="L390" s="328">
        <v>138792.24</v>
      </c>
      <c r="M390" s="329">
        <f t="shared" si="147"/>
        <v>367799.43599999999</v>
      </c>
      <c r="N390" s="328">
        <v>1277.6199999999999</v>
      </c>
      <c r="O390" s="329">
        <f t="shared" si="148"/>
        <v>3385.6929999999998</v>
      </c>
      <c r="P390" s="329">
        <f t="shared" si="149"/>
        <v>371185.12900000002</v>
      </c>
      <c r="Q390" s="473"/>
      <c r="R390" s="327">
        <f t="shared" si="131"/>
        <v>2.65</v>
      </c>
      <c r="S390" s="328">
        <v>138792.24</v>
      </c>
      <c r="T390" s="329">
        <f t="shared" si="150"/>
        <v>367799.43599999999</v>
      </c>
      <c r="U390" s="328">
        <v>1277.6199999999999</v>
      </c>
      <c r="V390" s="329">
        <f t="shared" si="151"/>
        <v>3385.6929999999998</v>
      </c>
      <c r="W390" s="329">
        <f t="shared" si="152"/>
        <v>371185.12900000002</v>
      </c>
      <c r="X390" s="464"/>
    </row>
    <row r="391" spans="1:24" ht="28.5" x14ac:dyDescent="0.25">
      <c r="A391" s="146" t="s">
        <v>737</v>
      </c>
      <c r="B391" s="100" t="s">
        <v>738</v>
      </c>
      <c r="C391" s="101" t="s">
        <v>19</v>
      </c>
      <c r="D391" s="102">
        <v>149</v>
      </c>
      <c r="E391" s="40">
        <v>306.43</v>
      </c>
      <c r="F391" s="35">
        <f t="shared" si="144"/>
        <v>45658.07</v>
      </c>
      <c r="G391" s="40">
        <v>45.4</v>
      </c>
      <c r="H391" s="35">
        <f t="shared" si="145"/>
        <v>6764.5999999999995</v>
      </c>
      <c r="I391" s="35">
        <f t="shared" si="146"/>
        <v>52422.67</v>
      </c>
      <c r="J391" s="441"/>
      <c r="K391" s="361">
        <v>74.5</v>
      </c>
      <c r="L391" s="328">
        <v>306.43</v>
      </c>
      <c r="M391" s="329">
        <f t="shared" si="147"/>
        <v>22829.035</v>
      </c>
      <c r="N391" s="328">
        <v>45.4</v>
      </c>
      <c r="O391" s="329">
        <f t="shared" si="148"/>
        <v>3382.2999999999997</v>
      </c>
      <c r="P391" s="329">
        <f t="shared" si="149"/>
        <v>26211.334999999999</v>
      </c>
      <c r="Q391" s="473"/>
      <c r="R391" s="327">
        <f t="shared" si="131"/>
        <v>74.5</v>
      </c>
      <c r="S391" s="328">
        <v>306.43</v>
      </c>
      <c r="T391" s="329">
        <f t="shared" si="150"/>
        <v>22829.035</v>
      </c>
      <c r="U391" s="328">
        <v>45.4</v>
      </c>
      <c r="V391" s="329">
        <f t="shared" si="151"/>
        <v>3382.2999999999997</v>
      </c>
      <c r="W391" s="329">
        <f t="shared" si="152"/>
        <v>26211.334999999999</v>
      </c>
      <c r="X391" s="464"/>
    </row>
    <row r="392" spans="1:24" ht="28.5" x14ac:dyDescent="0.25">
      <c r="A392" s="146" t="s">
        <v>739</v>
      </c>
      <c r="B392" s="100" t="s">
        <v>740</v>
      </c>
      <c r="C392" s="101" t="s">
        <v>19</v>
      </c>
      <c r="D392" s="102">
        <v>149</v>
      </c>
      <c r="E392" s="40">
        <v>306.43</v>
      </c>
      <c r="F392" s="35">
        <f t="shared" si="144"/>
        <v>45658.07</v>
      </c>
      <c r="G392" s="40">
        <v>159.12</v>
      </c>
      <c r="H392" s="35">
        <f t="shared" si="145"/>
        <v>23708.880000000001</v>
      </c>
      <c r="I392" s="35">
        <f t="shared" si="146"/>
        <v>69366.95</v>
      </c>
      <c r="J392" s="441"/>
      <c r="K392" s="361">
        <v>74.5</v>
      </c>
      <c r="L392" s="328">
        <v>306.43</v>
      </c>
      <c r="M392" s="329">
        <f t="shared" si="147"/>
        <v>22829.035</v>
      </c>
      <c r="N392" s="328">
        <v>159.12</v>
      </c>
      <c r="O392" s="329">
        <f t="shared" si="148"/>
        <v>11854.44</v>
      </c>
      <c r="P392" s="329">
        <f t="shared" si="149"/>
        <v>34683.474999999999</v>
      </c>
      <c r="Q392" s="473"/>
      <c r="R392" s="327">
        <f t="shared" si="131"/>
        <v>74.5</v>
      </c>
      <c r="S392" s="328">
        <v>306.43</v>
      </c>
      <c r="T392" s="329">
        <f t="shared" si="150"/>
        <v>22829.035</v>
      </c>
      <c r="U392" s="328">
        <v>159.12</v>
      </c>
      <c r="V392" s="329">
        <f t="shared" si="151"/>
        <v>11854.44</v>
      </c>
      <c r="W392" s="329">
        <f t="shared" si="152"/>
        <v>34683.474999999999</v>
      </c>
      <c r="X392" s="464"/>
    </row>
    <row r="393" spans="1:24" x14ac:dyDescent="0.25">
      <c r="A393" s="146" t="s">
        <v>741</v>
      </c>
      <c r="B393" s="100" t="s">
        <v>742</v>
      </c>
      <c r="C393" s="101" t="s">
        <v>43</v>
      </c>
      <c r="D393" s="102">
        <v>23.2</v>
      </c>
      <c r="E393" s="40">
        <v>10218</v>
      </c>
      <c r="F393" s="35">
        <f t="shared" si="144"/>
        <v>237057.6</v>
      </c>
      <c r="G393" s="40">
        <v>29000</v>
      </c>
      <c r="H393" s="35">
        <f t="shared" si="145"/>
        <v>672800</v>
      </c>
      <c r="I393" s="35">
        <f t="shared" si="146"/>
        <v>909857.6</v>
      </c>
      <c r="J393" s="441"/>
      <c r="K393" s="361">
        <v>8</v>
      </c>
      <c r="L393" s="328">
        <v>10218</v>
      </c>
      <c r="M393" s="329">
        <f t="shared" si="147"/>
        <v>81744</v>
      </c>
      <c r="N393" s="328">
        <v>29000</v>
      </c>
      <c r="O393" s="329">
        <f t="shared" si="148"/>
        <v>232000</v>
      </c>
      <c r="P393" s="329">
        <f t="shared" si="149"/>
        <v>313744</v>
      </c>
      <c r="Q393" s="473"/>
      <c r="R393" s="327">
        <f t="shared" si="131"/>
        <v>15.2</v>
      </c>
      <c r="S393" s="328">
        <v>10218</v>
      </c>
      <c r="T393" s="329">
        <f t="shared" si="150"/>
        <v>155313.60000000001</v>
      </c>
      <c r="U393" s="328">
        <v>29000</v>
      </c>
      <c r="V393" s="329">
        <f t="shared" si="151"/>
        <v>440800</v>
      </c>
      <c r="W393" s="329">
        <f t="shared" si="152"/>
        <v>596113.6</v>
      </c>
      <c r="X393" s="464"/>
    </row>
    <row r="394" spans="1:24" x14ac:dyDescent="0.25">
      <c r="A394" s="146" t="s">
        <v>743</v>
      </c>
      <c r="B394" s="150" t="s">
        <v>744</v>
      </c>
      <c r="C394" s="152" t="s">
        <v>19</v>
      </c>
      <c r="D394" s="153">
        <v>54</v>
      </c>
      <c r="E394" s="40">
        <v>411.6</v>
      </c>
      <c r="F394" s="35">
        <f t="shared" si="144"/>
        <v>22226.400000000001</v>
      </c>
      <c r="G394" s="40">
        <v>152.5</v>
      </c>
      <c r="H394" s="35">
        <f t="shared" si="145"/>
        <v>8235</v>
      </c>
      <c r="I394" s="35">
        <f t="shared" si="146"/>
        <v>30461.4</v>
      </c>
      <c r="J394" s="441"/>
      <c r="K394" s="376">
        <v>15</v>
      </c>
      <c r="L394" s="328">
        <v>411.6</v>
      </c>
      <c r="M394" s="329">
        <f t="shared" si="147"/>
        <v>6174</v>
      </c>
      <c r="N394" s="328">
        <v>152.5</v>
      </c>
      <c r="O394" s="329">
        <f t="shared" si="148"/>
        <v>2287.5</v>
      </c>
      <c r="P394" s="329">
        <f t="shared" si="149"/>
        <v>8461.5</v>
      </c>
      <c r="Q394" s="473"/>
      <c r="R394" s="327">
        <f t="shared" si="131"/>
        <v>39</v>
      </c>
      <c r="S394" s="328">
        <v>411.6</v>
      </c>
      <c r="T394" s="329">
        <f t="shared" si="150"/>
        <v>16052.400000000001</v>
      </c>
      <c r="U394" s="328">
        <v>152.5</v>
      </c>
      <c r="V394" s="329">
        <f t="shared" si="151"/>
        <v>5947.5</v>
      </c>
      <c r="W394" s="329">
        <f t="shared" si="152"/>
        <v>21999.9</v>
      </c>
      <c r="X394" s="464"/>
    </row>
    <row r="395" spans="1:24" x14ac:dyDescent="0.25">
      <c r="A395" s="154" t="s">
        <v>745</v>
      </c>
      <c r="B395" s="122" t="s">
        <v>746</v>
      </c>
      <c r="C395" s="50" t="s">
        <v>170</v>
      </c>
      <c r="D395" s="51">
        <v>101</v>
      </c>
      <c r="E395" s="40">
        <v>474.58</v>
      </c>
      <c r="F395" s="35">
        <f t="shared" si="144"/>
        <v>47932.58</v>
      </c>
      <c r="G395" s="40">
        <v>0</v>
      </c>
      <c r="H395" s="35">
        <f t="shared" si="145"/>
        <v>0</v>
      </c>
      <c r="I395" s="35">
        <f t="shared" si="146"/>
        <v>47932.58</v>
      </c>
      <c r="J395" s="441"/>
      <c r="K395" s="334"/>
      <c r="L395" s="328">
        <v>474.58</v>
      </c>
      <c r="M395" s="329">
        <f t="shared" si="147"/>
        <v>0</v>
      </c>
      <c r="N395" s="328">
        <v>0</v>
      </c>
      <c r="O395" s="329">
        <f t="shared" si="148"/>
        <v>0</v>
      </c>
      <c r="P395" s="329">
        <f t="shared" si="149"/>
        <v>0</v>
      </c>
      <c r="Q395" s="473"/>
      <c r="R395" s="327">
        <f t="shared" si="131"/>
        <v>101</v>
      </c>
      <c r="S395" s="328">
        <v>474.58</v>
      </c>
      <c r="T395" s="329">
        <f t="shared" si="150"/>
        <v>47932.58</v>
      </c>
      <c r="U395" s="328">
        <v>0</v>
      </c>
      <c r="V395" s="329">
        <f t="shared" si="151"/>
        <v>0</v>
      </c>
      <c r="W395" s="329">
        <f t="shared" si="152"/>
        <v>47932.58</v>
      </c>
      <c r="X395" s="464"/>
    </row>
    <row r="396" spans="1:24" x14ac:dyDescent="0.25">
      <c r="A396" s="154" t="s">
        <v>747</v>
      </c>
      <c r="B396" s="122" t="s">
        <v>748</v>
      </c>
      <c r="C396" s="50" t="s">
        <v>170</v>
      </c>
      <c r="D396" s="51">
        <v>101</v>
      </c>
      <c r="E396" s="40">
        <v>419.28</v>
      </c>
      <c r="F396" s="35">
        <f t="shared" si="144"/>
        <v>42347.28</v>
      </c>
      <c r="G396" s="40">
        <v>426.89</v>
      </c>
      <c r="H396" s="35">
        <f t="shared" si="145"/>
        <v>43115.89</v>
      </c>
      <c r="I396" s="35">
        <f t="shared" si="146"/>
        <v>85463.17</v>
      </c>
      <c r="J396" s="441"/>
      <c r="K396" s="334"/>
      <c r="L396" s="328">
        <v>419.28</v>
      </c>
      <c r="M396" s="329">
        <f t="shared" si="147"/>
        <v>0</v>
      </c>
      <c r="N396" s="328">
        <v>426.89</v>
      </c>
      <c r="O396" s="329">
        <f t="shared" si="148"/>
        <v>0</v>
      </c>
      <c r="P396" s="329">
        <f t="shared" si="149"/>
        <v>0</v>
      </c>
      <c r="Q396" s="473"/>
      <c r="R396" s="327">
        <f t="shared" si="131"/>
        <v>101</v>
      </c>
      <c r="S396" s="328">
        <v>419.28</v>
      </c>
      <c r="T396" s="329">
        <f t="shared" si="150"/>
        <v>42347.28</v>
      </c>
      <c r="U396" s="328">
        <v>426.89</v>
      </c>
      <c r="V396" s="329">
        <f t="shared" si="151"/>
        <v>43115.89</v>
      </c>
      <c r="W396" s="329">
        <f t="shared" si="152"/>
        <v>85463.17</v>
      </c>
      <c r="X396" s="464"/>
    </row>
    <row r="397" spans="1:24" x14ac:dyDescent="0.25">
      <c r="A397" s="147" t="s">
        <v>749</v>
      </c>
      <c r="B397" s="83" t="s">
        <v>750</v>
      </c>
      <c r="C397" s="84"/>
      <c r="D397" s="85"/>
      <c r="E397" s="143"/>
      <c r="F397" s="143">
        <f>F398+F399+F400+F401</f>
        <v>4742399.2799999993</v>
      </c>
      <c r="G397" s="143"/>
      <c r="H397" s="143">
        <f>H398+H399+H400+H401</f>
        <v>3987897.42</v>
      </c>
      <c r="I397" s="143">
        <f>I398+I399+I400+I401</f>
        <v>8730296.6999999993</v>
      </c>
      <c r="J397" s="448"/>
      <c r="K397" s="354"/>
      <c r="L397" s="375"/>
      <c r="M397" s="375">
        <f>M398+M399+M400+M401</f>
        <v>2250871.2879999997</v>
      </c>
      <c r="N397" s="375"/>
      <c r="O397" s="375">
        <f>O398+O399+O400+O401</f>
        <v>2233210.5321999998</v>
      </c>
      <c r="P397" s="375">
        <f>P398+P399+P400+P401</f>
        <v>4484081.8202</v>
      </c>
      <c r="Q397" s="480"/>
      <c r="R397" s="327">
        <f t="shared" ref="R397:R460" si="153">D397-K397</f>
        <v>0</v>
      </c>
      <c r="S397" s="375"/>
      <c r="T397" s="375">
        <f>T398+T399+T400+T401</f>
        <v>2491527.9920000001</v>
      </c>
      <c r="U397" s="375"/>
      <c r="V397" s="375">
        <f>V398+V399+V400+V401</f>
        <v>1754686.8878000001</v>
      </c>
      <c r="W397" s="375">
        <f>W398+W399+W400+W401</f>
        <v>4246214.8798000002</v>
      </c>
      <c r="X397" s="464"/>
    </row>
    <row r="398" spans="1:24" ht="28.5" x14ac:dyDescent="0.25">
      <c r="A398" s="146" t="s">
        <v>751</v>
      </c>
      <c r="B398" s="104" t="s">
        <v>752</v>
      </c>
      <c r="C398" s="105" t="s">
        <v>43</v>
      </c>
      <c r="D398" s="153">
        <v>211.62</v>
      </c>
      <c r="E398" s="40">
        <v>12208</v>
      </c>
      <c r="F398" s="35">
        <f>D398*E398</f>
        <v>2583456.96</v>
      </c>
      <c r="G398" s="40">
        <v>14998</v>
      </c>
      <c r="H398" s="35">
        <f>D398*G398</f>
        <v>3173876.7600000002</v>
      </c>
      <c r="I398" s="35">
        <f>E398*D398+G398*D398</f>
        <v>5757333.7200000007</v>
      </c>
      <c r="J398" s="441"/>
      <c r="K398" s="376">
        <v>130</v>
      </c>
      <c r="L398" s="328">
        <v>12208</v>
      </c>
      <c r="M398" s="329">
        <f>K398*L398</f>
        <v>1587040</v>
      </c>
      <c r="N398" s="328">
        <v>14998</v>
      </c>
      <c r="O398" s="329">
        <f>K398*N398</f>
        <v>1949740</v>
      </c>
      <c r="P398" s="329">
        <f>L398*K398+N398*K398</f>
        <v>3536780</v>
      </c>
      <c r="Q398" s="473"/>
      <c r="R398" s="327">
        <f t="shared" si="153"/>
        <v>81.62</v>
      </c>
      <c r="S398" s="328">
        <v>12208</v>
      </c>
      <c r="T398" s="329">
        <f>R398*S398</f>
        <v>996416.96000000008</v>
      </c>
      <c r="U398" s="328">
        <v>14998</v>
      </c>
      <c r="V398" s="329">
        <f>R398*U398</f>
        <v>1224136.76</v>
      </c>
      <c r="W398" s="329">
        <f>S398*R398+U398*R398</f>
        <v>2220553.7200000002</v>
      </c>
      <c r="X398" s="464"/>
    </row>
    <row r="399" spans="1:24" ht="28.5" x14ac:dyDescent="0.25">
      <c r="A399" s="146" t="s">
        <v>753</v>
      </c>
      <c r="B399" s="104" t="s">
        <v>754</v>
      </c>
      <c r="C399" s="105" t="s">
        <v>19</v>
      </c>
      <c r="D399" s="153">
        <v>990</v>
      </c>
      <c r="E399" s="40">
        <v>1360.8</v>
      </c>
      <c r="F399" s="35">
        <f>D399*E399</f>
        <v>1347192</v>
      </c>
      <c r="G399" s="40">
        <v>549.02</v>
      </c>
      <c r="H399" s="35">
        <f>D399*G399</f>
        <v>543529.79999999993</v>
      </c>
      <c r="I399" s="35">
        <f>E399*D399+G399*D399</f>
        <v>1890721.7999999998</v>
      </c>
      <c r="J399" s="441"/>
      <c r="K399" s="376">
        <v>457.11</v>
      </c>
      <c r="L399" s="328">
        <v>1360.8</v>
      </c>
      <c r="M399" s="329">
        <f>K399*L399</f>
        <v>622035.28799999994</v>
      </c>
      <c r="N399" s="328">
        <v>549.02</v>
      </c>
      <c r="O399" s="329">
        <f>K399*N399</f>
        <v>250962.53219999999</v>
      </c>
      <c r="P399" s="329">
        <f>L399*K399+N399*K399</f>
        <v>872997.82019999996</v>
      </c>
      <c r="Q399" s="473"/>
      <c r="R399" s="327">
        <f t="shared" si="153"/>
        <v>532.89</v>
      </c>
      <c r="S399" s="328">
        <v>1360.8</v>
      </c>
      <c r="T399" s="329">
        <f>R399*S399</f>
        <v>725156.71199999994</v>
      </c>
      <c r="U399" s="328">
        <v>549.02</v>
      </c>
      <c r="V399" s="329">
        <f>R399*U399</f>
        <v>292567.26779999997</v>
      </c>
      <c r="W399" s="329">
        <f>S399*R399+U399*R399</f>
        <v>1017723.9797999999</v>
      </c>
      <c r="X399" s="464"/>
    </row>
    <row r="400" spans="1:24" x14ac:dyDescent="0.25">
      <c r="A400" s="146" t="s">
        <v>755</v>
      </c>
      <c r="B400" s="104" t="s">
        <v>756</v>
      </c>
      <c r="C400" s="105" t="s">
        <v>19</v>
      </c>
      <c r="D400" s="153">
        <v>172.18</v>
      </c>
      <c r="E400" s="40">
        <v>324</v>
      </c>
      <c r="F400" s="35">
        <f>D400*E400</f>
        <v>55786.32</v>
      </c>
      <c r="G400" s="40">
        <v>252</v>
      </c>
      <c r="H400" s="35">
        <f>D400*G400</f>
        <v>43389.36</v>
      </c>
      <c r="I400" s="35">
        <f>E400*D400+G400*D400</f>
        <v>99175.679999999993</v>
      </c>
      <c r="J400" s="441"/>
      <c r="K400" s="376">
        <v>129</v>
      </c>
      <c r="L400" s="328">
        <v>324</v>
      </c>
      <c r="M400" s="329">
        <f>K400*L400</f>
        <v>41796</v>
      </c>
      <c r="N400" s="328">
        <v>252</v>
      </c>
      <c r="O400" s="329">
        <f>K400*N400</f>
        <v>32508</v>
      </c>
      <c r="P400" s="329">
        <f>L400*K400+N400*K400</f>
        <v>74304</v>
      </c>
      <c r="Q400" s="473"/>
      <c r="R400" s="327">
        <f t="shared" si="153"/>
        <v>43.180000000000007</v>
      </c>
      <c r="S400" s="328">
        <v>324</v>
      </c>
      <c r="T400" s="329">
        <f>R400*S400</f>
        <v>13990.320000000002</v>
      </c>
      <c r="U400" s="328">
        <v>252</v>
      </c>
      <c r="V400" s="329">
        <f>R400*U400</f>
        <v>10881.360000000002</v>
      </c>
      <c r="W400" s="329">
        <f>S400*R400+U400*R400</f>
        <v>24871.680000000004</v>
      </c>
      <c r="X400" s="464"/>
    </row>
    <row r="401" spans="1:24" ht="28.5" x14ac:dyDescent="0.25">
      <c r="A401" s="146" t="s">
        <v>757</v>
      </c>
      <c r="B401" s="104" t="s">
        <v>758</v>
      </c>
      <c r="C401" s="105" t="s">
        <v>19</v>
      </c>
      <c r="D401" s="153">
        <v>450</v>
      </c>
      <c r="E401" s="40">
        <v>1679.92</v>
      </c>
      <c r="F401" s="35">
        <f>D401*E401</f>
        <v>755964</v>
      </c>
      <c r="G401" s="40">
        <v>504.67</v>
      </c>
      <c r="H401" s="35">
        <f>D401*G401</f>
        <v>227101.5</v>
      </c>
      <c r="I401" s="35">
        <f>E401*D401+G401*D401</f>
        <v>983065.5</v>
      </c>
      <c r="J401" s="441"/>
      <c r="K401" s="376"/>
      <c r="L401" s="328">
        <v>1679.92</v>
      </c>
      <c r="M401" s="329">
        <f>K401*L401</f>
        <v>0</v>
      </c>
      <c r="N401" s="328">
        <v>504.67</v>
      </c>
      <c r="O401" s="329">
        <f>K401*N401</f>
        <v>0</v>
      </c>
      <c r="P401" s="329">
        <f>L401*K401+N401*K401</f>
        <v>0</v>
      </c>
      <c r="Q401" s="473"/>
      <c r="R401" s="327">
        <f t="shared" si="153"/>
        <v>450</v>
      </c>
      <c r="S401" s="328">
        <v>1679.92</v>
      </c>
      <c r="T401" s="329">
        <f>R401*S401</f>
        <v>755964</v>
      </c>
      <c r="U401" s="328">
        <v>504.67</v>
      </c>
      <c r="V401" s="329">
        <f>R401*U401</f>
        <v>227101.5</v>
      </c>
      <c r="W401" s="329">
        <f>S401*R401+U401*R401</f>
        <v>983065.5</v>
      </c>
      <c r="X401" s="464"/>
    </row>
    <row r="402" spans="1:24" x14ac:dyDescent="0.25">
      <c r="A402" s="147" t="s">
        <v>759</v>
      </c>
      <c r="B402" s="83" t="s">
        <v>760</v>
      </c>
      <c r="C402" s="90"/>
      <c r="D402" s="91"/>
      <c r="E402" s="40"/>
      <c r="F402" s="143">
        <f>F403+F404+F405+F406+F407+F408+F409+F410+F411+F412+F413+F414+F415+F416+F417+F418+F419</f>
        <v>999937.98640000005</v>
      </c>
      <c r="G402" s="40"/>
      <c r="H402" s="143">
        <f>H403+H404+H405+H406+H407+H408+H409+H410+H411+H412+H413+H414+H415+H416+H417+H418+H419</f>
        <v>503749.88679999992</v>
      </c>
      <c r="I402" s="143">
        <f>I403+I404+I405+I406+I407+I408+I409+I410+I411+I412+I413+I414+I415+I416+I417+I418+I419</f>
        <v>1503687.8732000003</v>
      </c>
      <c r="J402" s="448"/>
      <c r="K402" s="357"/>
      <c r="L402" s="328"/>
      <c r="M402" s="375">
        <f>M403+M404+M405+M406+M407+M408+M409+M410+M411+M412+M413+M414+M415+M416+M417+M418+M419</f>
        <v>565796.8600000001</v>
      </c>
      <c r="N402" s="328"/>
      <c r="O402" s="375">
        <f>O403+O404+O405+O406+O407+O408+O409+O410+O411+O412+O413+O414+O415+O416+O417+O418+O419</f>
        <v>275563.12</v>
      </c>
      <c r="P402" s="375">
        <f>P403+P404+P405+P406+P407+P408+P409+P410+P411+P412+P413+P414+P415+P416+P417+P418+P419</f>
        <v>841359.98</v>
      </c>
      <c r="Q402" s="480"/>
      <c r="R402" s="327">
        <f t="shared" si="153"/>
        <v>0</v>
      </c>
      <c r="S402" s="328"/>
      <c r="T402" s="375">
        <f>T403+T404+T405+T406+T407+T408+T409+T410+T411+T412+T413+T414+T415+T416+T417+T418+T419</f>
        <v>434141.12640000001</v>
      </c>
      <c r="U402" s="328"/>
      <c r="V402" s="375">
        <f>V403+V404+V405+V406+V407+V408+V409+V410+V411+V412+V413+V414+V415+V416+V417+V418+V419</f>
        <v>228186.76679999995</v>
      </c>
      <c r="W402" s="375">
        <f>W403+W404+W405+W406+W407+W408+W409+W410+W411+W412+W413+W414+W415+W416+W417+W418+W419</f>
        <v>662327.89320000017</v>
      </c>
      <c r="X402" s="464"/>
    </row>
    <row r="403" spans="1:24" x14ac:dyDescent="0.25">
      <c r="A403" s="146" t="s">
        <v>761</v>
      </c>
      <c r="B403" s="89" t="s">
        <v>762</v>
      </c>
      <c r="C403" s="90" t="s">
        <v>406</v>
      </c>
      <c r="D403" s="91">
        <v>7.2</v>
      </c>
      <c r="E403" s="48">
        <v>3144</v>
      </c>
      <c r="F403" s="35">
        <f t="shared" ref="F403:F419" si="154">D403*E403</f>
        <v>22636.799999999999</v>
      </c>
      <c r="G403" s="48">
        <v>0</v>
      </c>
      <c r="H403" s="35">
        <f t="shared" ref="H403:H419" si="155">D403*G403</f>
        <v>0</v>
      </c>
      <c r="I403" s="35">
        <f t="shared" ref="I403:I419" si="156">E403*D403+G403*D403</f>
        <v>22636.799999999999</v>
      </c>
      <c r="J403" s="441"/>
      <c r="K403" s="357">
        <v>5</v>
      </c>
      <c r="L403" s="377">
        <v>3144</v>
      </c>
      <c r="M403" s="329">
        <f t="shared" ref="M403:M419" si="157">K403*L403</f>
        <v>15720</v>
      </c>
      <c r="N403" s="377">
        <v>0</v>
      </c>
      <c r="O403" s="329">
        <f t="shared" ref="O403:O419" si="158">K403*N403</f>
        <v>0</v>
      </c>
      <c r="P403" s="329">
        <f t="shared" ref="P403:P419" si="159">L403*K403+N403*K403</f>
        <v>15720</v>
      </c>
      <c r="Q403" s="473"/>
      <c r="R403" s="327">
        <f t="shared" si="153"/>
        <v>2.2000000000000002</v>
      </c>
      <c r="S403" s="377">
        <v>3144</v>
      </c>
      <c r="T403" s="329">
        <f t="shared" ref="T403:T419" si="160">R403*S403</f>
        <v>6916.8</v>
      </c>
      <c r="U403" s="377">
        <v>0</v>
      </c>
      <c r="V403" s="329">
        <f t="shared" ref="V403:V419" si="161">R403*U403</f>
        <v>0</v>
      </c>
      <c r="W403" s="329">
        <f t="shared" ref="W403:W419" si="162">S403*R403+U403*R403</f>
        <v>6916.8</v>
      </c>
      <c r="X403" s="464"/>
    </row>
    <row r="404" spans="1:24" x14ac:dyDescent="0.25">
      <c r="A404" s="146" t="s">
        <v>763</v>
      </c>
      <c r="B404" s="89" t="s">
        <v>764</v>
      </c>
      <c r="C404" s="90" t="s">
        <v>765</v>
      </c>
      <c r="D404" s="91">
        <v>2.88</v>
      </c>
      <c r="E404" s="48">
        <v>1372.88</v>
      </c>
      <c r="F404" s="35">
        <f t="shared" si="154"/>
        <v>3953.8944000000001</v>
      </c>
      <c r="G404" s="48">
        <v>150.81</v>
      </c>
      <c r="H404" s="35">
        <f t="shared" si="155"/>
        <v>434.33279999999996</v>
      </c>
      <c r="I404" s="35">
        <f t="shared" si="156"/>
        <v>4388.2272000000003</v>
      </c>
      <c r="J404" s="441"/>
      <c r="K404" s="357">
        <v>2</v>
      </c>
      <c r="L404" s="377">
        <v>1372.88</v>
      </c>
      <c r="M404" s="329">
        <f t="shared" si="157"/>
        <v>2745.76</v>
      </c>
      <c r="N404" s="377">
        <v>150.81</v>
      </c>
      <c r="O404" s="329">
        <f t="shared" si="158"/>
        <v>301.62</v>
      </c>
      <c r="P404" s="329">
        <f t="shared" si="159"/>
        <v>3047.38</v>
      </c>
      <c r="Q404" s="473"/>
      <c r="R404" s="327">
        <f t="shared" si="153"/>
        <v>0.87999999999999989</v>
      </c>
      <c r="S404" s="377">
        <v>1372.88</v>
      </c>
      <c r="T404" s="329">
        <f t="shared" si="160"/>
        <v>1208.1343999999999</v>
      </c>
      <c r="U404" s="377">
        <v>150.81</v>
      </c>
      <c r="V404" s="329">
        <f t="shared" si="161"/>
        <v>132.71279999999999</v>
      </c>
      <c r="W404" s="329">
        <f t="shared" si="162"/>
        <v>1340.8471999999999</v>
      </c>
      <c r="X404" s="464"/>
    </row>
    <row r="405" spans="1:24" x14ac:dyDescent="0.25">
      <c r="A405" s="146" t="s">
        <v>766</v>
      </c>
      <c r="B405" s="89" t="s">
        <v>767</v>
      </c>
      <c r="C405" s="90" t="s">
        <v>765</v>
      </c>
      <c r="D405" s="91">
        <v>2.88</v>
      </c>
      <c r="E405" s="48">
        <v>2602.9699999999998</v>
      </c>
      <c r="F405" s="35">
        <f t="shared" si="154"/>
        <v>7496.5535999999993</v>
      </c>
      <c r="G405" s="48">
        <v>0</v>
      </c>
      <c r="H405" s="35">
        <f t="shared" si="155"/>
        <v>0</v>
      </c>
      <c r="I405" s="35">
        <f t="shared" si="156"/>
        <v>7496.5535999999993</v>
      </c>
      <c r="J405" s="441"/>
      <c r="K405" s="357">
        <v>2</v>
      </c>
      <c r="L405" s="377">
        <v>2602.9699999999998</v>
      </c>
      <c r="M405" s="329">
        <f t="shared" si="157"/>
        <v>5205.9399999999996</v>
      </c>
      <c r="N405" s="377">
        <v>0</v>
      </c>
      <c r="O405" s="329">
        <f t="shared" si="158"/>
        <v>0</v>
      </c>
      <c r="P405" s="329">
        <f t="shared" si="159"/>
        <v>5205.9399999999996</v>
      </c>
      <c r="Q405" s="473"/>
      <c r="R405" s="327">
        <f t="shared" si="153"/>
        <v>0.87999999999999989</v>
      </c>
      <c r="S405" s="377">
        <v>2602.9699999999998</v>
      </c>
      <c r="T405" s="329">
        <f t="shared" si="160"/>
        <v>2290.6135999999997</v>
      </c>
      <c r="U405" s="377">
        <v>0</v>
      </c>
      <c r="V405" s="329">
        <f t="shared" si="161"/>
        <v>0</v>
      </c>
      <c r="W405" s="329">
        <f t="shared" si="162"/>
        <v>2290.6135999999997</v>
      </c>
      <c r="X405" s="464"/>
    </row>
    <row r="406" spans="1:24" x14ac:dyDescent="0.25">
      <c r="A406" s="146" t="s">
        <v>768</v>
      </c>
      <c r="B406" s="89" t="s">
        <v>769</v>
      </c>
      <c r="C406" s="90" t="s">
        <v>765</v>
      </c>
      <c r="D406" s="91">
        <v>2.88</v>
      </c>
      <c r="E406" s="48">
        <v>3246.18</v>
      </c>
      <c r="F406" s="35">
        <f t="shared" si="154"/>
        <v>9348.9983999999986</v>
      </c>
      <c r="G406" s="48">
        <v>664.3</v>
      </c>
      <c r="H406" s="35">
        <f t="shared" si="155"/>
        <v>1913.1839999999997</v>
      </c>
      <c r="I406" s="35">
        <f t="shared" si="156"/>
        <v>11262.182399999998</v>
      </c>
      <c r="J406" s="441"/>
      <c r="K406" s="357">
        <v>2</v>
      </c>
      <c r="L406" s="377">
        <v>3246.18</v>
      </c>
      <c r="M406" s="329">
        <f t="shared" si="157"/>
        <v>6492.36</v>
      </c>
      <c r="N406" s="377">
        <v>664.3</v>
      </c>
      <c r="O406" s="329">
        <f t="shared" si="158"/>
        <v>1328.6</v>
      </c>
      <c r="P406" s="329">
        <f t="shared" si="159"/>
        <v>7820.9599999999991</v>
      </c>
      <c r="Q406" s="473"/>
      <c r="R406" s="327">
        <f t="shared" si="153"/>
        <v>0.87999999999999989</v>
      </c>
      <c r="S406" s="377">
        <v>3246.18</v>
      </c>
      <c r="T406" s="329">
        <f t="shared" si="160"/>
        <v>2856.6383999999994</v>
      </c>
      <c r="U406" s="377">
        <v>664.3</v>
      </c>
      <c r="V406" s="329">
        <f t="shared" si="161"/>
        <v>584.58399999999983</v>
      </c>
      <c r="W406" s="329">
        <f t="shared" si="162"/>
        <v>3441.2223999999992</v>
      </c>
      <c r="X406" s="464"/>
    </row>
    <row r="407" spans="1:24" x14ac:dyDescent="0.25">
      <c r="A407" s="146" t="s">
        <v>770</v>
      </c>
      <c r="B407" s="89" t="s">
        <v>771</v>
      </c>
      <c r="C407" s="90" t="s">
        <v>406</v>
      </c>
      <c r="D407" s="91">
        <v>167</v>
      </c>
      <c r="E407" s="48">
        <v>972.02</v>
      </c>
      <c r="F407" s="35">
        <f t="shared" si="154"/>
        <v>162327.34</v>
      </c>
      <c r="G407" s="48">
        <v>167.08</v>
      </c>
      <c r="H407" s="35">
        <f t="shared" si="155"/>
        <v>27902.36</v>
      </c>
      <c r="I407" s="35">
        <f t="shared" si="156"/>
        <v>190229.7</v>
      </c>
      <c r="J407" s="441"/>
      <c r="K407" s="357">
        <v>90</v>
      </c>
      <c r="L407" s="377">
        <v>972.02</v>
      </c>
      <c r="M407" s="329">
        <f t="shared" si="157"/>
        <v>87481.8</v>
      </c>
      <c r="N407" s="377">
        <v>167.08</v>
      </c>
      <c r="O407" s="329">
        <f t="shared" si="158"/>
        <v>15037.2</v>
      </c>
      <c r="P407" s="329">
        <f t="shared" si="159"/>
        <v>102519</v>
      </c>
      <c r="Q407" s="473"/>
      <c r="R407" s="327">
        <f t="shared" si="153"/>
        <v>77</v>
      </c>
      <c r="S407" s="377">
        <v>972.02</v>
      </c>
      <c r="T407" s="329">
        <f t="shared" si="160"/>
        <v>74845.539999999994</v>
      </c>
      <c r="U407" s="377">
        <v>167.08</v>
      </c>
      <c r="V407" s="329">
        <f t="shared" si="161"/>
        <v>12865.160000000002</v>
      </c>
      <c r="W407" s="329">
        <f t="shared" si="162"/>
        <v>87710.7</v>
      </c>
      <c r="X407" s="464"/>
    </row>
    <row r="408" spans="1:24" ht="42.75" x14ac:dyDescent="0.25">
      <c r="A408" s="146" t="s">
        <v>772</v>
      </c>
      <c r="B408" s="89" t="s">
        <v>773</v>
      </c>
      <c r="C408" s="90" t="s">
        <v>406</v>
      </c>
      <c r="D408" s="91">
        <v>167</v>
      </c>
      <c r="E408" s="48">
        <v>1516.98</v>
      </c>
      <c r="F408" s="35">
        <f t="shared" si="154"/>
        <v>253335.66</v>
      </c>
      <c r="G408" s="48">
        <v>1164.8</v>
      </c>
      <c r="H408" s="35">
        <f t="shared" si="155"/>
        <v>194521.60000000001</v>
      </c>
      <c r="I408" s="35">
        <f t="shared" si="156"/>
        <v>447857.26</v>
      </c>
      <c r="J408" s="441"/>
      <c r="K408" s="357">
        <v>90</v>
      </c>
      <c r="L408" s="377">
        <v>1516.98</v>
      </c>
      <c r="M408" s="329">
        <f t="shared" si="157"/>
        <v>136528.20000000001</v>
      </c>
      <c r="N408" s="377">
        <v>1164.8</v>
      </c>
      <c r="O408" s="329">
        <f t="shared" si="158"/>
        <v>104832</v>
      </c>
      <c r="P408" s="329">
        <f t="shared" si="159"/>
        <v>241360.2</v>
      </c>
      <c r="Q408" s="473"/>
      <c r="R408" s="327">
        <f t="shared" si="153"/>
        <v>77</v>
      </c>
      <c r="S408" s="377">
        <v>1516.98</v>
      </c>
      <c r="T408" s="329">
        <f t="shared" si="160"/>
        <v>116807.46</v>
      </c>
      <c r="U408" s="377">
        <v>1164.8</v>
      </c>
      <c r="V408" s="329">
        <f t="shared" si="161"/>
        <v>89689.599999999991</v>
      </c>
      <c r="W408" s="329">
        <f t="shared" si="162"/>
        <v>206497.06</v>
      </c>
      <c r="X408" s="464"/>
    </row>
    <row r="409" spans="1:24" x14ac:dyDescent="0.25">
      <c r="A409" s="146" t="s">
        <v>774</v>
      </c>
      <c r="B409" s="89" t="s">
        <v>775</v>
      </c>
      <c r="C409" s="90" t="s">
        <v>406</v>
      </c>
      <c r="D409" s="91">
        <v>167</v>
      </c>
      <c r="E409" s="48">
        <v>505.66</v>
      </c>
      <c r="F409" s="35">
        <f t="shared" si="154"/>
        <v>84445.22</v>
      </c>
      <c r="G409" s="48">
        <v>83.54</v>
      </c>
      <c r="H409" s="35">
        <f t="shared" si="155"/>
        <v>13951.18</v>
      </c>
      <c r="I409" s="35">
        <f t="shared" si="156"/>
        <v>98396.4</v>
      </c>
      <c r="J409" s="441"/>
      <c r="K409" s="357">
        <v>90</v>
      </c>
      <c r="L409" s="377">
        <v>505.66</v>
      </c>
      <c r="M409" s="329">
        <f t="shared" si="157"/>
        <v>45509.4</v>
      </c>
      <c r="N409" s="377">
        <v>83.54</v>
      </c>
      <c r="O409" s="329">
        <f t="shared" si="158"/>
        <v>7518.6</v>
      </c>
      <c r="P409" s="329">
        <f t="shared" si="159"/>
        <v>53028</v>
      </c>
      <c r="Q409" s="473"/>
      <c r="R409" s="327">
        <f t="shared" si="153"/>
        <v>77</v>
      </c>
      <c r="S409" s="377">
        <v>505.66</v>
      </c>
      <c r="T409" s="329">
        <f t="shared" si="160"/>
        <v>38935.82</v>
      </c>
      <c r="U409" s="377">
        <v>83.54</v>
      </c>
      <c r="V409" s="329">
        <f t="shared" si="161"/>
        <v>6432.5800000000008</v>
      </c>
      <c r="W409" s="329">
        <f t="shared" si="162"/>
        <v>45368.4</v>
      </c>
      <c r="X409" s="464"/>
    </row>
    <row r="410" spans="1:24" ht="28.5" x14ac:dyDescent="0.25">
      <c r="A410" s="146" t="s">
        <v>776</v>
      </c>
      <c r="B410" s="89" t="s">
        <v>777</v>
      </c>
      <c r="C410" s="90" t="s">
        <v>406</v>
      </c>
      <c r="D410" s="91">
        <v>167</v>
      </c>
      <c r="E410" s="48">
        <v>93.01</v>
      </c>
      <c r="F410" s="35">
        <f t="shared" si="154"/>
        <v>15532.67</v>
      </c>
      <c r="G410" s="48">
        <v>284.44</v>
      </c>
      <c r="H410" s="35">
        <f t="shared" si="155"/>
        <v>47501.48</v>
      </c>
      <c r="I410" s="35">
        <f t="shared" si="156"/>
        <v>63034.15</v>
      </c>
      <c r="J410" s="441"/>
      <c r="K410" s="357">
        <v>90</v>
      </c>
      <c r="L410" s="377">
        <v>93.01</v>
      </c>
      <c r="M410" s="329">
        <f t="shared" si="157"/>
        <v>8370.9</v>
      </c>
      <c r="N410" s="377">
        <v>284.44</v>
      </c>
      <c r="O410" s="329">
        <f t="shared" si="158"/>
        <v>25599.599999999999</v>
      </c>
      <c r="P410" s="329">
        <f t="shared" si="159"/>
        <v>33970.5</v>
      </c>
      <c r="Q410" s="473"/>
      <c r="R410" s="327">
        <f t="shared" si="153"/>
        <v>77</v>
      </c>
      <c r="S410" s="377">
        <v>93.01</v>
      </c>
      <c r="T410" s="329">
        <f t="shared" si="160"/>
        <v>7161.77</v>
      </c>
      <c r="U410" s="377">
        <v>284.44</v>
      </c>
      <c r="V410" s="329">
        <f t="shared" si="161"/>
        <v>21901.88</v>
      </c>
      <c r="W410" s="329">
        <f t="shared" si="162"/>
        <v>29063.65</v>
      </c>
      <c r="X410" s="464"/>
    </row>
    <row r="411" spans="1:24" x14ac:dyDescent="0.25">
      <c r="A411" s="146" t="s">
        <v>778</v>
      </c>
      <c r="B411" s="89" t="s">
        <v>779</v>
      </c>
      <c r="C411" s="90" t="s">
        <v>406</v>
      </c>
      <c r="D411" s="91">
        <v>167</v>
      </c>
      <c r="E411" s="48">
        <v>40.61</v>
      </c>
      <c r="F411" s="35">
        <f t="shared" si="154"/>
        <v>6781.87</v>
      </c>
      <c r="G411" s="48">
        <v>44.2</v>
      </c>
      <c r="H411" s="35">
        <f t="shared" si="155"/>
        <v>7381.4000000000005</v>
      </c>
      <c r="I411" s="35">
        <f t="shared" si="156"/>
        <v>14163.27</v>
      </c>
      <c r="J411" s="441"/>
      <c r="K411" s="357">
        <v>90</v>
      </c>
      <c r="L411" s="377">
        <v>40.61</v>
      </c>
      <c r="M411" s="329">
        <f t="shared" si="157"/>
        <v>3654.9</v>
      </c>
      <c r="N411" s="377">
        <v>44.2</v>
      </c>
      <c r="O411" s="329">
        <f t="shared" si="158"/>
        <v>3978.0000000000005</v>
      </c>
      <c r="P411" s="329">
        <f t="shared" si="159"/>
        <v>7632.9000000000005</v>
      </c>
      <c r="Q411" s="473"/>
      <c r="R411" s="327">
        <f t="shared" si="153"/>
        <v>77</v>
      </c>
      <c r="S411" s="377">
        <v>40.61</v>
      </c>
      <c r="T411" s="329">
        <f t="shared" si="160"/>
        <v>3126.97</v>
      </c>
      <c r="U411" s="377">
        <v>44.2</v>
      </c>
      <c r="V411" s="329">
        <f t="shared" si="161"/>
        <v>3403.4</v>
      </c>
      <c r="W411" s="329">
        <f t="shared" si="162"/>
        <v>6530.37</v>
      </c>
      <c r="X411" s="464"/>
    </row>
    <row r="412" spans="1:24" ht="28.5" x14ac:dyDescent="0.25">
      <c r="A412" s="146" t="s">
        <v>780</v>
      </c>
      <c r="B412" s="89" t="s">
        <v>781</v>
      </c>
      <c r="C412" s="90" t="s">
        <v>406</v>
      </c>
      <c r="D412" s="91">
        <v>167</v>
      </c>
      <c r="E412" s="48">
        <v>882.94</v>
      </c>
      <c r="F412" s="35">
        <f t="shared" si="154"/>
        <v>147450.98000000001</v>
      </c>
      <c r="G412" s="48">
        <v>1166.0999999999999</v>
      </c>
      <c r="H412" s="35">
        <f t="shared" si="155"/>
        <v>194738.69999999998</v>
      </c>
      <c r="I412" s="35">
        <f t="shared" si="156"/>
        <v>342189.68</v>
      </c>
      <c r="J412" s="441"/>
      <c r="K412" s="357">
        <v>90</v>
      </c>
      <c r="L412" s="377">
        <v>882.94</v>
      </c>
      <c r="M412" s="329">
        <f t="shared" si="157"/>
        <v>79464.600000000006</v>
      </c>
      <c r="N412" s="377">
        <v>1166.0999999999999</v>
      </c>
      <c r="O412" s="329">
        <f t="shared" si="158"/>
        <v>104948.99999999999</v>
      </c>
      <c r="P412" s="329">
        <f t="shared" si="159"/>
        <v>184413.59999999998</v>
      </c>
      <c r="Q412" s="473"/>
      <c r="R412" s="327">
        <f t="shared" si="153"/>
        <v>77</v>
      </c>
      <c r="S412" s="377">
        <v>882.94</v>
      </c>
      <c r="T412" s="329">
        <f t="shared" si="160"/>
        <v>67986.38</v>
      </c>
      <c r="U412" s="377">
        <v>1166.0999999999999</v>
      </c>
      <c r="V412" s="329">
        <f t="shared" si="161"/>
        <v>89789.7</v>
      </c>
      <c r="W412" s="329">
        <f t="shared" si="162"/>
        <v>157776.08000000002</v>
      </c>
      <c r="X412" s="464"/>
    </row>
    <row r="413" spans="1:24" x14ac:dyDescent="0.25">
      <c r="A413" s="146" t="s">
        <v>782</v>
      </c>
      <c r="B413" s="89" t="s">
        <v>783</v>
      </c>
      <c r="C413" s="90" t="s">
        <v>765</v>
      </c>
      <c r="D413" s="91">
        <v>11</v>
      </c>
      <c r="E413" s="48">
        <v>1965</v>
      </c>
      <c r="F413" s="35">
        <f t="shared" si="154"/>
        <v>21615</v>
      </c>
      <c r="G413" s="48">
        <v>0</v>
      </c>
      <c r="H413" s="35">
        <f t="shared" si="155"/>
        <v>0</v>
      </c>
      <c r="I413" s="35">
        <f t="shared" si="156"/>
        <v>21615</v>
      </c>
      <c r="J413" s="441"/>
      <c r="K413" s="357">
        <v>2</v>
      </c>
      <c r="L413" s="377">
        <v>1965</v>
      </c>
      <c r="M413" s="329">
        <f t="shared" si="157"/>
        <v>3930</v>
      </c>
      <c r="N413" s="377">
        <v>0</v>
      </c>
      <c r="O413" s="329">
        <f t="shared" si="158"/>
        <v>0</v>
      </c>
      <c r="P413" s="329">
        <f t="shared" si="159"/>
        <v>3930</v>
      </c>
      <c r="Q413" s="473"/>
      <c r="R413" s="327">
        <f t="shared" si="153"/>
        <v>9</v>
      </c>
      <c r="S413" s="377">
        <v>1965</v>
      </c>
      <c r="T413" s="329">
        <f t="shared" si="160"/>
        <v>17685</v>
      </c>
      <c r="U413" s="377">
        <v>0</v>
      </c>
      <c r="V413" s="329">
        <f t="shared" si="161"/>
        <v>0</v>
      </c>
      <c r="W413" s="329">
        <f t="shared" si="162"/>
        <v>17685</v>
      </c>
      <c r="X413" s="464"/>
    </row>
    <row r="414" spans="1:24" x14ac:dyDescent="0.25">
      <c r="A414" s="146" t="s">
        <v>784</v>
      </c>
      <c r="B414" s="89" t="s">
        <v>785</v>
      </c>
      <c r="C414" s="90" t="s">
        <v>765</v>
      </c>
      <c r="D414" s="91">
        <v>11</v>
      </c>
      <c r="E414" s="48">
        <v>8515</v>
      </c>
      <c r="F414" s="35">
        <f t="shared" si="154"/>
        <v>93665</v>
      </c>
      <c r="G414" s="48">
        <v>308.10000000000002</v>
      </c>
      <c r="H414" s="35">
        <f t="shared" si="155"/>
        <v>3389.1000000000004</v>
      </c>
      <c r="I414" s="35">
        <f t="shared" si="156"/>
        <v>97054.1</v>
      </c>
      <c r="J414" s="441"/>
      <c r="K414" s="357">
        <v>2</v>
      </c>
      <c r="L414" s="377">
        <v>8515</v>
      </c>
      <c r="M414" s="329">
        <f t="shared" si="157"/>
        <v>17030</v>
      </c>
      <c r="N414" s="377">
        <v>308.10000000000002</v>
      </c>
      <c r="O414" s="329">
        <f t="shared" si="158"/>
        <v>616.20000000000005</v>
      </c>
      <c r="P414" s="329">
        <f t="shared" si="159"/>
        <v>17646.2</v>
      </c>
      <c r="Q414" s="473"/>
      <c r="R414" s="327">
        <f t="shared" si="153"/>
        <v>9</v>
      </c>
      <c r="S414" s="377">
        <v>8515</v>
      </c>
      <c r="T414" s="329">
        <f t="shared" si="160"/>
        <v>76635</v>
      </c>
      <c r="U414" s="377">
        <v>308.10000000000002</v>
      </c>
      <c r="V414" s="329">
        <f t="shared" si="161"/>
        <v>2772.9</v>
      </c>
      <c r="W414" s="329">
        <f t="shared" si="162"/>
        <v>79407.899999999994</v>
      </c>
      <c r="X414" s="464"/>
    </row>
    <row r="415" spans="1:24" x14ac:dyDescent="0.25">
      <c r="A415" s="146" t="s">
        <v>786</v>
      </c>
      <c r="B415" s="89" t="s">
        <v>787</v>
      </c>
      <c r="C415" s="90" t="s">
        <v>765</v>
      </c>
      <c r="D415" s="91">
        <v>11</v>
      </c>
      <c r="E415" s="48">
        <v>1965</v>
      </c>
      <c r="F415" s="35">
        <f t="shared" si="154"/>
        <v>21615</v>
      </c>
      <c r="G415" s="48">
        <v>68.25</v>
      </c>
      <c r="H415" s="35">
        <f t="shared" si="155"/>
        <v>750.75</v>
      </c>
      <c r="I415" s="35">
        <f t="shared" si="156"/>
        <v>22365.75</v>
      </c>
      <c r="J415" s="441"/>
      <c r="K415" s="357">
        <v>2</v>
      </c>
      <c r="L415" s="377">
        <v>1965</v>
      </c>
      <c r="M415" s="329">
        <f t="shared" si="157"/>
        <v>3930</v>
      </c>
      <c r="N415" s="377">
        <v>68.25</v>
      </c>
      <c r="O415" s="329">
        <f t="shared" si="158"/>
        <v>136.5</v>
      </c>
      <c r="P415" s="329">
        <f t="shared" si="159"/>
        <v>4066.5</v>
      </c>
      <c r="Q415" s="473"/>
      <c r="R415" s="327">
        <f t="shared" si="153"/>
        <v>9</v>
      </c>
      <c r="S415" s="377">
        <v>1965</v>
      </c>
      <c r="T415" s="329">
        <f t="shared" si="160"/>
        <v>17685</v>
      </c>
      <c r="U415" s="377">
        <v>68.25</v>
      </c>
      <c r="V415" s="329">
        <f t="shared" si="161"/>
        <v>614.25</v>
      </c>
      <c r="W415" s="329">
        <f t="shared" si="162"/>
        <v>18299.25</v>
      </c>
      <c r="X415" s="464"/>
    </row>
    <row r="416" spans="1:24" ht="42.75" x14ac:dyDescent="0.25">
      <c r="A416" s="146" t="s">
        <v>788</v>
      </c>
      <c r="B416" s="89" t="s">
        <v>789</v>
      </c>
      <c r="C416" s="90" t="s">
        <v>170</v>
      </c>
      <c r="D416" s="91">
        <v>12</v>
      </c>
      <c r="E416" s="48">
        <v>6550</v>
      </c>
      <c r="F416" s="35">
        <f t="shared" si="154"/>
        <v>78600</v>
      </c>
      <c r="G416" s="48">
        <v>218.4</v>
      </c>
      <c r="H416" s="35">
        <f t="shared" si="155"/>
        <v>2620.8000000000002</v>
      </c>
      <c r="I416" s="35">
        <f t="shared" si="156"/>
        <v>81220.800000000003</v>
      </c>
      <c r="J416" s="441"/>
      <c r="K416" s="357">
        <v>12</v>
      </c>
      <c r="L416" s="377">
        <v>6550</v>
      </c>
      <c r="M416" s="329">
        <f t="shared" si="157"/>
        <v>78600</v>
      </c>
      <c r="N416" s="377">
        <v>218.4</v>
      </c>
      <c r="O416" s="329">
        <f t="shared" si="158"/>
        <v>2620.8000000000002</v>
      </c>
      <c r="P416" s="329">
        <f t="shared" si="159"/>
        <v>81220.800000000003</v>
      </c>
      <c r="Q416" s="473"/>
      <c r="R416" s="327">
        <f t="shared" si="153"/>
        <v>0</v>
      </c>
      <c r="S416" s="377">
        <v>6550</v>
      </c>
      <c r="T416" s="329">
        <f t="shared" si="160"/>
        <v>0</v>
      </c>
      <c r="U416" s="377">
        <v>218.4</v>
      </c>
      <c r="V416" s="329">
        <f t="shared" si="161"/>
        <v>0</v>
      </c>
      <c r="W416" s="329">
        <f t="shared" si="162"/>
        <v>0</v>
      </c>
      <c r="X416" s="464"/>
    </row>
    <row r="417" spans="1:25" x14ac:dyDescent="0.25">
      <c r="A417" s="146" t="s">
        <v>790</v>
      </c>
      <c r="B417" s="89" t="s">
        <v>769</v>
      </c>
      <c r="C417" s="90" t="s">
        <v>170</v>
      </c>
      <c r="D417" s="91">
        <v>12</v>
      </c>
      <c r="E417" s="48">
        <v>4061</v>
      </c>
      <c r="F417" s="35">
        <f t="shared" si="154"/>
        <v>48732</v>
      </c>
      <c r="G417" s="48">
        <v>45.5</v>
      </c>
      <c r="H417" s="35">
        <f t="shared" si="155"/>
        <v>546</v>
      </c>
      <c r="I417" s="35">
        <f t="shared" si="156"/>
        <v>49278</v>
      </c>
      <c r="J417" s="441"/>
      <c r="K417" s="357">
        <v>12</v>
      </c>
      <c r="L417" s="377">
        <v>4061</v>
      </c>
      <c r="M417" s="329">
        <f t="shared" si="157"/>
        <v>48732</v>
      </c>
      <c r="N417" s="377">
        <v>45.5</v>
      </c>
      <c r="O417" s="329">
        <f t="shared" si="158"/>
        <v>546</v>
      </c>
      <c r="P417" s="329">
        <f t="shared" si="159"/>
        <v>49278</v>
      </c>
      <c r="Q417" s="473"/>
      <c r="R417" s="327">
        <f t="shared" si="153"/>
        <v>0</v>
      </c>
      <c r="S417" s="377">
        <v>4061</v>
      </c>
      <c r="T417" s="329">
        <f t="shared" si="160"/>
        <v>0</v>
      </c>
      <c r="U417" s="377">
        <v>45.5</v>
      </c>
      <c r="V417" s="329">
        <f t="shared" si="161"/>
        <v>0</v>
      </c>
      <c r="W417" s="329">
        <f t="shared" si="162"/>
        <v>0</v>
      </c>
      <c r="X417" s="464"/>
    </row>
    <row r="418" spans="1:25" ht="28.5" x14ac:dyDescent="0.25">
      <c r="A418" s="146" t="s">
        <v>791</v>
      </c>
      <c r="B418" s="89" t="s">
        <v>792</v>
      </c>
      <c r="C418" s="90" t="s">
        <v>28</v>
      </c>
      <c r="D418" s="91">
        <v>1</v>
      </c>
      <c r="E418" s="48">
        <v>9825</v>
      </c>
      <c r="F418" s="35">
        <f t="shared" si="154"/>
        <v>9825</v>
      </c>
      <c r="G418" s="48">
        <v>8008</v>
      </c>
      <c r="H418" s="35">
        <f t="shared" si="155"/>
        <v>8008</v>
      </c>
      <c r="I418" s="35">
        <f t="shared" si="156"/>
        <v>17833</v>
      </c>
      <c r="J418" s="441"/>
      <c r="K418" s="357">
        <v>1</v>
      </c>
      <c r="L418" s="377">
        <v>9825</v>
      </c>
      <c r="M418" s="329">
        <f t="shared" si="157"/>
        <v>9825</v>
      </c>
      <c r="N418" s="377">
        <v>8008</v>
      </c>
      <c r="O418" s="329">
        <f t="shared" si="158"/>
        <v>8008</v>
      </c>
      <c r="P418" s="329">
        <f t="shared" si="159"/>
        <v>17833</v>
      </c>
      <c r="Q418" s="473"/>
      <c r="R418" s="327">
        <f t="shared" si="153"/>
        <v>0</v>
      </c>
      <c r="S418" s="377">
        <v>9825</v>
      </c>
      <c r="T418" s="329">
        <f t="shared" si="160"/>
        <v>0</v>
      </c>
      <c r="U418" s="377">
        <v>8008</v>
      </c>
      <c r="V418" s="329">
        <f t="shared" si="161"/>
        <v>0</v>
      </c>
      <c r="W418" s="329">
        <f t="shared" si="162"/>
        <v>0</v>
      </c>
      <c r="X418" s="464"/>
    </row>
    <row r="419" spans="1:25" x14ac:dyDescent="0.25">
      <c r="A419" s="146" t="s">
        <v>793</v>
      </c>
      <c r="B419" s="89" t="s">
        <v>769</v>
      </c>
      <c r="C419" s="90" t="s">
        <v>170</v>
      </c>
      <c r="D419" s="91">
        <v>1</v>
      </c>
      <c r="E419" s="48">
        <v>12576</v>
      </c>
      <c r="F419" s="35">
        <f t="shared" si="154"/>
        <v>12576</v>
      </c>
      <c r="G419" s="48">
        <v>91</v>
      </c>
      <c r="H419" s="35">
        <f t="shared" si="155"/>
        <v>91</v>
      </c>
      <c r="I419" s="35">
        <f t="shared" si="156"/>
        <v>12667</v>
      </c>
      <c r="J419" s="441"/>
      <c r="K419" s="357">
        <v>1</v>
      </c>
      <c r="L419" s="377">
        <v>12576</v>
      </c>
      <c r="M419" s="329">
        <f t="shared" si="157"/>
        <v>12576</v>
      </c>
      <c r="N419" s="377">
        <v>91</v>
      </c>
      <c r="O419" s="329">
        <f t="shared" si="158"/>
        <v>91</v>
      </c>
      <c r="P419" s="329">
        <f t="shared" si="159"/>
        <v>12667</v>
      </c>
      <c r="Q419" s="473"/>
      <c r="R419" s="327">
        <f t="shared" si="153"/>
        <v>0</v>
      </c>
      <c r="S419" s="377">
        <v>12576</v>
      </c>
      <c r="T419" s="329">
        <f t="shared" si="160"/>
        <v>0</v>
      </c>
      <c r="U419" s="377">
        <v>91</v>
      </c>
      <c r="V419" s="329">
        <f t="shared" si="161"/>
        <v>0</v>
      </c>
      <c r="W419" s="329">
        <f t="shared" si="162"/>
        <v>0</v>
      </c>
      <c r="X419" s="464"/>
    </row>
    <row r="420" spans="1:25" x14ac:dyDescent="0.25">
      <c r="A420" s="147" t="s">
        <v>794</v>
      </c>
      <c r="B420" s="83" t="s">
        <v>795</v>
      </c>
      <c r="C420" s="84"/>
      <c r="D420" s="85"/>
      <c r="E420" s="143"/>
      <c r="F420" s="143">
        <f>F421+F422</f>
        <v>17868624.800000001</v>
      </c>
      <c r="G420" s="143"/>
      <c r="H420" s="143">
        <f>H421+H422</f>
        <v>9784783.1999999993</v>
      </c>
      <c r="I420" s="143">
        <f>I421+I422</f>
        <v>27653408</v>
      </c>
      <c r="J420" s="448"/>
      <c r="K420" s="354"/>
      <c r="L420" s="375"/>
      <c r="M420" s="375">
        <f>M421+M422</f>
        <v>17868624.800000001</v>
      </c>
      <c r="N420" s="375"/>
      <c r="O420" s="375">
        <f>O421+O422</f>
        <v>9784783.1999999993</v>
      </c>
      <c r="P420" s="375">
        <f>P421+P422</f>
        <v>27653408</v>
      </c>
      <c r="Q420" s="480"/>
      <c r="R420" s="327">
        <f t="shared" si="153"/>
        <v>0</v>
      </c>
      <c r="S420" s="375"/>
      <c r="T420" s="375">
        <f>T421+T422</f>
        <v>0</v>
      </c>
      <c r="U420" s="375"/>
      <c r="V420" s="375">
        <f>V421+V422</f>
        <v>0</v>
      </c>
      <c r="W420" s="375">
        <f>W421+W422</f>
        <v>0</v>
      </c>
      <c r="X420" s="464"/>
    </row>
    <row r="421" spans="1:25" ht="42.75" x14ac:dyDescent="0.25">
      <c r="A421" s="146" t="s">
        <v>796</v>
      </c>
      <c r="B421" s="89" t="s">
        <v>797</v>
      </c>
      <c r="C421" s="90" t="s">
        <v>19</v>
      </c>
      <c r="D421" s="91">
        <v>3781</v>
      </c>
      <c r="E421" s="40">
        <v>4700</v>
      </c>
      <c r="F421" s="35">
        <f>D421*E421</f>
        <v>17770700</v>
      </c>
      <c r="G421" s="40">
        <v>2580</v>
      </c>
      <c r="H421" s="35">
        <f>D421*G421</f>
        <v>9754980</v>
      </c>
      <c r="I421" s="35">
        <f>E421*D421+G421*D421</f>
        <v>27525680</v>
      </c>
      <c r="J421" s="441"/>
      <c r="K421" s="357">
        <v>3781</v>
      </c>
      <c r="L421" s="328">
        <v>4700</v>
      </c>
      <c r="M421" s="329">
        <f>K421*L421</f>
        <v>17770700</v>
      </c>
      <c r="N421" s="328">
        <v>2580</v>
      </c>
      <c r="O421" s="329">
        <f>K421*N421</f>
        <v>9754980</v>
      </c>
      <c r="P421" s="329">
        <f>L421*K421+N421*K421</f>
        <v>27525680</v>
      </c>
      <c r="Q421" s="473"/>
      <c r="R421" s="327">
        <f t="shared" si="153"/>
        <v>0</v>
      </c>
      <c r="S421" s="328">
        <v>4700</v>
      </c>
      <c r="T421" s="329">
        <f>R421*S421</f>
        <v>0</v>
      </c>
      <c r="U421" s="328">
        <v>2580</v>
      </c>
      <c r="V421" s="329">
        <f>R421*U421</f>
        <v>0</v>
      </c>
      <c r="W421" s="329">
        <f>S421*R421+U421*R421</f>
        <v>0</v>
      </c>
      <c r="X421" s="464"/>
    </row>
    <row r="422" spans="1:25" x14ac:dyDescent="0.25">
      <c r="A422" s="151" t="s">
        <v>798</v>
      </c>
      <c r="B422" s="98" t="s">
        <v>799</v>
      </c>
      <c r="C422" s="149" t="s">
        <v>19</v>
      </c>
      <c r="D422" s="155">
        <v>212.88</v>
      </c>
      <c r="E422" s="40">
        <v>460</v>
      </c>
      <c r="F422" s="35">
        <f>D422*E422</f>
        <v>97924.800000000003</v>
      </c>
      <c r="G422" s="40">
        <v>140</v>
      </c>
      <c r="H422" s="35">
        <f>D422*G422</f>
        <v>29803.200000000001</v>
      </c>
      <c r="I422" s="35">
        <f>E422*D422+G422*D422</f>
        <v>127728</v>
      </c>
      <c r="J422" s="441"/>
      <c r="K422" s="378">
        <v>212.88</v>
      </c>
      <c r="L422" s="328">
        <v>460</v>
      </c>
      <c r="M422" s="329">
        <f>K422*L422</f>
        <v>97924.800000000003</v>
      </c>
      <c r="N422" s="328">
        <v>140</v>
      </c>
      <c r="O422" s="329">
        <f>K422*N422</f>
        <v>29803.200000000001</v>
      </c>
      <c r="P422" s="329">
        <f>L422*K422+N422*K422</f>
        <v>127728</v>
      </c>
      <c r="Q422" s="473"/>
      <c r="R422" s="327">
        <f t="shared" si="153"/>
        <v>0</v>
      </c>
      <c r="S422" s="328">
        <v>460</v>
      </c>
      <c r="T422" s="329">
        <f>R422*S422</f>
        <v>0</v>
      </c>
      <c r="U422" s="328">
        <v>140</v>
      </c>
      <c r="V422" s="329">
        <f>R422*U422</f>
        <v>0</v>
      </c>
      <c r="W422" s="329">
        <f>S422*R422+U422*R422</f>
        <v>0</v>
      </c>
      <c r="X422" s="464"/>
    </row>
    <row r="423" spans="1:25" ht="30" x14ac:dyDescent="0.25">
      <c r="A423" s="147" t="s">
        <v>800</v>
      </c>
      <c r="B423" s="95" t="s">
        <v>801</v>
      </c>
      <c r="C423" s="84"/>
      <c r="D423" s="85"/>
      <c r="E423" s="44"/>
      <c r="F423" s="143">
        <f>F424+F425+F426+F427+F428</f>
        <v>2829153.3535000002</v>
      </c>
      <c r="G423" s="44"/>
      <c r="H423" s="143">
        <f>H424+H425+H426+H427+H428</f>
        <v>2147341.2674000002</v>
      </c>
      <c r="I423" s="143">
        <f>I424+I425+I426+I427+I428</f>
        <v>4976494.6209000004</v>
      </c>
      <c r="J423" s="448"/>
      <c r="K423" s="354"/>
      <c r="L423" s="331"/>
      <c r="M423" s="375">
        <f>M424+M425+M426+M427+M428</f>
        <v>2423294.4317000005</v>
      </c>
      <c r="N423" s="331"/>
      <c r="O423" s="375">
        <f>O424+O425+O426+O427+O428</f>
        <v>1766173.9790000001</v>
      </c>
      <c r="P423" s="375">
        <f>P424+P425+P426+P427+P428</f>
        <v>4189468.4107000008</v>
      </c>
      <c r="Q423" s="480"/>
      <c r="R423" s="327">
        <f t="shared" si="153"/>
        <v>0</v>
      </c>
      <c r="S423" s="331"/>
      <c r="T423" s="375">
        <f>T424+T425+T426+T427+T428</f>
        <v>405858.92180000001</v>
      </c>
      <c r="U423" s="331"/>
      <c r="V423" s="375">
        <f>V424+V425+V426+V427+V428</f>
        <v>381167.28840000008</v>
      </c>
      <c r="W423" s="375">
        <f>W424+W425+W426+W427+W428</f>
        <v>787026.21020000009</v>
      </c>
      <c r="X423" s="464"/>
    </row>
    <row r="424" spans="1:25" x14ac:dyDescent="0.25">
      <c r="A424" s="146" t="s">
        <v>802</v>
      </c>
      <c r="B424" s="156" t="s">
        <v>803</v>
      </c>
      <c r="C424" s="90" t="s">
        <v>43</v>
      </c>
      <c r="D424" s="91">
        <v>43.06</v>
      </c>
      <c r="E424" s="40">
        <v>20171.61</v>
      </c>
      <c r="F424" s="35">
        <f>D424*E424</f>
        <v>868589.5266000001</v>
      </c>
      <c r="G424" s="40">
        <v>0</v>
      </c>
      <c r="H424" s="35">
        <f>D424*G424</f>
        <v>0</v>
      </c>
      <c r="I424" s="35">
        <f>E424*D424+G424*D424</f>
        <v>868589.5266000001</v>
      </c>
      <c r="J424" s="441"/>
      <c r="K424" s="357">
        <v>43.06</v>
      </c>
      <c r="L424" s="328">
        <v>20171.61</v>
      </c>
      <c r="M424" s="329">
        <f>K424*L424</f>
        <v>868589.5266000001</v>
      </c>
      <c r="N424" s="328">
        <v>0</v>
      </c>
      <c r="O424" s="329">
        <f>K424*N424</f>
        <v>0</v>
      </c>
      <c r="P424" s="329">
        <f>L424*K424+N424*K424</f>
        <v>868589.5266000001</v>
      </c>
      <c r="Q424" s="473"/>
      <c r="R424" s="327">
        <f t="shared" si="153"/>
        <v>0</v>
      </c>
      <c r="S424" s="328">
        <v>20171.61</v>
      </c>
      <c r="T424" s="329">
        <f>R424*S424</f>
        <v>0</v>
      </c>
      <c r="U424" s="328">
        <v>0</v>
      </c>
      <c r="V424" s="329">
        <f>R424*U424</f>
        <v>0</v>
      </c>
      <c r="W424" s="329">
        <f>S424*R424+U424*R424</f>
        <v>0</v>
      </c>
      <c r="X424" s="464"/>
    </row>
    <row r="425" spans="1:25" ht="14.25" customHeight="1" x14ac:dyDescent="0.25">
      <c r="A425" s="146" t="s">
        <v>804</v>
      </c>
      <c r="B425" s="157" t="s">
        <v>805</v>
      </c>
      <c r="C425" s="158" t="s">
        <v>43</v>
      </c>
      <c r="D425" s="155">
        <v>63.29</v>
      </c>
      <c r="E425" s="40">
        <v>1552.5</v>
      </c>
      <c r="F425" s="35">
        <f>D425*E425</f>
        <v>98257.725000000006</v>
      </c>
      <c r="G425" s="40">
        <v>0</v>
      </c>
      <c r="H425" s="35">
        <f>D425*G425</f>
        <v>0</v>
      </c>
      <c r="I425" s="35">
        <f>E425*D425+G425*D425</f>
        <v>98257.725000000006</v>
      </c>
      <c r="J425" s="441"/>
      <c r="K425" s="378">
        <v>63.29</v>
      </c>
      <c r="L425" s="328">
        <v>1552.5</v>
      </c>
      <c r="M425" s="329">
        <f>K425*L425</f>
        <v>98257.725000000006</v>
      </c>
      <c r="N425" s="328">
        <v>0</v>
      </c>
      <c r="O425" s="329">
        <f>K425*N425</f>
        <v>0</v>
      </c>
      <c r="P425" s="329">
        <f>L425*K425+N425*K425</f>
        <v>98257.725000000006</v>
      </c>
      <c r="Q425" s="473"/>
      <c r="R425" s="327">
        <f t="shared" si="153"/>
        <v>0</v>
      </c>
      <c r="S425" s="328">
        <v>1552.5</v>
      </c>
      <c r="T425" s="329">
        <f>R425*S425</f>
        <v>0</v>
      </c>
      <c r="U425" s="328">
        <v>0</v>
      </c>
      <c r="V425" s="329">
        <f>R425*U425</f>
        <v>0</v>
      </c>
      <c r="W425" s="329">
        <f>S425*R425+U425*R425</f>
        <v>0</v>
      </c>
      <c r="X425" s="464"/>
    </row>
    <row r="426" spans="1:25" x14ac:dyDescent="0.25">
      <c r="A426" s="146" t="s">
        <v>806</v>
      </c>
      <c r="B426" s="156" t="s">
        <v>807</v>
      </c>
      <c r="C426" s="114" t="s">
        <v>43</v>
      </c>
      <c r="D426" s="91">
        <v>52.62</v>
      </c>
      <c r="E426" s="40">
        <v>1941.98</v>
      </c>
      <c r="F426" s="35">
        <f>D426*E426</f>
        <v>102186.98759999999</v>
      </c>
      <c r="G426" s="40">
        <v>0</v>
      </c>
      <c r="H426" s="35">
        <f>D426*G426</f>
        <v>0</v>
      </c>
      <c r="I426" s="35">
        <f>E426*D426+G426*D426</f>
        <v>102186.98759999999</v>
      </c>
      <c r="J426" s="441"/>
      <c r="K426" s="357">
        <v>26.27</v>
      </c>
      <c r="L426" s="328">
        <v>1941.98</v>
      </c>
      <c r="M426" s="329">
        <f>K426*L426</f>
        <v>51015.814599999998</v>
      </c>
      <c r="N426" s="328">
        <v>0</v>
      </c>
      <c r="O426" s="329">
        <f>K426*N426</f>
        <v>0</v>
      </c>
      <c r="P426" s="329">
        <f>L426*K426+N426*K426</f>
        <v>51015.814599999998</v>
      </c>
      <c r="Q426" s="473"/>
      <c r="R426" s="327">
        <f t="shared" si="153"/>
        <v>26.349999999999998</v>
      </c>
      <c r="S426" s="328">
        <v>1941.98</v>
      </c>
      <c r="T426" s="329">
        <f>R426*S426</f>
        <v>51171.172999999995</v>
      </c>
      <c r="U426" s="328">
        <v>0</v>
      </c>
      <c r="V426" s="329">
        <f>R426*U426</f>
        <v>0</v>
      </c>
      <c r="W426" s="329">
        <f>S426*R426+U426*R426</f>
        <v>51171.172999999995</v>
      </c>
      <c r="X426" s="464"/>
    </row>
    <row r="427" spans="1:25" x14ac:dyDescent="0.25">
      <c r="A427" s="146" t="s">
        <v>808</v>
      </c>
      <c r="B427" s="157" t="s">
        <v>809</v>
      </c>
      <c r="C427" s="158" t="s">
        <v>43</v>
      </c>
      <c r="D427" s="149">
        <f>D426*1.6</f>
        <v>84.192000000000007</v>
      </c>
      <c r="E427" s="40">
        <v>1552.5</v>
      </c>
      <c r="F427" s="35">
        <f>D427*E427</f>
        <v>130708.08000000002</v>
      </c>
      <c r="G427" s="40">
        <v>0</v>
      </c>
      <c r="H427" s="35">
        <f>D427*G427</f>
        <v>0</v>
      </c>
      <c r="I427" s="35">
        <f>E427*D427+G427*D427</f>
        <v>130708.08000000002</v>
      </c>
      <c r="J427" s="441"/>
      <c r="K427" s="379">
        <v>42.03</v>
      </c>
      <c r="L427" s="328">
        <v>1552.5</v>
      </c>
      <c r="M427" s="329">
        <f>K427*L427</f>
        <v>65251.575000000004</v>
      </c>
      <c r="N427" s="328">
        <v>0</v>
      </c>
      <c r="O427" s="329">
        <f>K427*N427</f>
        <v>0</v>
      </c>
      <c r="P427" s="329">
        <f>L427*K427+N427*K427</f>
        <v>65251.575000000004</v>
      </c>
      <c r="Q427" s="473"/>
      <c r="R427" s="327">
        <f t="shared" si="153"/>
        <v>42.162000000000006</v>
      </c>
      <c r="S427" s="328">
        <v>1552.5</v>
      </c>
      <c r="T427" s="329">
        <f>R427*S427</f>
        <v>65456.505000000012</v>
      </c>
      <c r="U427" s="328">
        <v>0</v>
      </c>
      <c r="V427" s="329">
        <f>R427*U427</f>
        <v>0</v>
      </c>
      <c r="W427" s="329">
        <f>S427*R427+U427*R427</f>
        <v>65456.505000000012</v>
      </c>
      <c r="X427" s="464"/>
    </row>
    <row r="428" spans="1:25" x14ac:dyDescent="0.25">
      <c r="A428" s="146" t="s">
        <v>810</v>
      </c>
      <c r="B428" s="150" t="s">
        <v>811</v>
      </c>
      <c r="C428" s="90" t="s">
        <v>43</v>
      </c>
      <c r="D428" s="91">
        <v>86.87</v>
      </c>
      <c r="E428" s="40">
        <v>18756.89</v>
      </c>
      <c r="F428" s="35">
        <f>D428*E428</f>
        <v>1629411.0342999999</v>
      </c>
      <c r="G428" s="40">
        <v>24719.02</v>
      </c>
      <c r="H428" s="35">
        <f>D428*G428</f>
        <v>2147341.2674000002</v>
      </c>
      <c r="I428" s="35">
        <f>E428*D428+G428*D428</f>
        <v>3776752.3017000002</v>
      </c>
      <c r="J428" s="441"/>
      <c r="K428" s="357">
        <v>71.45</v>
      </c>
      <c r="L428" s="328">
        <v>18756.89</v>
      </c>
      <c r="M428" s="329">
        <f>K428*L428</f>
        <v>1340179.7905000001</v>
      </c>
      <c r="N428" s="328">
        <v>24719.02</v>
      </c>
      <c r="O428" s="329">
        <f>K428*N428</f>
        <v>1766173.9790000001</v>
      </c>
      <c r="P428" s="329">
        <f>L428*K428+N428*K428</f>
        <v>3106353.7695000004</v>
      </c>
      <c r="Q428" s="473"/>
      <c r="R428" s="327">
        <f t="shared" si="153"/>
        <v>15.420000000000002</v>
      </c>
      <c r="S428" s="328">
        <v>18756.89</v>
      </c>
      <c r="T428" s="329">
        <f>R428*S428</f>
        <v>289231.2438</v>
      </c>
      <c r="U428" s="328">
        <v>24719.02</v>
      </c>
      <c r="V428" s="329">
        <f>R428*U428</f>
        <v>381167.28840000008</v>
      </c>
      <c r="W428" s="329">
        <f>S428*R428+U428*R428</f>
        <v>670398.53220000002</v>
      </c>
      <c r="X428" s="464"/>
    </row>
    <row r="429" spans="1:25" ht="30" x14ac:dyDescent="0.25">
      <c r="A429" s="147" t="s">
        <v>812</v>
      </c>
      <c r="B429" s="83" t="s">
        <v>813</v>
      </c>
      <c r="C429" s="84"/>
      <c r="D429" s="85"/>
      <c r="E429" s="143"/>
      <c r="F429" s="143">
        <f>F430+F431+F432+F433+F434+F435+F436+F437+F438+F439+F440+F441</f>
        <v>12206835.348800004</v>
      </c>
      <c r="G429" s="143"/>
      <c r="H429" s="143">
        <f>H430+H431+H432+H433+H434+H435+H436+H437+H438+H439+H440+H441</f>
        <v>7935016.1066000015</v>
      </c>
      <c r="I429" s="143">
        <f>I430+I431+I432+I433+I434+I435+I436+I437+I438+I439+I440+I441</f>
        <v>20141851.455399998</v>
      </c>
      <c r="J429" s="448"/>
      <c r="K429" s="354"/>
      <c r="L429" s="375"/>
      <c r="M429" s="375">
        <f>M430+M431+M432+M433+M434+M435+M436+M437+M438+M439+M440+M441</f>
        <v>12095307.756000003</v>
      </c>
      <c r="N429" s="375"/>
      <c r="O429" s="375">
        <f>O430+O431+O432+O433+O434+O435+O436+O437+O438+O439+O440+O441</f>
        <v>7886110.1066000015</v>
      </c>
      <c r="P429" s="375">
        <f>P430+P431+P432+P433+P434+P435+P436+P437+P438+P439+P440+P441</f>
        <v>19981417.222599998</v>
      </c>
      <c r="Q429" s="480"/>
      <c r="R429" s="327">
        <f t="shared" si="153"/>
        <v>0</v>
      </c>
      <c r="S429" s="375"/>
      <c r="T429" s="375">
        <f>T430+T431+T432+T433+T434+T435+T436+T437+T438+T439+T440+T441</f>
        <v>111528.23279999998</v>
      </c>
      <c r="U429" s="375"/>
      <c r="V429" s="375">
        <f>V430+V431+V432+V433+V434+V435+V436+V437+V438+V439+V440+V441</f>
        <v>48906</v>
      </c>
      <c r="W429" s="375">
        <f>W430+W431+W432+W433+W434+W435+W436+W437+W438+W439+W440+W441</f>
        <v>160434.2328</v>
      </c>
      <c r="X429" s="464"/>
    </row>
    <row r="430" spans="1:25" ht="28.5" x14ac:dyDescent="0.25">
      <c r="A430" s="146" t="s">
        <v>814</v>
      </c>
      <c r="B430" s="89" t="s">
        <v>815</v>
      </c>
      <c r="C430" s="90" t="s">
        <v>43</v>
      </c>
      <c r="D430" s="91">
        <v>78.790000000000006</v>
      </c>
      <c r="E430" s="40">
        <v>68196.710000000006</v>
      </c>
      <c r="F430" s="35">
        <f t="shared" ref="F430:F441" si="163">D430*E430</f>
        <v>5373218.7809000006</v>
      </c>
      <c r="G430" s="40">
        <v>0</v>
      </c>
      <c r="H430" s="35">
        <f t="shared" ref="H430:H441" si="164">D430*G430</f>
        <v>0</v>
      </c>
      <c r="I430" s="35">
        <f t="shared" ref="I430:I441" si="165">E430*D430+G430*D430</f>
        <v>5373218.7809000006</v>
      </c>
      <c r="J430" s="441"/>
      <c r="K430" s="357">
        <v>78.790000000000006</v>
      </c>
      <c r="L430" s="328">
        <v>68196.710000000006</v>
      </c>
      <c r="M430" s="329">
        <f t="shared" ref="M430:M441" si="166">K430*L430</f>
        <v>5373218.7809000006</v>
      </c>
      <c r="N430" s="328">
        <v>0</v>
      </c>
      <c r="O430" s="329">
        <f t="shared" ref="O430:O441" si="167">K430*N430</f>
        <v>0</v>
      </c>
      <c r="P430" s="329">
        <f t="shared" ref="P430:P441" si="168">L430*K430+N430*K430</f>
        <v>5373218.7809000006</v>
      </c>
      <c r="Q430" s="473"/>
      <c r="R430" s="327">
        <f t="shared" si="153"/>
        <v>0</v>
      </c>
      <c r="S430" s="328">
        <v>68196.710000000006</v>
      </c>
      <c r="T430" s="329">
        <f t="shared" ref="T430:T441" si="169">R430*S430</f>
        <v>0</v>
      </c>
      <c r="U430" s="328">
        <v>0</v>
      </c>
      <c r="V430" s="329">
        <f t="shared" ref="V430:V441" si="170">R430*U430</f>
        <v>0</v>
      </c>
      <c r="W430" s="329">
        <f t="shared" ref="W430" si="171">S430*R430+U430*R430</f>
        <v>0</v>
      </c>
      <c r="X430" s="464"/>
    </row>
    <row r="431" spans="1:25" s="520" customFormat="1" x14ac:dyDescent="0.25">
      <c r="A431" s="522" t="s">
        <v>816</v>
      </c>
      <c r="B431" s="523" t="s">
        <v>805</v>
      </c>
      <c r="C431" s="524" t="s">
        <v>43</v>
      </c>
      <c r="D431" s="525">
        <v>117.822</v>
      </c>
      <c r="E431" s="526">
        <v>1590</v>
      </c>
      <c r="F431" s="527">
        <f>D431*E431-0.64</f>
        <v>187336.34</v>
      </c>
      <c r="G431" s="526">
        <v>0</v>
      </c>
      <c r="H431" s="527">
        <f t="shared" si="164"/>
        <v>0</v>
      </c>
      <c r="I431" s="527">
        <f>F431</f>
        <v>187336.34</v>
      </c>
      <c r="J431" s="514"/>
      <c r="K431" s="511">
        <v>117.822</v>
      </c>
      <c r="L431" s="512">
        <v>1590</v>
      </c>
      <c r="M431" s="513">
        <f t="shared" si="166"/>
        <v>187336.98</v>
      </c>
      <c r="N431" s="512">
        <v>0</v>
      </c>
      <c r="O431" s="513">
        <f t="shared" si="167"/>
        <v>0</v>
      </c>
      <c r="P431" s="515">
        <f>L431*K431+N431*K431-0.64</f>
        <v>187336.34</v>
      </c>
      <c r="Q431" s="516"/>
      <c r="R431" s="517">
        <f t="shared" si="153"/>
        <v>0</v>
      </c>
      <c r="S431" s="512">
        <v>1590</v>
      </c>
      <c r="T431" s="513">
        <f t="shared" si="169"/>
        <v>0</v>
      </c>
      <c r="U431" s="512">
        <v>0</v>
      </c>
      <c r="V431" s="513">
        <f t="shared" si="170"/>
        <v>0</v>
      </c>
      <c r="W431" s="515">
        <f>S431*R431+U431*R431</f>
        <v>0</v>
      </c>
      <c r="X431" s="518"/>
      <c r="Y431" s="519"/>
    </row>
    <row r="432" spans="1:25" x14ac:dyDescent="0.25">
      <c r="A432" s="146" t="s">
        <v>817</v>
      </c>
      <c r="B432" s="156" t="s">
        <v>818</v>
      </c>
      <c r="C432" s="90" t="s">
        <v>43</v>
      </c>
      <c r="D432" s="91">
        <v>38.979999999999997</v>
      </c>
      <c r="E432" s="40">
        <v>2772.16</v>
      </c>
      <c r="F432" s="35">
        <f t="shared" si="163"/>
        <v>108058.79679999998</v>
      </c>
      <c r="G432" s="40">
        <v>0</v>
      </c>
      <c r="H432" s="35">
        <f t="shared" si="164"/>
        <v>0</v>
      </c>
      <c r="I432" s="35">
        <f t="shared" si="165"/>
        <v>108058.79679999998</v>
      </c>
      <c r="J432" s="441"/>
      <c r="K432" s="357">
        <v>21.4</v>
      </c>
      <c r="L432" s="328">
        <v>2772.16</v>
      </c>
      <c r="M432" s="329">
        <f t="shared" si="166"/>
        <v>59324.223999999995</v>
      </c>
      <c r="N432" s="328">
        <v>0</v>
      </c>
      <c r="O432" s="329">
        <f t="shared" si="167"/>
        <v>0</v>
      </c>
      <c r="P432" s="329">
        <f t="shared" si="168"/>
        <v>59324.223999999995</v>
      </c>
      <c r="Q432" s="473"/>
      <c r="R432" s="327">
        <f t="shared" si="153"/>
        <v>17.579999999999998</v>
      </c>
      <c r="S432" s="328">
        <v>2772.16</v>
      </c>
      <c r="T432" s="329">
        <f t="shared" si="169"/>
        <v>48734.572799999994</v>
      </c>
      <c r="U432" s="328">
        <v>0</v>
      </c>
      <c r="V432" s="329">
        <f t="shared" si="170"/>
        <v>0</v>
      </c>
      <c r="W432" s="329">
        <f t="shared" ref="W432:W441" si="172">S432*R432+U432*R432</f>
        <v>48734.572799999994</v>
      </c>
      <c r="X432" s="464"/>
    </row>
    <row r="433" spans="1:24" x14ac:dyDescent="0.25">
      <c r="A433" s="146" t="s">
        <v>819</v>
      </c>
      <c r="B433" s="157" t="s">
        <v>809</v>
      </c>
      <c r="C433" s="149" t="s">
        <v>43</v>
      </c>
      <c r="D433" s="155">
        <f>D432*1.6</f>
        <v>62.367999999999995</v>
      </c>
      <c r="E433" s="40">
        <v>1590</v>
      </c>
      <c r="F433" s="35">
        <f t="shared" si="163"/>
        <v>99165.119999999995</v>
      </c>
      <c r="G433" s="40">
        <v>0</v>
      </c>
      <c r="H433" s="35">
        <f t="shared" si="164"/>
        <v>0</v>
      </c>
      <c r="I433" s="35">
        <f t="shared" si="165"/>
        <v>99165.119999999995</v>
      </c>
      <c r="J433" s="441"/>
      <c r="K433" s="378">
        <v>34.24</v>
      </c>
      <c r="L433" s="328">
        <v>1590</v>
      </c>
      <c r="M433" s="329">
        <f t="shared" si="166"/>
        <v>54441.600000000006</v>
      </c>
      <c r="N433" s="328">
        <v>0</v>
      </c>
      <c r="O433" s="329">
        <f t="shared" si="167"/>
        <v>0</v>
      </c>
      <c r="P433" s="329">
        <f t="shared" si="168"/>
        <v>54441.600000000006</v>
      </c>
      <c r="Q433" s="473"/>
      <c r="R433" s="327">
        <f t="shared" si="153"/>
        <v>28.127999999999993</v>
      </c>
      <c r="S433" s="328">
        <v>1590</v>
      </c>
      <c r="T433" s="329">
        <f t="shared" si="169"/>
        <v>44723.51999999999</v>
      </c>
      <c r="U433" s="328">
        <v>0</v>
      </c>
      <c r="V433" s="329">
        <f t="shared" si="170"/>
        <v>0</v>
      </c>
      <c r="W433" s="329">
        <f t="shared" si="172"/>
        <v>44723.51999999999</v>
      </c>
      <c r="X433" s="464"/>
    </row>
    <row r="434" spans="1:24" x14ac:dyDescent="0.25">
      <c r="A434" s="146" t="s">
        <v>820</v>
      </c>
      <c r="B434" s="89" t="s">
        <v>821</v>
      </c>
      <c r="C434" s="90" t="s">
        <v>43</v>
      </c>
      <c r="D434" s="91">
        <v>21.4</v>
      </c>
      <c r="E434" s="40">
        <v>8646</v>
      </c>
      <c r="F434" s="35">
        <f t="shared" si="163"/>
        <v>185024.4</v>
      </c>
      <c r="G434" s="40">
        <v>23400</v>
      </c>
      <c r="H434" s="35">
        <f t="shared" si="164"/>
        <v>500759.99999999994</v>
      </c>
      <c r="I434" s="35">
        <f t="shared" si="165"/>
        <v>685784.39999999991</v>
      </c>
      <c r="J434" s="441"/>
      <c r="K434" s="357">
        <v>21.4</v>
      </c>
      <c r="L434" s="328">
        <v>8646</v>
      </c>
      <c r="M434" s="329">
        <f t="shared" si="166"/>
        <v>185024.4</v>
      </c>
      <c r="N434" s="328">
        <v>23400</v>
      </c>
      <c r="O434" s="329">
        <f t="shared" si="167"/>
        <v>500759.99999999994</v>
      </c>
      <c r="P434" s="329">
        <f t="shared" si="168"/>
        <v>685784.39999999991</v>
      </c>
      <c r="Q434" s="473"/>
      <c r="R434" s="327">
        <f t="shared" si="153"/>
        <v>0</v>
      </c>
      <c r="S434" s="328">
        <v>8646</v>
      </c>
      <c r="T434" s="329">
        <f t="shared" si="169"/>
        <v>0</v>
      </c>
      <c r="U434" s="328">
        <v>23400</v>
      </c>
      <c r="V434" s="329">
        <f t="shared" si="170"/>
        <v>0</v>
      </c>
      <c r="W434" s="329">
        <f t="shared" si="172"/>
        <v>0</v>
      </c>
      <c r="X434" s="464"/>
    </row>
    <row r="435" spans="1:24" x14ac:dyDescent="0.25">
      <c r="A435" s="146" t="s">
        <v>822</v>
      </c>
      <c r="B435" s="104" t="s">
        <v>823</v>
      </c>
      <c r="C435" s="90" t="s">
        <v>43</v>
      </c>
      <c r="D435" s="91">
        <v>22.47</v>
      </c>
      <c r="E435" s="40">
        <v>61344.43</v>
      </c>
      <c r="F435" s="35">
        <f t="shared" si="163"/>
        <v>1378409.3421</v>
      </c>
      <c r="G435" s="40">
        <v>70814.53</v>
      </c>
      <c r="H435" s="35">
        <f t="shared" si="164"/>
        <v>1591202.4890999999</v>
      </c>
      <c r="I435" s="35">
        <f t="shared" si="165"/>
        <v>2969611.8311999999</v>
      </c>
      <c r="J435" s="441"/>
      <c r="K435" s="357">
        <v>22.47</v>
      </c>
      <c r="L435" s="328">
        <v>61344.43</v>
      </c>
      <c r="M435" s="329">
        <f t="shared" si="166"/>
        <v>1378409.3421</v>
      </c>
      <c r="N435" s="328">
        <v>70814.53</v>
      </c>
      <c r="O435" s="329">
        <f t="shared" si="167"/>
        <v>1591202.4890999999</v>
      </c>
      <c r="P435" s="329">
        <f t="shared" si="168"/>
        <v>2969611.8311999999</v>
      </c>
      <c r="Q435" s="473"/>
      <c r="R435" s="327">
        <f t="shared" si="153"/>
        <v>0</v>
      </c>
      <c r="S435" s="328">
        <v>61344.43</v>
      </c>
      <c r="T435" s="329">
        <f t="shared" si="169"/>
        <v>0</v>
      </c>
      <c r="U435" s="328">
        <v>70814.53</v>
      </c>
      <c r="V435" s="329">
        <f t="shared" si="170"/>
        <v>0</v>
      </c>
      <c r="W435" s="329">
        <f t="shared" si="172"/>
        <v>0</v>
      </c>
      <c r="X435" s="464"/>
    </row>
    <row r="436" spans="1:24" ht="28.5" x14ac:dyDescent="0.25">
      <c r="A436" s="146" t="s">
        <v>824</v>
      </c>
      <c r="B436" s="89" t="s">
        <v>825</v>
      </c>
      <c r="C436" s="90" t="s">
        <v>43</v>
      </c>
      <c r="D436" s="463">
        <v>36</v>
      </c>
      <c r="E436" s="40">
        <v>68196.7</v>
      </c>
      <c r="F436" s="35">
        <f t="shared" si="163"/>
        <v>2455081.1999999997</v>
      </c>
      <c r="G436" s="40">
        <v>0</v>
      </c>
      <c r="H436" s="35">
        <f t="shared" si="164"/>
        <v>0</v>
      </c>
      <c r="I436" s="35">
        <f t="shared" si="165"/>
        <v>2455081.1999999997</v>
      </c>
      <c r="J436" s="452"/>
      <c r="K436" s="462">
        <v>36</v>
      </c>
      <c r="L436" s="328">
        <v>68196.7</v>
      </c>
      <c r="M436" s="329">
        <f t="shared" si="166"/>
        <v>2455081.1999999997</v>
      </c>
      <c r="N436" s="328">
        <v>0</v>
      </c>
      <c r="O436" s="329">
        <f t="shared" si="167"/>
        <v>0</v>
      </c>
      <c r="P436" s="329">
        <f t="shared" si="168"/>
        <v>2455081.1999999997</v>
      </c>
      <c r="Q436" s="484"/>
      <c r="R436" s="327">
        <f t="shared" si="153"/>
        <v>0</v>
      </c>
      <c r="S436" s="328">
        <v>68196.7</v>
      </c>
      <c r="T436" s="329">
        <f t="shared" si="169"/>
        <v>0</v>
      </c>
      <c r="U436" s="328">
        <v>0</v>
      </c>
      <c r="V436" s="329">
        <f t="shared" si="170"/>
        <v>0</v>
      </c>
      <c r="W436" s="329">
        <f t="shared" si="172"/>
        <v>0</v>
      </c>
      <c r="X436" s="464"/>
    </row>
    <row r="437" spans="1:24" x14ac:dyDescent="0.25">
      <c r="A437" s="146" t="s">
        <v>826</v>
      </c>
      <c r="B437" s="157" t="s">
        <v>805</v>
      </c>
      <c r="C437" s="149" t="s">
        <v>43</v>
      </c>
      <c r="D437" s="160">
        <f>D436*1.47</f>
        <v>52.92</v>
      </c>
      <c r="E437" s="40">
        <v>1590</v>
      </c>
      <c r="F437" s="35">
        <f t="shared" si="163"/>
        <v>84142.8</v>
      </c>
      <c r="G437" s="40">
        <v>0</v>
      </c>
      <c r="H437" s="35">
        <f t="shared" si="164"/>
        <v>0</v>
      </c>
      <c r="I437" s="35">
        <f t="shared" si="165"/>
        <v>84142.8</v>
      </c>
      <c r="J437" s="440"/>
      <c r="K437" s="381">
        <v>52.92</v>
      </c>
      <c r="L437" s="328">
        <v>1590</v>
      </c>
      <c r="M437" s="329">
        <f t="shared" si="166"/>
        <v>84142.8</v>
      </c>
      <c r="N437" s="328">
        <v>0</v>
      </c>
      <c r="O437" s="329">
        <f t="shared" si="167"/>
        <v>0</v>
      </c>
      <c r="P437" s="329">
        <f t="shared" si="168"/>
        <v>84142.8</v>
      </c>
      <c r="Q437" s="472"/>
      <c r="R437" s="327">
        <f t="shared" si="153"/>
        <v>0</v>
      </c>
      <c r="S437" s="328">
        <v>1590</v>
      </c>
      <c r="T437" s="329">
        <f t="shared" si="169"/>
        <v>0</v>
      </c>
      <c r="U437" s="328">
        <v>0</v>
      </c>
      <c r="V437" s="329">
        <f t="shared" si="170"/>
        <v>0</v>
      </c>
      <c r="W437" s="329">
        <f t="shared" si="172"/>
        <v>0</v>
      </c>
      <c r="X437" s="464"/>
    </row>
    <row r="438" spans="1:24" x14ac:dyDescent="0.25">
      <c r="A438" s="146" t="s">
        <v>827</v>
      </c>
      <c r="B438" s="89" t="s">
        <v>821</v>
      </c>
      <c r="C438" s="90" t="s">
        <v>43</v>
      </c>
      <c r="D438" s="91">
        <v>11.09</v>
      </c>
      <c r="E438" s="40">
        <v>8646</v>
      </c>
      <c r="F438" s="35">
        <f t="shared" si="163"/>
        <v>95884.14</v>
      </c>
      <c r="G438" s="40">
        <v>23400</v>
      </c>
      <c r="H438" s="35">
        <f t="shared" si="164"/>
        <v>259506</v>
      </c>
      <c r="I438" s="35">
        <f t="shared" si="165"/>
        <v>355390.14</v>
      </c>
      <c r="J438" s="441"/>
      <c r="K438" s="357">
        <v>9</v>
      </c>
      <c r="L438" s="328">
        <v>8646</v>
      </c>
      <c r="M438" s="329">
        <f t="shared" si="166"/>
        <v>77814</v>
      </c>
      <c r="N438" s="328">
        <v>23400</v>
      </c>
      <c r="O438" s="329">
        <f t="shared" si="167"/>
        <v>210600</v>
      </c>
      <c r="P438" s="329">
        <f t="shared" si="168"/>
        <v>288414</v>
      </c>
      <c r="Q438" s="473"/>
      <c r="R438" s="327">
        <f t="shared" si="153"/>
        <v>2.09</v>
      </c>
      <c r="S438" s="328">
        <v>8646</v>
      </c>
      <c r="T438" s="329">
        <f t="shared" si="169"/>
        <v>18070.14</v>
      </c>
      <c r="U438" s="328">
        <v>23400</v>
      </c>
      <c r="V438" s="329">
        <f t="shared" si="170"/>
        <v>48906</v>
      </c>
      <c r="W438" s="329">
        <f t="shared" si="172"/>
        <v>66976.14</v>
      </c>
      <c r="X438" s="464"/>
    </row>
    <row r="439" spans="1:24" x14ac:dyDescent="0.25">
      <c r="A439" s="146" t="s">
        <v>828</v>
      </c>
      <c r="B439" s="89" t="s">
        <v>829</v>
      </c>
      <c r="C439" s="90" t="s">
        <v>43</v>
      </c>
      <c r="D439" s="91">
        <v>12.6</v>
      </c>
      <c r="E439" s="40">
        <v>67036.179999999993</v>
      </c>
      <c r="F439" s="35">
        <f t="shared" si="163"/>
        <v>844655.8679999999</v>
      </c>
      <c r="G439" s="40">
        <v>70340.38</v>
      </c>
      <c r="H439" s="35">
        <f t="shared" si="164"/>
        <v>886288.78800000006</v>
      </c>
      <c r="I439" s="35">
        <f t="shared" si="165"/>
        <v>1730944.656</v>
      </c>
      <c r="J439" s="441"/>
      <c r="K439" s="357">
        <v>12.6</v>
      </c>
      <c r="L439" s="328">
        <v>67036.179999999993</v>
      </c>
      <c r="M439" s="329">
        <f t="shared" si="166"/>
        <v>844655.8679999999</v>
      </c>
      <c r="N439" s="328">
        <v>70340.38</v>
      </c>
      <c r="O439" s="329">
        <f t="shared" si="167"/>
        <v>886288.78800000006</v>
      </c>
      <c r="P439" s="329">
        <f t="shared" si="168"/>
        <v>1730944.656</v>
      </c>
      <c r="Q439" s="473"/>
      <c r="R439" s="327">
        <f t="shared" si="153"/>
        <v>0</v>
      </c>
      <c r="S439" s="328">
        <v>67036.179999999993</v>
      </c>
      <c r="T439" s="329">
        <f t="shared" si="169"/>
        <v>0</v>
      </c>
      <c r="U439" s="328">
        <v>70340.38</v>
      </c>
      <c r="V439" s="329">
        <f t="shared" si="170"/>
        <v>0</v>
      </c>
      <c r="W439" s="329">
        <f t="shared" si="172"/>
        <v>0</v>
      </c>
      <c r="X439" s="464"/>
    </row>
    <row r="440" spans="1:24" x14ac:dyDescent="0.25">
      <c r="A440" s="146" t="s">
        <v>830</v>
      </c>
      <c r="B440" s="89" t="s">
        <v>831</v>
      </c>
      <c r="C440" s="90" t="s">
        <v>28</v>
      </c>
      <c r="D440" s="91">
        <v>21</v>
      </c>
      <c r="E440" s="40">
        <v>4881.92</v>
      </c>
      <c r="F440" s="35">
        <f t="shared" si="163"/>
        <v>102520.32000000001</v>
      </c>
      <c r="G440" s="40">
        <v>9317.7999999999993</v>
      </c>
      <c r="H440" s="35">
        <f t="shared" si="164"/>
        <v>195673.8</v>
      </c>
      <c r="I440" s="35">
        <f t="shared" si="165"/>
        <v>298194.12</v>
      </c>
      <c r="J440" s="441"/>
      <c r="K440" s="357">
        <v>21</v>
      </c>
      <c r="L440" s="328">
        <v>4881.92</v>
      </c>
      <c r="M440" s="329">
        <f t="shared" si="166"/>
        <v>102520.32000000001</v>
      </c>
      <c r="N440" s="328">
        <v>9317.7999999999993</v>
      </c>
      <c r="O440" s="329">
        <f t="shared" si="167"/>
        <v>195673.8</v>
      </c>
      <c r="P440" s="329">
        <f t="shared" si="168"/>
        <v>298194.12</v>
      </c>
      <c r="Q440" s="473"/>
      <c r="R440" s="327">
        <f t="shared" si="153"/>
        <v>0</v>
      </c>
      <c r="S440" s="328">
        <v>4881.92</v>
      </c>
      <c r="T440" s="329">
        <f t="shared" si="169"/>
        <v>0</v>
      </c>
      <c r="U440" s="328">
        <v>9317.7999999999993</v>
      </c>
      <c r="V440" s="329">
        <f t="shared" si="170"/>
        <v>0</v>
      </c>
      <c r="W440" s="329">
        <f t="shared" si="172"/>
        <v>0</v>
      </c>
      <c r="X440" s="464"/>
    </row>
    <row r="441" spans="1:24" x14ac:dyDescent="0.25">
      <c r="A441" s="146" t="s">
        <v>832</v>
      </c>
      <c r="B441" s="89" t="s">
        <v>833</v>
      </c>
      <c r="C441" s="90" t="s">
        <v>167</v>
      </c>
      <c r="D441" s="91">
        <v>17.03</v>
      </c>
      <c r="E441" s="40">
        <v>75944.7</v>
      </c>
      <c r="F441" s="35">
        <f t="shared" si="163"/>
        <v>1293338.2409999999</v>
      </c>
      <c r="G441" s="40">
        <v>264332.65000000002</v>
      </c>
      <c r="H441" s="35">
        <f t="shared" si="164"/>
        <v>4501585.0295000011</v>
      </c>
      <c r="I441" s="35">
        <f t="shared" si="165"/>
        <v>5794923.2705000006</v>
      </c>
      <c r="J441" s="441"/>
      <c r="K441" s="357">
        <v>17.03</v>
      </c>
      <c r="L441" s="328">
        <v>75944.7</v>
      </c>
      <c r="M441" s="329">
        <f t="shared" si="166"/>
        <v>1293338.2409999999</v>
      </c>
      <c r="N441" s="328">
        <v>264332.65000000002</v>
      </c>
      <c r="O441" s="329">
        <f t="shared" si="167"/>
        <v>4501585.0295000011</v>
      </c>
      <c r="P441" s="329">
        <f t="shared" si="168"/>
        <v>5794923.2705000006</v>
      </c>
      <c r="Q441" s="473"/>
      <c r="R441" s="327">
        <f t="shared" si="153"/>
        <v>0</v>
      </c>
      <c r="S441" s="328">
        <v>75944.7</v>
      </c>
      <c r="T441" s="329">
        <f t="shared" si="169"/>
        <v>0</v>
      </c>
      <c r="U441" s="328">
        <v>264332.65000000002</v>
      </c>
      <c r="V441" s="329">
        <f t="shared" si="170"/>
        <v>0</v>
      </c>
      <c r="W441" s="329">
        <f t="shared" si="172"/>
        <v>0</v>
      </c>
      <c r="X441" s="464"/>
    </row>
    <row r="442" spans="1:24" x14ac:dyDescent="0.25">
      <c r="A442" s="147" t="s">
        <v>834</v>
      </c>
      <c r="B442" s="83" t="s">
        <v>835</v>
      </c>
      <c r="C442" s="84"/>
      <c r="D442" s="85"/>
      <c r="E442" s="143"/>
      <c r="F442" s="143">
        <f>SUM(F443:F448)</f>
        <v>251244.89999999997</v>
      </c>
      <c r="G442" s="143"/>
      <c r="H442" s="143">
        <f>SUM(H443:H448)</f>
        <v>149682</v>
      </c>
      <c r="I442" s="143">
        <f>SUM(I443:I448)</f>
        <v>400926.9</v>
      </c>
      <c r="J442" s="448"/>
      <c r="K442" s="354"/>
      <c r="L442" s="375"/>
      <c r="M442" s="375">
        <f>SUM(M443:M448)</f>
        <v>0</v>
      </c>
      <c r="N442" s="375"/>
      <c r="O442" s="375">
        <f>SUM(O443:O448)</f>
        <v>0</v>
      </c>
      <c r="P442" s="375">
        <f>SUM(P443:P448)</f>
        <v>0</v>
      </c>
      <c r="Q442" s="480"/>
      <c r="R442" s="327">
        <f t="shared" si="153"/>
        <v>0</v>
      </c>
      <c r="S442" s="375"/>
      <c r="T442" s="375">
        <f>SUM(T443:T448)</f>
        <v>251244.89999999997</v>
      </c>
      <c r="U442" s="375"/>
      <c r="V442" s="375">
        <f>SUM(V443:V448)</f>
        <v>149682</v>
      </c>
      <c r="W442" s="375">
        <f>SUM(W443:W448)</f>
        <v>400926.9</v>
      </c>
      <c r="X442" s="464"/>
    </row>
    <row r="443" spans="1:24" x14ac:dyDescent="0.25">
      <c r="A443" s="146" t="s">
        <v>836</v>
      </c>
      <c r="B443" s="89" t="s">
        <v>835</v>
      </c>
      <c r="C443" s="90" t="s">
        <v>28</v>
      </c>
      <c r="D443" s="91">
        <v>7</v>
      </c>
      <c r="E443" s="40">
        <v>19650</v>
      </c>
      <c r="F443" s="35">
        <f t="shared" ref="F443:F448" si="173">D443*E443</f>
        <v>137550</v>
      </c>
      <c r="G443" s="40">
        <v>8580</v>
      </c>
      <c r="H443" s="35">
        <f t="shared" ref="H443:H448" si="174">D443*G443</f>
        <v>60060</v>
      </c>
      <c r="I443" s="35">
        <f t="shared" ref="I443:I448" si="175">E443*D443+G443*D443</f>
        <v>197610</v>
      </c>
      <c r="J443" s="441"/>
      <c r="K443" s="357"/>
      <c r="L443" s="328">
        <v>19650</v>
      </c>
      <c r="M443" s="329">
        <f t="shared" ref="M443:M448" si="176">K443*L443</f>
        <v>0</v>
      </c>
      <c r="N443" s="328">
        <v>8580</v>
      </c>
      <c r="O443" s="329">
        <f t="shared" ref="O443:O448" si="177">K443*N443</f>
        <v>0</v>
      </c>
      <c r="P443" s="329">
        <f t="shared" ref="P443:P448" si="178">L443*K443+N443*K443</f>
        <v>0</v>
      </c>
      <c r="Q443" s="473"/>
      <c r="R443" s="327">
        <f t="shared" si="153"/>
        <v>7</v>
      </c>
      <c r="S443" s="328">
        <v>19650</v>
      </c>
      <c r="T443" s="329">
        <f t="shared" ref="T443:T448" si="179">R443*S443</f>
        <v>137550</v>
      </c>
      <c r="U443" s="328">
        <v>8580</v>
      </c>
      <c r="V443" s="329">
        <f t="shared" ref="V443:V448" si="180">R443*U443</f>
        <v>60060</v>
      </c>
      <c r="W443" s="329">
        <f t="shared" ref="W443:W448" si="181">S443*R443+U443*R443</f>
        <v>197610</v>
      </c>
      <c r="X443" s="464"/>
    </row>
    <row r="444" spans="1:24" x14ac:dyDescent="0.25">
      <c r="A444" s="146" t="s">
        <v>837</v>
      </c>
      <c r="B444" s="89" t="s">
        <v>838</v>
      </c>
      <c r="C444" s="90" t="s">
        <v>19</v>
      </c>
      <c r="D444" s="91">
        <v>21</v>
      </c>
      <c r="E444" s="40">
        <v>1021.8</v>
      </c>
      <c r="F444" s="35">
        <f t="shared" si="173"/>
        <v>21457.8</v>
      </c>
      <c r="G444" s="40">
        <v>1248</v>
      </c>
      <c r="H444" s="35">
        <f t="shared" si="174"/>
        <v>26208</v>
      </c>
      <c r="I444" s="35">
        <f t="shared" si="175"/>
        <v>47665.8</v>
      </c>
      <c r="J444" s="441"/>
      <c r="K444" s="357"/>
      <c r="L444" s="328">
        <v>1021.8</v>
      </c>
      <c r="M444" s="329">
        <f t="shared" si="176"/>
        <v>0</v>
      </c>
      <c r="N444" s="328">
        <v>1248</v>
      </c>
      <c r="O444" s="329">
        <f t="shared" si="177"/>
        <v>0</v>
      </c>
      <c r="P444" s="329">
        <f t="shared" si="178"/>
        <v>0</v>
      </c>
      <c r="Q444" s="473"/>
      <c r="R444" s="327">
        <f t="shared" si="153"/>
        <v>21</v>
      </c>
      <c r="S444" s="328">
        <v>1021.8</v>
      </c>
      <c r="T444" s="329">
        <f t="shared" si="179"/>
        <v>21457.8</v>
      </c>
      <c r="U444" s="328">
        <v>1248</v>
      </c>
      <c r="V444" s="329">
        <f t="shared" si="180"/>
        <v>26208</v>
      </c>
      <c r="W444" s="329">
        <f t="shared" si="181"/>
        <v>47665.8</v>
      </c>
      <c r="X444" s="464"/>
    </row>
    <row r="445" spans="1:24" x14ac:dyDescent="0.25">
      <c r="A445" s="146" t="s">
        <v>839</v>
      </c>
      <c r="B445" s="89" t="s">
        <v>840</v>
      </c>
      <c r="C445" s="90" t="s">
        <v>43</v>
      </c>
      <c r="D445" s="91">
        <v>0.05</v>
      </c>
      <c r="E445" s="40">
        <v>8646</v>
      </c>
      <c r="F445" s="35">
        <f t="shared" si="173"/>
        <v>432.3</v>
      </c>
      <c r="G445" s="40">
        <v>23400</v>
      </c>
      <c r="H445" s="35">
        <f t="shared" si="174"/>
        <v>1170</v>
      </c>
      <c r="I445" s="35">
        <f t="shared" si="175"/>
        <v>1602.3</v>
      </c>
      <c r="J445" s="441"/>
      <c r="K445" s="357"/>
      <c r="L445" s="328">
        <v>8646</v>
      </c>
      <c r="M445" s="329">
        <f t="shared" si="176"/>
        <v>0</v>
      </c>
      <c r="N445" s="328">
        <v>23400</v>
      </c>
      <c r="O445" s="329">
        <f t="shared" si="177"/>
        <v>0</v>
      </c>
      <c r="P445" s="329">
        <f t="shared" si="178"/>
        <v>0</v>
      </c>
      <c r="Q445" s="473"/>
      <c r="R445" s="327">
        <f t="shared" si="153"/>
        <v>0.05</v>
      </c>
      <c r="S445" s="328">
        <v>8646</v>
      </c>
      <c r="T445" s="329">
        <f t="shared" si="179"/>
        <v>432.3</v>
      </c>
      <c r="U445" s="328">
        <v>23400</v>
      </c>
      <c r="V445" s="329">
        <f t="shared" si="180"/>
        <v>1170</v>
      </c>
      <c r="W445" s="329">
        <f t="shared" si="181"/>
        <v>1602.3</v>
      </c>
      <c r="X445" s="464"/>
    </row>
    <row r="446" spans="1:24" x14ac:dyDescent="0.25">
      <c r="A446" s="146" t="s">
        <v>841</v>
      </c>
      <c r="B446" s="89" t="s">
        <v>842</v>
      </c>
      <c r="C446" s="90" t="s">
        <v>28</v>
      </c>
      <c r="D446" s="91">
        <v>14</v>
      </c>
      <c r="E446" s="40">
        <v>3615.6</v>
      </c>
      <c r="F446" s="35">
        <f t="shared" si="173"/>
        <v>50618.400000000001</v>
      </c>
      <c r="G446" s="40">
        <v>1560</v>
      </c>
      <c r="H446" s="35">
        <f t="shared" si="174"/>
        <v>21840</v>
      </c>
      <c r="I446" s="35">
        <f t="shared" si="175"/>
        <v>72458.399999999994</v>
      </c>
      <c r="J446" s="441"/>
      <c r="K446" s="357"/>
      <c r="L446" s="328">
        <v>3615.6</v>
      </c>
      <c r="M446" s="329">
        <f t="shared" si="176"/>
        <v>0</v>
      </c>
      <c r="N446" s="328">
        <v>1560</v>
      </c>
      <c r="O446" s="329">
        <f t="shared" si="177"/>
        <v>0</v>
      </c>
      <c r="P446" s="329">
        <f t="shared" si="178"/>
        <v>0</v>
      </c>
      <c r="Q446" s="473"/>
      <c r="R446" s="327">
        <f t="shared" si="153"/>
        <v>14</v>
      </c>
      <c r="S446" s="328">
        <v>3615.6</v>
      </c>
      <c r="T446" s="329">
        <f t="shared" si="179"/>
        <v>50618.400000000001</v>
      </c>
      <c r="U446" s="328">
        <v>1560</v>
      </c>
      <c r="V446" s="329">
        <f t="shared" si="180"/>
        <v>21840</v>
      </c>
      <c r="W446" s="329">
        <f t="shared" si="181"/>
        <v>72458.399999999994</v>
      </c>
      <c r="X446" s="464"/>
    </row>
    <row r="447" spans="1:24" x14ac:dyDescent="0.25">
      <c r="A447" s="146" t="s">
        <v>843</v>
      </c>
      <c r="B447" s="89" t="s">
        <v>844</v>
      </c>
      <c r="C447" s="90" t="s">
        <v>28</v>
      </c>
      <c r="D447" s="91">
        <v>7</v>
      </c>
      <c r="E447" s="40">
        <v>5502</v>
      </c>
      <c r="F447" s="35">
        <f t="shared" si="173"/>
        <v>38514</v>
      </c>
      <c r="G447" s="40">
        <v>5460</v>
      </c>
      <c r="H447" s="35">
        <f t="shared" si="174"/>
        <v>38220</v>
      </c>
      <c r="I447" s="35">
        <f t="shared" si="175"/>
        <v>76734</v>
      </c>
      <c r="J447" s="441"/>
      <c r="K447" s="357"/>
      <c r="L447" s="328">
        <v>5502</v>
      </c>
      <c r="M447" s="329">
        <f t="shared" si="176"/>
        <v>0</v>
      </c>
      <c r="N447" s="328">
        <v>5460</v>
      </c>
      <c r="O447" s="329">
        <f t="shared" si="177"/>
        <v>0</v>
      </c>
      <c r="P447" s="329">
        <f t="shared" si="178"/>
        <v>0</v>
      </c>
      <c r="Q447" s="473"/>
      <c r="R447" s="327">
        <f t="shared" si="153"/>
        <v>7</v>
      </c>
      <c r="S447" s="328">
        <v>5502</v>
      </c>
      <c r="T447" s="329">
        <f t="shared" si="179"/>
        <v>38514</v>
      </c>
      <c r="U447" s="328">
        <v>5460</v>
      </c>
      <c r="V447" s="329">
        <f t="shared" si="180"/>
        <v>38220</v>
      </c>
      <c r="W447" s="329">
        <f t="shared" si="181"/>
        <v>76734</v>
      </c>
      <c r="X447" s="464"/>
    </row>
    <row r="448" spans="1:24" x14ac:dyDescent="0.25">
      <c r="A448" s="146" t="s">
        <v>845</v>
      </c>
      <c r="B448" s="89" t="s">
        <v>846</v>
      </c>
      <c r="C448" s="90" t="s">
        <v>28</v>
      </c>
      <c r="D448" s="91">
        <v>2</v>
      </c>
      <c r="E448" s="40">
        <v>1336.2</v>
      </c>
      <c r="F448" s="35">
        <f t="shared" si="173"/>
        <v>2672.4</v>
      </c>
      <c r="G448" s="40">
        <v>1092</v>
      </c>
      <c r="H448" s="35">
        <f t="shared" si="174"/>
        <v>2184</v>
      </c>
      <c r="I448" s="35">
        <f t="shared" si="175"/>
        <v>4856.3999999999996</v>
      </c>
      <c r="J448" s="441"/>
      <c r="K448" s="357"/>
      <c r="L448" s="328">
        <v>1336.2</v>
      </c>
      <c r="M448" s="329">
        <f t="shared" si="176"/>
        <v>0</v>
      </c>
      <c r="N448" s="328">
        <v>1092</v>
      </c>
      <c r="O448" s="329">
        <f t="shared" si="177"/>
        <v>0</v>
      </c>
      <c r="P448" s="329">
        <f t="shared" si="178"/>
        <v>0</v>
      </c>
      <c r="Q448" s="473"/>
      <c r="R448" s="327">
        <f t="shared" si="153"/>
        <v>2</v>
      </c>
      <c r="S448" s="328">
        <v>1336.2</v>
      </c>
      <c r="T448" s="329">
        <f t="shared" si="179"/>
        <v>2672.4</v>
      </c>
      <c r="U448" s="328">
        <v>1092</v>
      </c>
      <c r="V448" s="329">
        <f t="shared" si="180"/>
        <v>2184</v>
      </c>
      <c r="W448" s="329">
        <f t="shared" si="181"/>
        <v>4856.3999999999996</v>
      </c>
      <c r="X448" s="464"/>
    </row>
    <row r="449" spans="1:24" x14ac:dyDescent="0.25">
      <c r="A449" s="147" t="s">
        <v>847</v>
      </c>
      <c r="B449" s="83" t="s">
        <v>848</v>
      </c>
      <c r="C449" s="84"/>
      <c r="D449" s="85"/>
      <c r="E449" s="143"/>
      <c r="F449" s="143">
        <f>SUM(F450:F452)</f>
        <v>543912</v>
      </c>
      <c r="G449" s="143"/>
      <c r="H449" s="143">
        <f>SUM(H450:H452)</f>
        <v>336960</v>
      </c>
      <c r="I449" s="143">
        <f>SUM(I450:I452)</f>
        <v>880872</v>
      </c>
      <c r="J449" s="448"/>
      <c r="K449" s="354"/>
      <c r="L449" s="375"/>
      <c r="M449" s="375">
        <f>SUM(M450:M452)</f>
        <v>0</v>
      </c>
      <c r="N449" s="375"/>
      <c r="O449" s="375">
        <f>SUM(O450:O452)</f>
        <v>0</v>
      </c>
      <c r="P449" s="375">
        <f>SUM(P450:P452)</f>
        <v>0</v>
      </c>
      <c r="Q449" s="480"/>
      <c r="R449" s="327">
        <f t="shared" si="153"/>
        <v>0</v>
      </c>
      <c r="S449" s="375"/>
      <c r="T449" s="375">
        <f>SUM(T450:T452)</f>
        <v>543912</v>
      </c>
      <c r="U449" s="375"/>
      <c r="V449" s="375">
        <f>SUM(V450:V452)</f>
        <v>336960</v>
      </c>
      <c r="W449" s="375">
        <f>SUM(W450:W452)</f>
        <v>880872</v>
      </c>
      <c r="X449" s="464"/>
    </row>
    <row r="450" spans="1:24" x14ac:dyDescent="0.25">
      <c r="A450" s="161" t="s">
        <v>849</v>
      </c>
      <c r="B450" s="89" t="s">
        <v>848</v>
      </c>
      <c r="C450" s="90" t="s">
        <v>406</v>
      </c>
      <c r="D450" s="91">
        <v>20</v>
      </c>
      <c r="E450" s="40">
        <v>19650</v>
      </c>
      <c r="F450" s="35">
        <f>D450*E450</f>
        <v>393000</v>
      </c>
      <c r="G450" s="40">
        <v>8580</v>
      </c>
      <c r="H450" s="35">
        <f>D450*G450</f>
        <v>171600</v>
      </c>
      <c r="I450" s="35">
        <f>E450*D450+G450*D450</f>
        <v>564600</v>
      </c>
      <c r="J450" s="441"/>
      <c r="K450" s="357"/>
      <c r="L450" s="328">
        <v>19650</v>
      </c>
      <c r="M450" s="329">
        <f>K450*L450</f>
        <v>0</v>
      </c>
      <c r="N450" s="328">
        <v>8580</v>
      </c>
      <c r="O450" s="329">
        <f>K450*N450</f>
        <v>0</v>
      </c>
      <c r="P450" s="329">
        <f>L450*K450+N450*K450</f>
        <v>0</v>
      </c>
      <c r="Q450" s="473"/>
      <c r="R450" s="327">
        <f t="shared" si="153"/>
        <v>20</v>
      </c>
      <c r="S450" s="328">
        <v>19650</v>
      </c>
      <c r="T450" s="329">
        <f>R450*S450</f>
        <v>393000</v>
      </c>
      <c r="U450" s="328">
        <v>8580</v>
      </c>
      <c r="V450" s="329">
        <f>R450*U450</f>
        <v>171600</v>
      </c>
      <c r="W450" s="329">
        <f>S450*R450+U450*R450</f>
        <v>564600</v>
      </c>
      <c r="X450" s="464"/>
    </row>
    <row r="451" spans="1:24" x14ac:dyDescent="0.25">
      <c r="A451" s="161" t="s">
        <v>850</v>
      </c>
      <c r="B451" s="89" t="s">
        <v>838</v>
      </c>
      <c r="C451" s="90" t="s">
        <v>19</v>
      </c>
      <c r="D451" s="91">
        <v>40</v>
      </c>
      <c r="E451" s="40">
        <v>1021.8</v>
      </c>
      <c r="F451" s="35">
        <f>D451*E451</f>
        <v>40872</v>
      </c>
      <c r="G451" s="40">
        <v>1248</v>
      </c>
      <c r="H451" s="35">
        <f>D451*G451</f>
        <v>49920</v>
      </c>
      <c r="I451" s="35">
        <f>E451*D451+G451*D451</f>
        <v>90792</v>
      </c>
      <c r="J451" s="441"/>
      <c r="K451" s="357"/>
      <c r="L451" s="328">
        <v>1021.8</v>
      </c>
      <c r="M451" s="329">
        <f>K451*L451</f>
        <v>0</v>
      </c>
      <c r="N451" s="328">
        <v>1248</v>
      </c>
      <c r="O451" s="329">
        <f>K451*N451</f>
        <v>0</v>
      </c>
      <c r="P451" s="329">
        <f>L451*K451+N451*K451</f>
        <v>0</v>
      </c>
      <c r="Q451" s="473"/>
      <c r="R451" s="327">
        <f t="shared" si="153"/>
        <v>40</v>
      </c>
      <c r="S451" s="328">
        <v>1021.8</v>
      </c>
      <c r="T451" s="329">
        <f>R451*S451</f>
        <v>40872</v>
      </c>
      <c r="U451" s="328">
        <v>1248</v>
      </c>
      <c r="V451" s="329">
        <f>R451*U451</f>
        <v>49920</v>
      </c>
      <c r="W451" s="329">
        <f>S451*R451+U451*R451</f>
        <v>90792</v>
      </c>
      <c r="X451" s="464"/>
    </row>
    <row r="452" spans="1:24" x14ac:dyDescent="0.25">
      <c r="A452" s="161" t="s">
        <v>851</v>
      </c>
      <c r="B452" s="89" t="s">
        <v>852</v>
      </c>
      <c r="C452" s="90" t="s">
        <v>406</v>
      </c>
      <c r="D452" s="91">
        <v>200</v>
      </c>
      <c r="E452" s="40">
        <v>550.20000000000005</v>
      </c>
      <c r="F452" s="35">
        <f>D452*E452</f>
        <v>110040.00000000001</v>
      </c>
      <c r="G452" s="40">
        <v>577.20000000000005</v>
      </c>
      <c r="H452" s="35">
        <f>D452*G452</f>
        <v>115440.00000000001</v>
      </c>
      <c r="I452" s="35">
        <f>E452*D452+G452*D452</f>
        <v>225480.00000000003</v>
      </c>
      <c r="J452" s="441"/>
      <c r="K452" s="357"/>
      <c r="L452" s="328">
        <v>550.20000000000005</v>
      </c>
      <c r="M452" s="329">
        <f>K452*L452</f>
        <v>0</v>
      </c>
      <c r="N452" s="328">
        <v>577.20000000000005</v>
      </c>
      <c r="O452" s="329">
        <f>K452*N452</f>
        <v>0</v>
      </c>
      <c r="P452" s="329">
        <f>L452*K452+N452*K452</f>
        <v>0</v>
      </c>
      <c r="Q452" s="473"/>
      <c r="R452" s="327">
        <f t="shared" si="153"/>
        <v>200</v>
      </c>
      <c r="S452" s="328">
        <v>550.20000000000005</v>
      </c>
      <c r="T452" s="329">
        <f>R452*S452</f>
        <v>110040.00000000001</v>
      </c>
      <c r="U452" s="328">
        <v>577.20000000000005</v>
      </c>
      <c r="V452" s="329">
        <f>R452*U452</f>
        <v>115440.00000000001</v>
      </c>
      <c r="W452" s="329">
        <f>S452*R452+U452*R452</f>
        <v>225480.00000000003</v>
      </c>
      <c r="X452" s="464"/>
    </row>
    <row r="453" spans="1:24" x14ac:dyDescent="0.25">
      <c r="A453" s="147" t="s">
        <v>853</v>
      </c>
      <c r="B453" s="83" t="s">
        <v>854</v>
      </c>
      <c r="C453" s="84"/>
      <c r="D453" s="85"/>
      <c r="E453" s="143"/>
      <c r="F453" s="143">
        <f>F454+F455</f>
        <v>30182.400000000001</v>
      </c>
      <c r="G453" s="143"/>
      <c r="H453" s="143">
        <f>H454+H455</f>
        <v>44304</v>
      </c>
      <c r="I453" s="143">
        <f>I454+I455</f>
        <v>74486.399999999994</v>
      </c>
      <c r="J453" s="448"/>
      <c r="K453" s="354"/>
      <c r="L453" s="375"/>
      <c r="M453" s="375">
        <f>M454+M455</f>
        <v>0</v>
      </c>
      <c r="N453" s="375"/>
      <c r="O453" s="375">
        <f>O454+O455</f>
        <v>0</v>
      </c>
      <c r="P453" s="375">
        <f>P454+P455</f>
        <v>0</v>
      </c>
      <c r="Q453" s="480"/>
      <c r="R453" s="327">
        <f t="shared" si="153"/>
        <v>0</v>
      </c>
      <c r="S453" s="375"/>
      <c r="T453" s="375">
        <f>T454+T455</f>
        <v>30182.400000000001</v>
      </c>
      <c r="U453" s="375"/>
      <c r="V453" s="375">
        <f>V454+V455</f>
        <v>44304</v>
      </c>
      <c r="W453" s="375">
        <f>W454+W455</f>
        <v>74486.399999999994</v>
      </c>
      <c r="X453" s="464"/>
    </row>
    <row r="454" spans="1:24" x14ac:dyDescent="0.25">
      <c r="A454" s="146" t="s">
        <v>855</v>
      </c>
      <c r="B454" s="89" t="s">
        <v>854</v>
      </c>
      <c r="C454" s="90" t="s">
        <v>19</v>
      </c>
      <c r="D454" s="91">
        <v>4</v>
      </c>
      <c r="E454" s="40">
        <v>5502</v>
      </c>
      <c r="F454" s="35">
        <f>D454*E454</f>
        <v>22008</v>
      </c>
      <c r="G454" s="40">
        <v>8580</v>
      </c>
      <c r="H454" s="35">
        <f>D454*G454</f>
        <v>34320</v>
      </c>
      <c r="I454" s="35">
        <f>E454*D454+G454*D454</f>
        <v>56328</v>
      </c>
      <c r="J454" s="441"/>
      <c r="K454" s="357"/>
      <c r="L454" s="328">
        <v>5502</v>
      </c>
      <c r="M454" s="329">
        <f>K454*L454</f>
        <v>0</v>
      </c>
      <c r="N454" s="328">
        <v>8580</v>
      </c>
      <c r="O454" s="329">
        <f>K454*N454</f>
        <v>0</v>
      </c>
      <c r="P454" s="329">
        <f>L454*K454+N454*K454</f>
        <v>0</v>
      </c>
      <c r="Q454" s="473"/>
      <c r="R454" s="327">
        <f t="shared" si="153"/>
        <v>4</v>
      </c>
      <c r="S454" s="328">
        <v>5502</v>
      </c>
      <c r="T454" s="329">
        <f>R454*S454</f>
        <v>22008</v>
      </c>
      <c r="U454" s="328">
        <v>8580</v>
      </c>
      <c r="V454" s="329">
        <f>R454*U454</f>
        <v>34320</v>
      </c>
      <c r="W454" s="329">
        <f>S454*R454+U454*R454</f>
        <v>56328</v>
      </c>
      <c r="X454" s="464"/>
    </row>
    <row r="455" spans="1:24" x14ac:dyDescent="0.25">
      <c r="A455" s="146" t="s">
        <v>856</v>
      </c>
      <c r="B455" s="89" t="s">
        <v>838</v>
      </c>
      <c r="C455" s="90" t="s">
        <v>19</v>
      </c>
      <c r="D455" s="91">
        <v>8</v>
      </c>
      <c r="E455" s="40">
        <v>1021.8</v>
      </c>
      <c r="F455" s="35">
        <f>D455*E455</f>
        <v>8174.4</v>
      </c>
      <c r="G455" s="40">
        <v>1248</v>
      </c>
      <c r="H455" s="35">
        <f>D455*G455</f>
        <v>9984</v>
      </c>
      <c r="I455" s="35">
        <f>E455*D455+G455*D455</f>
        <v>18158.400000000001</v>
      </c>
      <c r="J455" s="441"/>
      <c r="K455" s="357"/>
      <c r="L455" s="328">
        <v>1021.8</v>
      </c>
      <c r="M455" s="329">
        <f>K455*L455</f>
        <v>0</v>
      </c>
      <c r="N455" s="328">
        <v>1248</v>
      </c>
      <c r="O455" s="329">
        <f>K455*N455</f>
        <v>0</v>
      </c>
      <c r="P455" s="329">
        <f>L455*K455+N455*K455</f>
        <v>0</v>
      </c>
      <c r="Q455" s="473"/>
      <c r="R455" s="327">
        <f t="shared" si="153"/>
        <v>8</v>
      </c>
      <c r="S455" s="328">
        <v>1021.8</v>
      </c>
      <c r="T455" s="329">
        <f>R455*S455</f>
        <v>8174.4</v>
      </c>
      <c r="U455" s="328">
        <v>1248</v>
      </c>
      <c r="V455" s="329">
        <f>R455*U455</f>
        <v>9984</v>
      </c>
      <c r="W455" s="329">
        <f>S455*R455+U455*R455</f>
        <v>18158.400000000001</v>
      </c>
      <c r="X455" s="464"/>
    </row>
    <row r="456" spans="1:24" ht="30" x14ac:dyDescent="0.25">
      <c r="A456" s="147" t="s">
        <v>857</v>
      </c>
      <c r="B456" s="83" t="s">
        <v>858</v>
      </c>
      <c r="C456" s="84"/>
      <c r="D456" s="85"/>
      <c r="E456" s="143"/>
      <c r="F456" s="143">
        <f>F457+F458+F459+F460+F461</f>
        <v>38139180.100000001</v>
      </c>
      <c r="G456" s="143"/>
      <c r="H456" s="143">
        <f>H457+H458+H459+H460+H461</f>
        <v>3785039.3</v>
      </c>
      <c r="I456" s="143">
        <f>I457+I458+I459+I460+I461</f>
        <v>41924219.399999999</v>
      </c>
      <c r="J456" s="448"/>
      <c r="K456" s="354"/>
      <c r="L456" s="375"/>
      <c r="M456" s="375">
        <f>M457+M458+M459+M460+M461</f>
        <v>38139180.100000001</v>
      </c>
      <c r="N456" s="375"/>
      <c r="O456" s="375">
        <f>O457+O458+O459+O460+O461</f>
        <v>3785039.3</v>
      </c>
      <c r="P456" s="375">
        <f>P457+P458+P459+P460+P461</f>
        <v>41924219.399999999</v>
      </c>
      <c r="Q456" s="480"/>
      <c r="R456" s="327">
        <f t="shared" si="153"/>
        <v>0</v>
      </c>
      <c r="S456" s="375"/>
      <c r="T456" s="375">
        <f>T457+T458+T459+T460+T461</f>
        <v>0</v>
      </c>
      <c r="U456" s="375"/>
      <c r="V456" s="375">
        <f>V457+V458+V459+V460+V461</f>
        <v>0</v>
      </c>
      <c r="W456" s="375">
        <f>W457+W458+W459+W460+W461</f>
        <v>0</v>
      </c>
      <c r="X456" s="464"/>
    </row>
    <row r="457" spans="1:24" x14ac:dyDescent="0.25">
      <c r="A457" s="146" t="s">
        <v>859</v>
      </c>
      <c r="B457" s="98" t="s">
        <v>860</v>
      </c>
      <c r="C457" s="149" t="s">
        <v>19</v>
      </c>
      <c r="D457" s="155">
        <v>11410</v>
      </c>
      <c r="E457" s="35">
        <v>750</v>
      </c>
      <c r="F457" s="35">
        <f>D457*E457</f>
        <v>8557500</v>
      </c>
      <c r="G457" s="35">
        <v>0</v>
      </c>
      <c r="H457" s="35">
        <f>D457*G457</f>
        <v>0</v>
      </c>
      <c r="I457" s="35">
        <f>E457*D457+G457*D457</f>
        <v>8557500</v>
      </c>
      <c r="J457" s="441"/>
      <c r="K457" s="378">
        <v>11410</v>
      </c>
      <c r="L457" s="329">
        <v>750</v>
      </c>
      <c r="M457" s="329">
        <f>K457*L457</f>
        <v>8557500</v>
      </c>
      <c r="N457" s="329">
        <v>0</v>
      </c>
      <c r="O457" s="329">
        <f>K457*N457</f>
        <v>0</v>
      </c>
      <c r="P457" s="329">
        <f>L457*K457+N457*K457</f>
        <v>8557500</v>
      </c>
      <c r="Q457" s="473"/>
      <c r="R457" s="327">
        <f t="shared" si="153"/>
        <v>0</v>
      </c>
      <c r="S457" s="329">
        <v>750</v>
      </c>
      <c r="T457" s="329">
        <f>R457*S457</f>
        <v>0</v>
      </c>
      <c r="U457" s="329">
        <v>0</v>
      </c>
      <c r="V457" s="329">
        <f>R457*U457</f>
        <v>0</v>
      </c>
      <c r="W457" s="329">
        <f>S457*R457+U457*R457</f>
        <v>0</v>
      </c>
      <c r="X457" s="464"/>
    </row>
    <row r="458" spans="1:24" x14ac:dyDescent="0.25">
      <c r="A458" s="146" t="s">
        <v>861</v>
      </c>
      <c r="B458" s="98" t="s">
        <v>862</v>
      </c>
      <c r="C458" s="149" t="s">
        <v>19</v>
      </c>
      <c r="D458" s="155">
        <v>11410</v>
      </c>
      <c r="E458" s="35">
        <v>89</v>
      </c>
      <c r="F458" s="35">
        <f>D458*E458</f>
        <v>1015490</v>
      </c>
      <c r="G458" s="35">
        <v>46</v>
      </c>
      <c r="H458" s="35">
        <f>D458*G458</f>
        <v>524860</v>
      </c>
      <c r="I458" s="35">
        <f>E458*D458+G458*D458</f>
        <v>1540350</v>
      </c>
      <c r="J458" s="441"/>
      <c r="K458" s="378">
        <v>11410</v>
      </c>
      <c r="L458" s="329">
        <v>89</v>
      </c>
      <c r="M458" s="329">
        <f>K458*L458</f>
        <v>1015490</v>
      </c>
      <c r="N458" s="329">
        <v>46</v>
      </c>
      <c r="O458" s="329">
        <f>K458*N458</f>
        <v>524860</v>
      </c>
      <c r="P458" s="329">
        <f>L458*K458+N458*K458</f>
        <v>1540350</v>
      </c>
      <c r="Q458" s="473"/>
      <c r="R458" s="327">
        <f t="shared" si="153"/>
        <v>0</v>
      </c>
      <c r="S458" s="329">
        <v>89</v>
      </c>
      <c r="T458" s="329">
        <f>R458*S458</f>
        <v>0</v>
      </c>
      <c r="U458" s="329">
        <v>46</v>
      </c>
      <c r="V458" s="329">
        <f>R458*U458</f>
        <v>0</v>
      </c>
      <c r="W458" s="329">
        <f>S458*R458+U458*R458</f>
        <v>0</v>
      </c>
      <c r="X458" s="464"/>
    </row>
    <row r="459" spans="1:24" x14ac:dyDescent="0.25">
      <c r="A459" s="146" t="s">
        <v>863</v>
      </c>
      <c r="B459" s="98" t="s">
        <v>864</v>
      </c>
      <c r="C459" s="149" t="s">
        <v>19</v>
      </c>
      <c r="D459" s="155">
        <v>11410</v>
      </c>
      <c r="E459" s="35">
        <v>1675</v>
      </c>
      <c r="F459" s="35">
        <f>D459*E459</f>
        <v>19111750</v>
      </c>
      <c r="G459" s="35">
        <v>0</v>
      </c>
      <c r="H459" s="35">
        <f>D459*G459</f>
        <v>0</v>
      </c>
      <c r="I459" s="35">
        <f>E459*D459+G459*D459</f>
        <v>19111750</v>
      </c>
      <c r="J459" s="441"/>
      <c r="K459" s="378">
        <v>11410</v>
      </c>
      <c r="L459" s="329">
        <v>1675</v>
      </c>
      <c r="M459" s="329">
        <f>K459*L459</f>
        <v>19111750</v>
      </c>
      <c r="N459" s="329">
        <v>0</v>
      </c>
      <c r="O459" s="329">
        <f>K459*N459</f>
        <v>0</v>
      </c>
      <c r="P459" s="329">
        <f>L459*K459+N459*K459</f>
        <v>19111750</v>
      </c>
      <c r="Q459" s="473"/>
      <c r="R459" s="327">
        <f t="shared" si="153"/>
        <v>0</v>
      </c>
      <c r="S459" s="329">
        <v>1675</v>
      </c>
      <c r="T459" s="329">
        <f>R459*S459</f>
        <v>0</v>
      </c>
      <c r="U459" s="329">
        <v>0</v>
      </c>
      <c r="V459" s="329">
        <f>R459*U459</f>
        <v>0</v>
      </c>
      <c r="W459" s="329">
        <f>S459*R459+U459*R459</f>
        <v>0</v>
      </c>
      <c r="X459" s="464"/>
    </row>
    <row r="460" spans="1:24" x14ac:dyDescent="0.25">
      <c r="A460" s="146" t="s">
        <v>865</v>
      </c>
      <c r="B460" s="98" t="s">
        <v>866</v>
      </c>
      <c r="C460" s="149" t="s">
        <v>19</v>
      </c>
      <c r="D460" s="155">
        <v>11410</v>
      </c>
      <c r="E460" s="35">
        <v>102.61</v>
      </c>
      <c r="F460" s="35">
        <f>D460*E460</f>
        <v>1170780.1000000001</v>
      </c>
      <c r="G460" s="35">
        <v>55.73</v>
      </c>
      <c r="H460" s="35">
        <f>D460*G460</f>
        <v>635879.29999999993</v>
      </c>
      <c r="I460" s="35">
        <f>E460*D460+G460*D460</f>
        <v>1806659.4</v>
      </c>
      <c r="J460" s="441"/>
      <c r="K460" s="378">
        <v>11410</v>
      </c>
      <c r="L460" s="329">
        <v>102.61</v>
      </c>
      <c r="M460" s="329">
        <f>K460*L460</f>
        <v>1170780.1000000001</v>
      </c>
      <c r="N460" s="329">
        <v>55.73</v>
      </c>
      <c r="O460" s="329">
        <f>K460*N460</f>
        <v>635879.29999999993</v>
      </c>
      <c r="P460" s="329">
        <f>L460*K460+N460*K460</f>
        <v>1806659.4</v>
      </c>
      <c r="Q460" s="473"/>
      <c r="R460" s="327">
        <f t="shared" si="153"/>
        <v>0</v>
      </c>
      <c r="S460" s="329">
        <v>102.61</v>
      </c>
      <c r="T460" s="329">
        <f>R460*S460</f>
        <v>0</v>
      </c>
      <c r="U460" s="329">
        <v>55.73</v>
      </c>
      <c r="V460" s="329">
        <f>R460*U460</f>
        <v>0</v>
      </c>
      <c r="W460" s="329">
        <f>S460*R460+U460*R460</f>
        <v>0</v>
      </c>
      <c r="X460" s="464"/>
    </row>
    <row r="461" spans="1:24" x14ac:dyDescent="0.25">
      <c r="A461" s="146" t="s">
        <v>867</v>
      </c>
      <c r="B461" s="98" t="s">
        <v>868</v>
      </c>
      <c r="C461" s="149" t="s">
        <v>19</v>
      </c>
      <c r="D461" s="155">
        <v>11410</v>
      </c>
      <c r="E461" s="35">
        <v>726</v>
      </c>
      <c r="F461" s="35">
        <f>D461*E461</f>
        <v>8283660</v>
      </c>
      <c r="G461" s="35">
        <v>230</v>
      </c>
      <c r="H461" s="35">
        <f>D461*G461</f>
        <v>2624300</v>
      </c>
      <c r="I461" s="35">
        <f>E461*D461+G461*D461</f>
        <v>10907960</v>
      </c>
      <c r="J461" s="441"/>
      <c r="K461" s="378">
        <v>11410</v>
      </c>
      <c r="L461" s="329">
        <v>726</v>
      </c>
      <c r="M461" s="329">
        <f>K461*L461</f>
        <v>8283660</v>
      </c>
      <c r="N461" s="329">
        <v>230</v>
      </c>
      <c r="O461" s="329">
        <f>K461*N461</f>
        <v>2624300</v>
      </c>
      <c r="P461" s="329">
        <f>L461*K461+N461*K461</f>
        <v>10907960</v>
      </c>
      <c r="Q461" s="473"/>
      <c r="R461" s="327">
        <f t="shared" ref="R461:R524" si="182">D461-K461</f>
        <v>0</v>
      </c>
      <c r="S461" s="329">
        <v>726</v>
      </c>
      <c r="T461" s="329">
        <f>R461*S461</f>
        <v>0</v>
      </c>
      <c r="U461" s="329">
        <v>230</v>
      </c>
      <c r="V461" s="329">
        <f>R461*U461</f>
        <v>0</v>
      </c>
      <c r="W461" s="329">
        <f>S461*R461+U461*R461</f>
        <v>0</v>
      </c>
      <c r="X461" s="464"/>
    </row>
    <row r="462" spans="1:24" ht="30" x14ac:dyDescent="0.25">
      <c r="A462" s="147" t="s">
        <v>869</v>
      </c>
      <c r="B462" s="162" t="s">
        <v>870</v>
      </c>
      <c r="C462" s="84"/>
      <c r="D462" s="85"/>
      <c r="E462" s="44"/>
      <c r="F462" s="143">
        <f>F463+F464+F465+F466+F467</f>
        <v>579753.6</v>
      </c>
      <c r="G462" s="44"/>
      <c r="H462" s="143">
        <f>H463+H464+H465+H466+H467</f>
        <v>767025.48</v>
      </c>
      <c r="I462" s="143">
        <f>I463+I464+I465+I466+I467</f>
        <v>1346779.08</v>
      </c>
      <c r="J462" s="448"/>
      <c r="K462" s="354"/>
      <c r="L462" s="331"/>
      <c r="M462" s="375">
        <f>M463+M464+M465+M466+M467</f>
        <v>357053.6</v>
      </c>
      <c r="N462" s="331"/>
      <c r="O462" s="375">
        <f>O463+O464+O465+O466+O467</f>
        <v>319825.48</v>
      </c>
      <c r="P462" s="375">
        <f>P463+P464+P465+P466+P467</f>
        <v>676879.08</v>
      </c>
      <c r="Q462" s="480"/>
      <c r="R462" s="327">
        <f t="shared" si="182"/>
        <v>0</v>
      </c>
      <c r="S462" s="331"/>
      <c r="T462" s="375">
        <f>T463+T464+T465+T466+T467</f>
        <v>222700</v>
      </c>
      <c r="U462" s="331"/>
      <c r="V462" s="375">
        <f>V463+V464+V465+V466+V467</f>
        <v>447200</v>
      </c>
      <c r="W462" s="375">
        <f>W463+W464+W465+W466+W467</f>
        <v>669900</v>
      </c>
      <c r="X462" s="464"/>
    </row>
    <row r="463" spans="1:24" x14ac:dyDescent="0.25">
      <c r="A463" s="163" t="s">
        <v>871</v>
      </c>
      <c r="B463" s="164" t="s">
        <v>872</v>
      </c>
      <c r="C463" s="149" t="s">
        <v>28</v>
      </c>
      <c r="D463" s="155">
        <v>1</v>
      </c>
      <c r="E463" s="40">
        <v>58950</v>
      </c>
      <c r="F463" s="35">
        <f>D463*E463</f>
        <v>58950</v>
      </c>
      <c r="G463" s="40">
        <v>0</v>
      </c>
      <c r="H463" s="35">
        <f>D463*G463</f>
        <v>0</v>
      </c>
      <c r="I463" s="35">
        <f>E463*D463+G463*D463</f>
        <v>58950</v>
      </c>
      <c r="J463" s="441"/>
      <c r="K463" s="378">
        <v>1</v>
      </c>
      <c r="L463" s="328">
        <v>58950</v>
      </c>
      <c r="M463" s="329">
        <f>K463*L463</f>
        <v>58950</v>
      </c>
      <c r="N463" s="328">
        <v>0</v>
      </c>
      <c r="O463" s="329">
        <f>K463*N463</f>
        <v>0</v>
      </c>
      <c r="P463" s="329">
        <f>L463*K463+N463*K463</f>
        <v>58950</v>
      </c>
      <c r="Q463" s="473"/>
      <c r="R463" s="327">
        <f t="shared" si="182"/>
        <v>0</v>
      </c>
      <c r="S463" s="328">
        <v>58950</v>
      </c>
      <c r="T463" s="329">
        <f>R463*S463</f>
        <v>0</v>
      </c>
      <c r="U463" s="328">
        <v>0</v>
      </c>
      <c r="V463" s="329">
        <f>R463*U463</f>
        <v>0</v>
      </c>
      <c r="W463" s="329">
        <f>S463*R463+U463*R463</f>
        <v>0</v>
      </c>
      <c r="X463" s="464"/>
    </row>
    <row r="464" spans="1:24" x14ac:dyDescent="0.25">
      <c r="A464" s="163" t="s">
        <v>873</v>
      </c>
      <c r="B464" s="165" t="s">
        <v>874</v>
      </c>
      <c r="C464" s="90" t="s">
        <v>183</v>
      </c>
      <c r="D464" s="91">
        <v>1.52</v>
      </c>
      <c r="E464" s="40">
        <v>118555</v>
      </c>
      <c r="F464" s="35">
        <f>D464*E464</f>
        <v>180203.6</v>
      </c>
      <c r="G464" s="40">
        <v>210411.5</v>
      </c>
      <c r="H464" s="35">
        <f>D464*G464</f>
        <v>319825.48</v>
      </c>
      <c r="I464" s="35">
        <f>E464*D464+G464*D464</f>
        <v>500029.07999999996</v>
      </c>
      <c r="J464" s="441"/>
      <c r="K464" s="357">
        <v>1.52</v>
      </c>
      <c r="L464" s="328">
        <v>118555</v>
      </c>
      <c r="M464" s="329">
        <f>K464*L464</f>
        <v>180203.6</v>
      </c>
      <c r="N464" s="328">
        <v>210411.5</v>
      </c>
      <c r="O464" s="329">
        <f>K464*N464</f>
        <v>319825.48</v>
      </c>
      <c r="P464" s="329">
        <f>L464*K464+N464*K464</f>
        <v>500029.07999999996</v>
      </c>
      <c r="Q464" s="473"/>
      <c r="R464" s="327">
        <f t="shared" si="182"/>
        <v>0</v>
      </c>
      <c r="S464" s="328">
        <v>118555</v>
      </c>
      <c r="T464" s="329">
        <f>R464*S464</f>
        <v>0</v>
      </c>
      <c r="U464" s="328">
        <v>210411.5</v>
      </c>
      <c r="V464" s="329">
        <f>R464*U464</f>
        <v>0</v>
      </c>
      <c r="W464" s="329">
        <f>S464*R464+U464*R464</f>
        <v>0</v>
      </c>
      <c r="X464" s="464"/>
    </row>
    <row r="465" spans="1:24" x14ac:dyDescent="0.25">
      <c r="A465" s="163" t="s">
        <v>875</v>
      </c>
      <c r="B465" s="145" t="s">
        <v>876</v>
      </c>
      <c r="C465" s="90" t="s">
        <v>170</v>
      </c>
      <c r="D465" s="91">
        <v>2</v>
      </c>
      <c r="E465" s="40">
        <v>58950</v>
      </c>
      <c r="F465" s="35">
        <f>D465*E465</f>
        <v>117900</v>
      </c>
      <c r="G465" s="40">
        <v>0</v>
      </c>
      <c r="H465" s="35">
        <f>D465*G465</f>
        <v>0</v>
      </c>
      <c r="I465" s="35">
        <f>E465*D465+G465*D465</f>
        <v>117900</v>
      </c>
      <c r="J465" s="441"/>
      <c r="K465" s="357">
        <v>2</v>
      </c>
      <c r="L465" s="328">
        <v>58950</v>
      </c>
      <c r="M465" s="329">
        <f>K465*L465</f>
        <v>117900</v>
      </c>
      <c r="N465" s="328">
        <v>0</v>
      </c>
      <c r="O465" s="329">
        <f>K465*N465</f>
        <v>0</v>
      </c>
      <c r="P465" s="329">
        <f>L465*K465+N465*K465</f>
        <v>117900</v>
      </c>
      <c r="Q465" s="473"/>
      <c r="R465" s="327">
        <f t="shared" si="182"/>
        <v>0</v>
      </c>
      <c r="S465" s="328">
        <v>58950</v>
      </c>
      <c r="T465" s="329">
        <f>R465*S465</f>
        <v>0</v>
      </c>
      <c r="U465" s="328">
        <v>0</v>
      </c>
      <c r="V465" s="329">
        <f>R465*U465</f>
        <v>0</v>
      </c>
      <c r="W465" s="329">
        <f>S465*R465+U465*R465</f>
        <v>0</v>
      </c>
      <c r="X465" s="464"/>
    </row>
    <row r="466" spans="1:24" x14ac:dyDescent="0.25">
      <c r="A466" s="163" t="s">
        <v>877</v>
      </c>
      <c r="B466" s="145" t="s">
        <v>878</v>
      </c>
      <c r="C466" s="90" t="s">
        <v>170</v>
      </c>
      <c r="D466" s="91">
        <v>2</v>
      </c>
      <c r="E466" s="40">
        <v>52400</v>
      </c>
      <c r="F466" s="35">
        <f>D466*E466</f>
        <v>104800</v>
      </c>
      <c r="G466" s="40">
        <v>32500</v>
      </c>
      <c r="H466" s="35">
        <f>D466*G466</f>
        <v>65000</v>
      </c>
      <c r="I466" s="35">
        <f>E466*D466+G466*D466</f>
        <v>169800</v>
      </c>
      <c r="J466" s="441"/>
      <c r="K466" s="357"/>
      <c r="L466" s="328">
        <v>52400</v>
      </c>
      <c r="M466" s="329">
        <f>K466*L466</f>
        <v>0</v>
      </c>
      <c r="N466" s="328">
        <v>32500</v>
      </c>
      <c r="O466" s="329">
        <f>K466*N466</f>
        <v>0</v>
      </c>
      <c r="P466" s="329">
        <f>L466*K466+N466*K466</f>
        <v>0</v>
      </c>
      <c r="Q466" s="473"/>
      <c r="R466" s="327">
        <f t="shared" si="182"/>
        <v>2</v>
      </c>
      <c r="S466" s="328">
        <v>52400</v>
      </c>
      <c r="T466" s="329">
        <f>R466*S466</f>
        <v>104800</v>
      </c>
      <c r="U466" s="328">
        <v>32500</v>
      </c>
      <c r="V466" s="329">
        <f>R466*U466</f>
        <v>65000</v>
      </c>
      <c r="W466" s="329">
        <f>S466*R466+U466*R466</f>
        <v>169800</v>
      </c>
      <c r="X466" s="464"/>
    </row>
    <row r="467" spans="1:24" x14ac:dyDescent="0.25">
      <c r="A467" s="163" t="s">
        <v>879</v>
      </c>
      <c r="B467" s="145" t="s">
        <v>880</v>
      </c>
      <c r="C467" s="90" t="s">
        <v>170</v>
      </c>
      <c r="D467" s="91">
        <v>2</v>
      </c>
      <c r="E467" s="40">
        <v>58950</v>
      </c>
      <c r="F467" s="35">
        <f>D467*E467</f>
        <v>117900</v>
      </c>
      <c r="G467" s="40">
        <v>191100</v>
      </c>
      <c r="H467" s="35">
        <f>D467*G467</f>
        <v>382200</v>
      </c>
      <c r="I467" s="35">
        <f>E467*D467+G467*D467</f>
        <v>500100</v>
      </c>
      <c r="J467" s="441"/>
      <c r="K467" s="357"/>
      <c r="L467" s="328">
        <v>58950</v>
      </c>
      <c r="M467" s="329">
        <f>K467*L467</f>
        <v>0</v>
      </c>
      <c r="N467" s="328">
        <v>191100</v>
      </c>
      <c r="O467" s="329">
        <f>K467*N467</f>
        <v>0</v>
      </c>
      <c r="P467" s="329">
        <f>L467*K467+N467*K467</f>
        <v>0</v>
      </c>
      <c r="Q467" s="473"/>
      <c r="R467" s="327">
        <f t="shared" si="182"/>
        <v>2</v>
      </c>
      <c r="S467" s="328">
        <v>58950</v>
      </c>
      <c r="T467" s="329">
        <f>R467*S467</f>
        <v>117900</v>
      </c>
      <c r="U467" s="328">
        <v>191100</v>
      </c>
      <c r="V467" s="329">
        <f>R467*U467</f>
        <v>382200</v>
      </c>
      <c r="W467" s="329">
        <f>S467*R467+U467*R467</f>
        <v>500100</v>
      </c>
      <c r="X467" s="464"/>
    </row>
    <row r="468" spans="1:24" x14ac:dyDescent="0.25">
      <c r="A468" s="166" t="s">
        <v>881</v>
      </c>
      <c r="B468" s="83" t="s">
        <v>882</v>
      </c>
      <c r="C468" s="83"/>
      <c r="D468" s="167"/>
      <c r="E468" s="40"/>
      <c r="F468" s="143">
        <f>F469+F470+F471+F472+F473+F474+F475+F476</f>
        <v>1722110.5720000002</v>
      </c>
      <c r="G468" s="40"/>
      <c r="H468" s="143">
        <f>H469+H470+H471+H472+H473+H474+H475+H476</f>
        <v>0</v>
      </c>
      <c r="I468" s="143">
        <f>I469+I470+I471+I472+I473+I474+I475+I476</f>
        <v>1722110.5720000002</v>
      </c>
      <c r="J468" s="448"/>
      <c r="K468" s="382"/>
      <c r="L468" s="328"/>
      <c r="M468" s="375">
        <f>M469+M470+M471+M472+M473+M474+M475+M476</f>
        <v>0</v>
      </c>
      <c r="N468" s="328"/>
      <c r="O468" s="375">
        <f>O469+O470+O471+O472+O473+O474+O475+O476</f>
        <v>0</v>
      </c>
      <c r="P468" s="375">
        <f>P469+P470+P471+P472+P473+P474+P475+P476</f>
        <v>0</v>
      </c>
      <c r="Q468" s="480"/>
      <c r="R468" s="327">
        <f t="shared" si="182"/>
        <v>0</v>
      </c>
      <c r="S468" s="328"/>
      <c r="T468" s="375">
        <f>T469+T470+T471+T472+T473+T474+T475+T476</f>
        <v>1722110.5720000002</v>
      </c>
      <c r="U468" s="328"/>
      <c r="V468" s="375">
        <f>V469+V470+V471+V472+V473+V474+V475+V476</f>
        <v>0</v>
      </c>
      <c r="W468" s="375">
        <f>W469+W470+W471+W472+W473+W474+W475+W476</f>
        <v>1722110.5720000002</v>
      </c>
      <c r="X468" s="464"/>
    </row>
    <row r="469" spans="1:24" ht="28.5" x14ac:dyDescent="0.25">
      <c r="A469" s="163" t="s">
        <v>883</v>
      </c>
      <c r="B469" s="104" t="s">
        <v>884</v>
      </c>
      <c r="C469" s="105" t="s">
        <v>19</v>
      </c>
      <c r="D469" s="153">
        <v>150</v>
      </c>
      <c r="E469" s="40">
        <v>1944.56</v>
      </c>
      <c r="F469" s="35">
        <f t="shared" ref="F469:F479" si="183">D469*E469</f>
        <v>291684</v>
      </c>
      <c r="G469" s="40">
        <v>0</v>
      </c>
      <c r="H469" s="35">
        <f t="shared" ref="H469:H478" si="184">D469*G469</f>
        <v>0</v>
      </c>
      <c r="I469" s="35">
        <f t="shared" ref="I469:I479" si="185">E469*D469+G469*D469</f>
        <v>291684</v>
      </c>
      <c r="J469" s="441"/>
      <c r="K469" s="376"/>
      <c r="L469" s="328">
        <v>1944.56</v>
      </c>
      <c r="M469" s="329">
        <f t="shared" ref="M469:M479" si="186">K469*L469</f>
        <v>0</v>
      </c>
      <c r="N469" s="328">
        <v>0</v>
      </c>
      <c r="O469" s="329">
        <f t="shared" ref="O469:O478" si="187">K469*N469</f>
        <v>0</v>
      </c>
      <c r="P469" s="329">
        <f t="shared" ref="P469:P479" si="188">L469*K469+N469*K469</f>
        <v>0</v>
      </c>
      <c r="Q469" s="473"/>
      <c r="R469" s="327">
        <f t="shared" si="182"/>
        <v>150</v>
      </c>
      <c r="S469" s="328">
        <v>1944.56</v>
      </c>
      <c r="T469" s="329">
        <f t="shared" ref="T469:T479" si="189">R469*S469</f>
        <v>291684</v>
      </c>
      <c r="U469" s="328">
        <v>0</v>
      </c>
      <c r="V469" s="329">
        <f t="shared" ref="V469:V478" si="190">R469*U469</f>
        <v>0</v>
      </c>
      <c r="W469" s="329">
        <f t="shared" ref="W469:W479" si="191">S469*R469+U469*R469</f>
        <v>291684</v>
      </c>
      <c r="X469" s="464"/>
    </row>
    <row r="470" spans="1:24" x14ac:dyDescent="0.25">
      <c r="A470" s="163" t="s">
        <v>885</v>
      </c>
      <c r="B470" s="150" t="s">
        <v>886</v>
      </c>
      <c r="C470" s="105" t="s">
        <v>167</v>
      </c>
      <c r="D470" s="153">
        <v>7.2</v>
      </c>
      <c r="E470" s="40">
        <v>79410.95</v>
      </c>
      <c r="F470" s="35">
        <f t="shared" si="183"/>
        <v>571758.84</v>
      </c>
      <c r="G470" s="40">
        <v>0</v>
      </c>
      <c r="H470" s="35">
        <f t="shared" si="184"/>
        <v>0</v>
      </c>
      <c r="I470" s="35">
        <f t="shared" si="185"/>
        <v>571758.84</v>
      </c>
      <c r="J470" s="441"/>
      <c r="K470" s="376"/>
      <c r="L470" s="328">
        <v>79410.95</v>
      </c>
      <c r="M470" s="329">
        <f t="shared" si="186"/>
        <v>0</v>
      </c>
      <c r="N470" s="328">
        <v>0</v>
      </c>
      <c r="O470" s="329">
        <f t="shared" si="187"/>
        <v>0</v>
      </c>
      <c r="P470" s="329">
        <f t="shared" si="188"/>
        <v>0</v>
      </c>
      <c r="Q470" s="473"/>
      <c r="R470" s="327">
        <f t="shared" si="182"/>
        <v>7.2</v>
      </c>
      <c r="S470" s="328">
        <v>79410.95</v>
      </c>
      <c r="T470" s="329">
        <f t="shared" si="189"/>
        <v>571758.84</v>
      </c>
      <c r="U470" s="328">
        <v>0</v>
      </c>
      <c r="V470" s="329">
        <f t="shared" si="190"/>
        <v>0</v>
      </c>
      <c r="W470" s="329">
        <f t="shared" si="191"/>
        <v>571758.84</v>
      </c>
      <c r="X470" s="464"/>
    </row>
    <row r="471" spans="1:24" ht="28.5" x14ac:dyDescent="0.25">
      <c r="A471" s="163" t="s">
        <v>887</v>
      </c>
      <c r="B471" s="104" t="s">
        <v>888</v>
      </c>
      <c r="C471" s="105" t="s">
        <v>296</v>
      </c>
      <c r="D471" s="153">
        <v>84</v>
      </c>
      <c r="E471" s="40">
        <v>2661.4</v>
      </c>
      <c r="F471" s="35">
        <f t="shared" si="183"/>
        <v>223557.6</v>
      </c>
      <c r="G471" s="40">
        <v>0</v>
      </c>
      <c r="H471" s="35">
        <f t="shared" si="184"/>
        <v>0</v>
      </c>
      <c r="I471" s="35">
        <f t="shared" si="185"/>
        <v>223557.6</v>
      </c>
      <c r="J471" s="441"/>
      <c r="K471" s="376"/>
      <c r="L471" s="328">
        <v>2661.4</v>
      </c>
      <c r="M471" s="329">
        <f t="shared" si="186"/>
        <v>0</v>
      </c>
      <c r="N471" s="328">
        <v>0</v>
      </c>
      <c r="O471" s="329">
        <f t="shared" si="187"/>
        <v>0</v>
      </c>
      <c r="P471" s="329">
        <f t="shared" si="188"/>
        <v>0</v>
      </c>
      <c r="Q471" s="473"/>
      <c r="R471" s="327">
        <f t="shared" si="182"/>
        <v>84</v>
      </c>
      <c r="S471" s="328">
        <v>2661.4</v>
      </c>
      <c r="T471" s="329">
        <f t="shared" si="189"/>
        <v>223557.6</v>
      </c>
      <c r="U471" s="328">
        <v>0</v>
      </c>
      <c r="V471" s="329">
        <f t="shared" si="190"/>
        <v>0</v>
      </c>
      <c r="W471" s="329">
        <f t="shared" si="191"/>
        <v>223557.6</v>
      </c>
      <c r="X471" s="464"/>
    </row>
    <row r="472" spans="1:24" x14ac:dyDescent="0.25">
      <c r="A472" s="163" t="s">
        <v>889</v>
      </c>
      <c r="B472" s="104" t="s">
        <v>890</v>
      </c>
      <c r="C472" s="105" t="s">
        <v>43</v>
      </c>
      <c r="D472" s="153">
        <v>33</v>
      </c>
      <c r="E472" s="40">
        <v>6385.96</v>
      </c>
      <c r="F472" s="35">
        <f t="shared" si="183"/>
        <v>210736.68</v>
      </c>
      <c r="G472" s="40">
        <v>0</v>
      </c>
      <c r="H472" s="35">
        <f t="shared" si="184"/>
        <v>0</v>
      </c>
      <c r="I472" s="35">
        <f t="shared" si="185"/>
        <v>210736.68</v>
      </c>
      <c r="J472" s="441"/>
      <c r="K472" s="376"/>
      <c r="L472" s="328">
        <v>6385.96</v>
      </c>
      <c r="M472" s="329">
        <f t="shared" si="186"/>
        <v>0</v>
      </c>
      <c r="N472" s="328">
        <v>0</v>
      </c>
      <c r="O472" s="329">
        <f t="shared" si="187"/>
        <v>0</v>
      </c>
      <c r="P472" s="329">
        <f t="shared" si="188"/>
        <v>0</v>
      </c>
      <c r="Q472" s="473"/>
      <c r="R472" s="327">
        <f t="shared" si="182"/>
        <v>33</v>
      </c>
      <c r="S472" s="328">
        <v>6385.96</v>
      </c>
      <c r="T472" s="329">
        <f t="shared" si="189"/>
        <v>210736.68</v>
      </c>
      <c r="U472" s="328">
        <v>0</v>
      </c>
      <c r="V472" s="329">
        <f t="shared" si="190"/>
        <v>0</v>
      </c>
      <c r="W472" s="329">
        <f t="shared" si="191"/>
        <v>210736.68</v>
      </c>
      <c r="X472" s="464"/>
    </row>
    <row r="473" spans="1:24" x14ac:dyDescent="0.25">
      <c r="A473" s="163" t="s">
        <v>891</v>
      </c>
      <c r="B473" s="104" t="s">
        <v>892</v>
      </c>
      <c r="C473" s="105" t="s">
        <v>43</v>
      </c>
      <c r="D473" s="153">
        <v>2.2999999999999998</v>
      </c>
      <c r="E473" s="40">
        <v>7179.92</v>
      </c>
      <c r="F473" s="35">
        <f t="shared" si="183"/>
        <v>16513.815999999999</v>
      </c>
      <c r="G473" s="40">
        <v>0</v>
      </c>
      <c r="H473" s="35">
        <f t="shared" si="184"/>
        <v>0</v>
      </c>
      <c r="I473" s="35">
        <f t="shared" si="185"/>
        <v>16513.815999999999</v>
      </c>
      <c r="J473" s="441"/>
      <c r="K473" s="376"/>
      <c r="L473" s="328">
        <v>7179.92</v>
      </c>
      <c r="M473" s="329">
        <f t="shared" si="186"/>
        <v>0</v>
      </c>
      <c r="N473" s="328">
        <v>0</v>
      </c>
      <c r="O473" s="329">
        <f t="shared" si="187"/>
        <v>0</v>
      </c>
      <c r="P473" s="329">
        <f t="shared" si="188"/>
        <v>0</v>
      </c>
      <c r="Q473" s="473"/>
      <c r="R473" s="327">
        <f t="shared" si="182"/>
        <v>2.2999999999999998</v>
      </c>
      <c r="S473" s="328">
        <v>7179.92</v>
      </c>
      <c r="T473" s="329">
        <f t="shared" si="189"/>
        <v>16513.815999999999</v>
      </c>
      <c r="U473" s="328">
        <v>0</v>
      </c>
      <c r="V473" s="329">
        <f t="shared" si="190"/>
        <v>0</v>
      </c>
      <c r="W473" s="329">
        <f t="shared" si="191"/>
        <v>16513.815999999999</v>
      </c>
      <c r="X473" s="464"/>
    </row>
    <row r="474" spans="1:24" x14ac:dyDescent="0.25">
      <c r="A474" s="163" t="s">
        <v>893</v>
      </c>
      <c r="B474" s="104" t="s">
        <v>894</v>
      </c>
      <c r="C474" s="105" t="s">
        <v>19</v>
      </c>
      <c r="D474" s="153">
        <v>75.599999999999994</v>
      </c>
      <c r="E474" s="40">
        <v>1444.56</v>
      </c>
      <c r="F474" s="35">
        <f t="shared" si="183"/>
        <v>109208.73599999999</v>
      </c>
      <c r="G474" s="40">
        <v>0</v>
      </c>
      <c r="H474" s="35">
        <f t="shared" si="184"/>
        <v>0</v>
      </c>
      <c r="I474" s="35">
        <f t="shared" si="185"/>
        <v>109208.73599999999</v>
      </c>
      <c r="J474" s="441"/>
      <c r="K474" s="376"/>
      <c r="L474" s="328">
        <v>1444.56</v>
      </c>
      <c r="M474" s="329">
        <f t="shared" si="186"/>
        <v>0</v>
      </c>
      <c r="N474" s="328">
        <v>0</v>
      </c>
      <c r="O474" s="329">
        <f t="shared" si="187"/>
        <v>0</v>
      </c>
      <c r="P474" s="329">
        <f t="shared" si="188"/>
        <v>0</v>
      </c>
      <c r="Q474" s="473"/>
      <c r="R474" s="327">
        <f t="shared" si="182"/>
        <v>75.599999999999994</v>
      </c>
      <c r="S474" s="328">
        <v>1444.56</v>
      </c>
      <c r="T474" s="329">
        <f t="shared" si="189"/>
        <v>109208.73599999999</v>
      </c>
      <c r="U474" s="328">
        <v>0</v>
      </c>
      <c r="V474" s="329">
        <f t="shared" si="190"/>
        <v>0</v>
      </c>
      <c r="W474" s="329">
        <f t="shared" si="191"/>
        <v>109208.73599999999</v>
      </c>
      <c r="X474" s="464"/>
    </row>
    <row r="475" spans="1:24" ht="28.5" x14ac:dyDescent="0.25">
      <c r="A475" s="163" t="s">
        <v>895</v>
      </c>
      <c r="B475" s="104" t="s">
        <v>896</v>
      </c>
      <c r="C475" s="105" t="s">
        <v>167</v>
      </c>
      <c r="D475" s="153">
        <v>65</v>
      </c>
      <c r="E475" s="40">
        <v>3325.32</v>
      </c>
      <c r="F475" s="35">
        <f t="shared" si="183"/>
        <v>216145.80000000002</v>
      </c>
      <c r="G475" s="40">
        <v>0</v>
      </c>
      <c r="H475" s="35">
        <f t="shared" si="184"/>
        <v>0</v>
      </c>
      <c r="I475" s="35">
        <f t="shared" si="185"/>
        <v>216145.80000000002</v>
      </c>
      <c r="J475" s="441"/>
      <c r="K475" s="376"/>
      <c r="L475" s="328">
        <v>3325.32</v>
      </c>
      <c r="M475" s="329">
        <f t="shared" si="186"/>
        <v>0</v>
      </c>
      <c r="N475" s="328">
        <v>0</v>
      </c>
      <c r="O475" s="329">
        <f t="shared" si="187"/>
        <v>0</v>
      </c>
      <c r="P475" s="329">
        <f t="shared" si="188"/>
        <v>0</v>
      </c>
      <c r="Q475" s="473"/>
      <c r="R475" s="327">
        <f t="shared" si="182"/>
        <v>65</v>
      </c>
      <c r="S475" s="328">
        <v>3325.32</v>
      </c>
      <c r="T475" s="329">
        <f t="shared" si="189"/>
        <v>216145.80000000002</v>
      </c>
      <c r="U475" s="328">
        <v>0</v>
      </c>
      <c r="V475" s="329">
        <f t="shared" si="190"/>
        <v>0</v>
      </c>
      <c r="W475" s="329">
        <f t="shared" si="191"/>
        <v>216145.80000000002</v>
      </c>
      <c r="X475" s="464"/>
    </row>
    <row r="476" spans="1:24" x14ac:dyDescent="0.25">
      <c r="A476" s="163" t="s">
        <v>897</v>
      </c>
      <c r="B476" s="157" t="s">
        <v>805</v>
      </c>
      <c r="C476" s="158" t="s">
        <v>43</v>
      </c>
      <c r="D476" s="168">
        <v>51.89</v>
      </c>
      <c r="E476" s="40">
        <v>1590</v>
      </c>
      <c r="F476" s="35">
        <f t="shared" si="183"/>
        <v>82505.100000000006</v>
      </c>
      <c r="G476" s="40">
        <v>0</v>
      </c>
      <c r="H476" s="35">
        <f t="shared" si="184"/>
        <v>0</v>
      </c>
      <c r="I476" s="35">
        <f t="shared" si="185"/>
        <v>82505.100000000006</v>
      </c>
      <c r="J476" s="441"/>
      <c r="K476" s="383"/>
      <c r="L476" s="328">
        <v>1590</v>
      </c>
      <c r="M476" s="329">
        <f t="shared" si="186"/>
        <v>0</v>
      </c>
      <c r="N476" s="328">
        <v>0</v>
      </c>
      <c r="O476" s="329">
        <f t="shared" si="187"/>
        <v>0</v>
      </c>
      <c r="P476" s="329">
        <f t="shared" si="188"/>
        <v>0</v>
      </c>
      <c r="Q476" s="473"/>
      <c r="R476" s="327">
        <f t="shared" si="182"/>
        <v>51.89</v>
      </c>
      <c r="S476" s="328">
        <v>1590</v>
      </c>
      <c r="T476" s="329">
        <f t="shared" si="189"/>
        <v>82505.100000000006</v>
      </c>
      <c r="U476" s="328">
        <v>0</v>
      </c>
      <c r="V476" s="329">
        <f t="shared" si="190"/>
        <v>0</v>
      </c>
      <c r="W476" s="329">
        <f t="shared" si="191"/>
        <v>82505.100000000006</v>
      </c>
      <c r="X476" s="464"/>
    </row>
    <row r="477" spans="1:24" ht="30" x14ac:dyDescent="0.25">
      <c r="A477" s="166" t="s">
        <v>898</v>
      </c>
      <c r="B477" s="95" t="s">
        <v>899</v>
      </c>
      <c r="C477" s="84" t="s">
        <v>28</v>
      </c>
      <c r="D477" s="85">
        <v>2</v>
      </c>
      <c r="E477" s="44">
        <v>143000</v>
      </c>
      <c r="F477" s="45">
        <f t="shared" si="183"/>
        <v>286000</v>
      </c>
      <c r="G477" s="44">
        <v>547170</v>
      </c>
      <c r="H477" s="45">
        <f t="shared" si="184"/>
        <v>1094340</v>
      </c>
      <c r="I477" s="45">
        <f t="shared" si="185"/>
        <v>1380340</v>
      </c>
      <c r="J477" s="442"/>
      <c r="K477" s="354"/>
      <c r="L477" s="331">
        <v>143000</v>
      </c>
      <c r="M477" s="332">
        <f t="shared" si="186"/>
        <v>0</v>
      </c>
      <c r="N477" s="331">
        <v>547170</v>
      </c>
      <c r="O477" s="332">
        <f t="shared" si="187"/>
        <v>0</v>
      </c>
      <c r="P477" s="332">
        <f t="shared" si="188"/>
        <v>0</v>
      </c>
      <c r="Q477" s="474"/>
      <c r="R477" s="327">
        <f t="shared" si="182"/>
        <v>2</v>
      </c>
      <c r="S477" s="331">
        <v>143000</v>
      </c>
      <c r="T477" s="332">
        <f t="shared" si="189"/>
        <v>286000</v>
      </c>
      <c r="U477" s="331">
        <v>547170</v>
      </c>
      <c r="V477" s="332">
        <f t="shared" si="190"/>
        <v>1094340</v>
      </c>
      <c r="W477" s="332">
        <f t="shared" si="191"/>
        <v>1380340</v>
      </c>
      <c r="X477" s="464"/>
    </row>
    <row r="478" spans="1:24" x14ac:dyDescent="0.25">
      <c r="A478" s="166" t="s">
        <v>900</v>
      </c>
      <c r="B478" s="169" t="s">
        <v>901</v>
      </c>
      <c r="C478" s="170" t="s">
        <v>296</v>
      </c>
      <c r="D478" s="171">
        <v>163.22</v>
      </c>
      <c r="E478" s="44">
        <v>1821.19</v>
      </c>
      <c r="F478" s="45">
        <f t="shared" si="183"/>
        <v>297254.63180000003</v>
      </c>
      <c r="G478" s="44">
        <v>79.5</v>
      </c>
      <c r="H478" s="45">
        <f t="shared" si="184"/>
        <v>12975.99</v>
      </c>
      <c r="I478" s="45">
        <f t="shared" si="185"/>
        <v>310230.62180000002</v>
      </c>
      <c r="J478" s="442"/>
      <c r="K478" s="384">
        <v>155.69999999999999</v>
      </c>
      <c r="L478" s="331">
        <v>1821.19</v>
      </c>
      <c r="M478" s="332">
        <f t="shared" si="186"/>
        <v>283559.283</v>
      </c>
      <c r="N478" s="331">
        <v>79.5</v>
      </c>
      <c r="O478" s="332">
        <f t="shared" si="187"/>
        <v>12378.15</v>
      </c>
      <c r="P478" s="332">
        <f t="shared" si="188"/>
        <v>295937.43300000002</v>
      </c>
      <c r="Q478" s="474"/>
      <c r="R478" s="327">
        <f t="shared" si="182"/>
        <v>7.5200000000000102</v>
      </c>
      <c r="S478" s="331">
        <v>1821.19</v>
      </c>
      <c r="T478" s="332">
        <f t="shared" si="189"/>
        <v>13695.34880000002</v>
      </c>
      <c r="U478" s="331">
        <v>79.5</v>
      </c>
      <c r="V478" s="332">
        <f t="shared" si="190"/>
        <v>597.84000000000083</v>
      </c>
      <c r="W478" s="332">
        <f t="shared" si="191"/>
        <v>14293.18880000002</v>
      </c>
      <c r="X478" s="464"/>
    </row>
    <row r="479" spans="1:24" x14ac:dyDescent="0.25">
      <c r="A479" s="166" t="s">
        <v>902</v>
      </c>
      <c r="B479" s="169" t="s">
        <v>903</v>
      </c>
      <c r="C479" s="170" t="s">
        <v>296</v>
      </c>
      <c r="D479" s="171">
        <v>168.34</v>
      </c>
      <c r="E479" s="44">
        <v>1649.42</v>
      </c>
      <c r="F479" s="45">
        <f t="shared" si="183"/>
        <v>277663.3628</v>
      </c>
      <c r="G479" s="44"/>
      <c r="H479" s="45"/>
      <c r="I479" s="45">
        <f t="shared" si="185"/>
        <v>277663.3628</v>
      </c>
      <c r="J479" s="442"/>
      <c r="K479" s="384">
        <v>166.2</v>
      </c>
      <c r="L479" s="331">
        <v>1649.42</v>
      </c>
      <c r="M479" s="332">
        <f t="shared" si="186"/>
        <v>274133.60399999999</v>
      </c>
      <c r="N479" s="331"/>
      <c r="O479" s="332"/>
      <c r="P479" s="332">
        <f t="shared" si="188"/>
        <v>274133.60399999999</v>
      </c>
      <c r="Q479" s="474"/>
      <c r="R479" s="327">
        <f t="shared" si="182"/>
        <v>2.1400000000000148</v>
      </c>
      <c r="S479" s="331">
        <v>1649.42</v>
      </c>
      <c r="T479" s="332">
        <f t="shared" si="189"/>
        <v>3529.7588000000246</v>
      </c>
      <c r="U479" s="331"/>
      <c r="V479" s="332"/>
      <c r="W479" s="332">
        <f t="shared" si="191"/>
        <v>3529.7588000000246</v>
      </c>
      <c r="X479" s="464"/>
    </row>
    <row r="480" spans="1:24" ht="30" x14ac:dyDescent="0.25">
      <c r="A480" s="166" t="s">
        <v>904</v>
      </c>
      <c r="B480" s="83" t="s">
        <v>905</v>
      </c>
      <c r="C480" s="84"/>
      <c r="D480" s="85"/>
      <c r="E480" s="143"/>
      <c r="F480" s="45"/>
      <c r="G480" s="143"/>
      <c r="H480" s="45"/>
      <c r="I480" s="143"/>
      <c r="J480" s="448"/>
      <c r="K480" s="354"/>
      <c r="L480" s="375"/>
      <c r="M480" s="332"/>
      <c r="N480" s="375"/>
      <c r="O480" s="332"/>
      <c r="P480" s="375"/>
      <c r="Q480" s="480"/>
      <c r="R480" s="327">
        <f t="shared" si="182"/>
        <v>0</v>
      </c>
      <c r="S480" s="375"/>
      <c r="T480" s="332"/>
      <c r="U480" s="375"/>
      <c r="V480" s="332"/>
      <c r="W480" s="375"/>
      <c r="X480" s="464"/>
    </row>
    <row r="481" spans="1:24" x14ac:dyDescent="0.25">
      <c r="A481" s="166" t="s">
        <v>906</v>
      </c>
      <c r="B481" s="172" t="s">
        <v>907</v>
      </c>
      <c r="C481" s="173"/>
      <c r="D481" s="174"/>
      <c r="E481" s="143"/>
      <c r="F481" s="143">
        <f>F482+F483+F484+F485</f>
        <v>1595505.192</v>
      </c>
      <c r="G481" s="143"/>
      <c r="H481" s="143">
        <f>H482+H483+H484+H485</f>
        <v>1148578</v>
      </c>
      <c r="I481" s="143">
        <f>I482+I483+I484+I485</f>
        <v>2744083.1919999998</v>
      </c>
      <c r="J481" s="448"/>
      <c r="K481" s="385"/>
      <c r="L481" s="375"/>
      <c r="M481" s="375">
        <f>M482+M483+M484+M485</f>
        <v>1041436.5</v>
      </c>
      <c r="N481" s="375"/>
      <c r="O481" s="375">
        <f>O482+O483+O484+O485</f>
        <v>848052</v>
      </c>
      <c r="P481" s="375">
        <f>P482+P483+P484+P485</f>
        <v>1889488.5</v>
      </c>
      <c r="Q481" s="480"/>
      <c r="R481" s="327">
        <f t="shared" si="182"/>
        <v>0</v>
      </c>
      <c r="S481" s="375"/>
      <c r="T481" s="375">
        <f>T482+T483+T484+T485</f>
        <v>554068.69199999992</v>
      </c>
      <c r="U481" s="375"/>
      <c r="V481" s="375">
        <f>V482+V483+V484+V485</f>
        <v>300526</v>
      </c>
      <c r="W481" s="375">
        <f>W482+W483+W484+W485</f>
        <v>854594.69199999992</v>
      </c>
      <c r="X481" s="464"/>
    </row>
    <row r="482" spans="1:24" x14ac:dyDescent="0.25">
      <c r="A482" s="163" t="s">
        <v>908</v>
      </c>
      <c r="B482" s="98" t="s">
        <v>909</v>
      </c>
      <c r="C482" s="149" t="s">
        <v>19</v>
      </c>
      <c r="D482" s="155">
        <v>1091.3</v>
      </c>
      <c r="E482" s="48">
        <v>96</v>
      </c>
      <c r="F482" s="35">
        <f>D482*E482</f>
        <v>104764.79999999999</v>
      </c>
      <c r="G482" s="48">
        <v>0</v>
      </c>
      <c r="H482" s="35">
        <f>D482*G482</f>
        <v>0</v>
      </c>
      <c r="I482" s="48">
        <f>E482*D482+D482*G482</f>
        <v>104764.79999999999</v>
      </c>
      <c r="J482" s="449"/>
      <c r="K482" s="378"/>
      <c r="L482" s="377">
        <v>96</v>
      </c>
      <c r="M482" s="329">
        <f>K482*L482</f>
        <v>0</v>
      </c>
      <c r="N482" s="377">
        <v>0</v>
      </c>
      <c r="O482" s="329">
        <f>K482*N482</f>
        <v>0</v>
      </c>
      <c r="P482" s="377">
        <f>L482*K482+K482*N482</f>
        <v>0</v>
      </c>
      <c r="Q482" s="481"/>
      <c r="R482" s="327">
        <f t="shared" si="182"/>
        <v>1091.3</v>
      </c>
      <c r="S482" s="377">
        <v>96</v>
      </c>
      <c r="T482" s="329">
        <f>R482*S482</f>
        <v>104764.79999999999</v>
      </c>
      <c r="U482" s="377">
        <v>0</v>
      </c>
      <c r="V482" s="329">
        <f>R482*U482</f>
        <v>0</v>
      </c>
      <c r="W482" s="377">
        <f>S482*R482+R482*U482</f>
        <v>104764.79999999999</v>
      </c>
      <c r="X482" s="464"/>
    </row>
    <row r="483" spans="1:24" x14ac:dyDescent="0.25">
      <c r="A483" s="163" t="s">
        <v>910</v>
      </c>
      <c r="B483" s="98" t="s">
        <v>911</v>
      </c>
      <c r="C483" s="149" t="s">
        <v>19</v>
      </c>
      <c r="D483" s="155">
        <v>1091.3</v>
      </c>
      <c r="E483" s="48">
        <v>130.56</v>
      </c>
      <c r="F483" s="35">
        <f>D483*E483</f>
        <v>142480.128</v>
      </c>
      <c r="G483" s="48">
        <v>60</v>
      </c>
      <c r="H483" s="35">
        <f>D483*G483</f>
        <v>65478</v>
      </c>
      <c r="I483" s="48">
        <f>E483*D483+D483*G483</f>
        <v>207958.128</v>
      </c>
      <c r="J483" s="449"/>
      <c r="K483" s="378">
        <v>825</v>
      </c>
      <c r="L483" s="377">
        <v>130.56</v>
      </c>
      <c r="M483" s="329">
        <f>K483*L483</f>
        <v>107712</v>
      </c>
      <c r="N483" s="377">
        <v>60</v>
      </c>
      <c r="O483" s="329">
        <f>K483*N483</f>
        <v>49500</v>
      </c>
      <c r="P483" s="377">
        <f>L483*K483+K483*N483</f>
        <v>157212</v>
      </c>
      <c r="Q483" s="481"/>
      <c r="R483" s="327">
        <f t="shared" si="182"/>
        <v>266.29999999999995</v>
      </c>
      <c r="S483" s="377">
        <v>130.56</v>
      </c>
      <c r="T483" s="329">
        <f>R483*S483</f>
        <v>34768.127999999997</v>
      </c>
      <c r="U483" s="377">
        <v>60</v>
      </c>
      <c r="V483" s="329">
        <f>R483*U483</f>
        <v>15977.999999999996</v>
      </c>
      <c r="W483" s="377">
        <f>S483*R483+R483*U483</f>
        <v>50746.127999999997</v>
      </c>
      <c r="X483" s="464"/>
    </row>
    <row r="484" spans="1:24" x14ac:dyDescent="0.25">
      <c r="A484" s="163" t="s">
        <v>912</v>
      </c>
      <c r="B484" s="98" t="s">
        <v>913</v>
      </c>
      <c r="C484" s="149" t="s">
        <v>19</v>
      </c>
      <c r="D484" s="155">
        <v>1091.3</v>
      </c>
      <c r="E484" s="48">
        <v>929.28</v>
      </c>
      <c r="F484" s="35">
        <f>D484*E484</f>
        <v>1014123.264</v>
      </c>
      <c r="G484" s="48">
        <v>920</v>
      </c>
      <c r="H484" s="35">
        <f>D484*G484</f>
        <v>1003996</v>
      </c>
      <c r="I484" s="48">
        <f>E484*D484+D484*G484</f>
        <v>2018119.264</v>
      </c>
      <c r="J484" s="449"/>
      <c r="K484" s="378">
        <v>825</v>
      </c>
      <c r="L484" s="377">
        <v>929.28</v>
      </c>
      <c r="M484" s="329">
        <f>K484*L484</f>
        <v>766656</v>
      </c>
      <c r="N484" s="377">
        <v>920</v>
      </c>
      <c r="O484" s="329">
        <f>K484*N484</f>
        <v>759000</v>
      </c>
      <c r="P484" s="377">
        <f>L484*K484+K484*N484</f>
        <v>1525656</v>
      </c>
      <c r="Q484" s="481"/>
      <c r="R484" s="327">
        <f t="shared" si="182"/>
        <v>266.29999999999995</v>
      </c>
      <c r="S484" s="377">
        <v>929.28</v>
      </c>
      <c r="T484" s="329">
        <f>R484*S484</f>
        <v>247467.26399999994</v>
      </c>
      <c r="U484" s="377">
        <v>920</v>
      </c>
      <c r="V484" s="329">
        <f>R484*U484</f>
        <v>244995.99999999997</v>
      </c>
      <c r="W484" s="377">
        <f>S484*R484+R484*U484</f>
        <v>492463.26399999991</v>
      </c>
      <c r="X484" s="464"/>
    </row>
    <row r="485" spans="1:24" x14ac:dyDescent="0.25">
      <c r="A485" s="163" t="s">
        <v>914</v>
      </c>
      <c r="B485" s="98" t="s">
        <v>915</v>
      </c>
      <c r="C485" s="149" t="s">
        <v>916</v>
      </c>
      <c r="D485" s="91">
        <v>1</v>
      </c>
      <c r="E485" s="48">
        <v>334137</v>
      </c>
      <c r="F485" s="35">
        <f>D485*E485</f>
        <v>334137</v>
      </c>
      <c r="G485" s="48">
        <v>79104</v>
      </c>
      <c r="H485" s="35">
        <f>D485*G485</f>
        <v>79104</v>
      </c>
      <c r="I485" s="48">
        <f>E485*D485+D485*G485</f>
        <v>413241</v>
      </c>
      <c r="J485" s="449"/>
      <c r="K485" s="357">
        <v>0.5</v>
      </c>
      <c r="L485" s="377">
        <v>334137</v>
      </c>
      <c r="M485" s="329">
        <f>K485*L485</f>
        <v>167068.5</v>
      </c>
      <c r="N485" s="377">
        <v>79104</v>
      </c>
      <c r="O485" s="329">
        <f>K485*N485</f>
        <v>39552</v>
      </c>
      <c r="P485" s="377">
        <f>L485*K485+K485*N485</f>
        <v>206620.5</v>
      </c>
      <c r="Q485" s="481"/>
      <c r="R485" s="327">
        <f t="shared" si="182"/>
        <v>0.5</v>
      </c>
      <c r="S485" s="377">
        <v>334137</v>
      </c>
      <c r="T485" s="329">
        <f>R485*S485</f>
        <v>167068.5</v>
      </c>
      <c r="U485" s="377">
        <v>79104</v>
      </c>
      <c r="V485" s="329">
        <f>R485*U485</f>
        <v>39552</v>
      </c>
      <c r="W485" s="377">
        <f>S485*R485+R485*U485</f>
        <v>206620.5</v>
      </c>
      <c r="X485" s="464"/>
    </row>
    <row r="486" spans="1:24" x14ac:dyDescent="0.25">
      <c r="A486" s="166" t="s">
        <v>917</v>
      </c>
      <c r="B486" s="172" t="s">
        <v>918</v>
      </c>
      <c r="C486" s="173"/>
      <c r="D486" s="174"/>
      <c r="E486" s="143"/>
      <c r="F486" s="143">
        <f>SUM(F487:F488)</f>
        <v>394092</v>
      </c>
      <c r="G486" s="143"/>
      <c r="H486" s="143">
        <f>SUM(H487:H488)</f>
        <v>364900</v>
      </c>
      <c r="I486" s="143">
        <f>SUM(I487:I488)</f>
        <v>758992</v>
      </c>
      <c r="J486" s="448"/>
      <c r="K486" s="385"/>
      <c r="L486" s="375"/>
      <c r="M486" s="375">
        <f>SUM(M487:M488)</f>
        <v>394092</v>
      </c>
      <c r="N486" s="375"/>
      <c r="O486" s="375">
        <f>SUM(O487:O488)</f>
        <v>364900</v>
      </c>
      <c r="P486" s="375">
        <f>SUM(P487:P488)</f>
        <v>758992</v>
      </c>
      <c r="Q486" s="480"/>
      <c r="R486" s="327">
        <f t="shared" si="182"/>
        <v>0</v>
      </c>
      <c r="S486" s="375"/>
      <c r="T486" s="375">
        <f>SUM(T487:T488)</f>
        <v>0</v>
      </c>
      <c r="U486" s="375"/>
      <c r="V486" s="375">
        <f>SUM(V487:V488)</f>
        <v>0</v>
      </c>
      <c r="W486" s="375">
        <f>SUM(W487:W488)</f>
        <v>0</v>
      </c>
      <c r="X486" s="464"/>
    </row>
    <row r="487" spans="1:24" x14ac:dyDescent="0.25">
      <c r="A487" s="163" t="s">
        <v>919</v>
      </c>
      <c r="B487" s="98" t="s">
        <v>909</v>
      </c>
      <c r="C487" s="149" t="s">
        <v>19</v>
      </c>
      <c r="D487" s="155">
        <v>410</v>
      </c>
      <c r="E487" s="48">
        <v>90</v>
      </c>
      <c r="F487" s="35">
        <f>D487*E487</f>
        <v>36900</v>
      </c>
      <c r="G487" s="48">
        <v>0</v>
      </c>
      <c r="H487" s="35">
        <f>G487*D487</f>
        <v>0</v>
      </c>
      <c r="I487" s="48">
        <f>E487*D487+D487*G487</f>
        <v>36900</v>
      </c>
      <c r="J487" s="449"/>
      <c r="K487" s="378">
        <v>410</v>
      </c>
      <c r="L487" s="377">
        <v>90</v>
      </c>
      <c r="M487" s="329">
        <f>K487*L487</f>
        <v>36900</v>
      </c>
      <c r="N487" s="377">
        <v>0</v>
      </c>
      <c r="O487" s="329">
        <f>N487*K487</f>
        <v>0</v>
      </c>
      <c r="P487" s="377">
        <f>L487*K487+K487*N487</f>
        <v>36900</v>
      </c>
      <c r="Q487" s="481"/>
      <c r="R487" s="327">
        <f t="shared" si="182"/>
        <v>0</v>
      </c>
      <c r="S487" s="377">
        <v>90</v>
      </c>
      <c r="T487" s="329">
        <f>R487*S487</f>
        <v>0</v>
      </c>
      <c r="U487" s="377">
        <v>0</v>
      </c>
      <c r="V487" s="329">
        <f>U487*R487</f>
        <v>0</v>
      </c>
      <c r="W487" s="377">
        <f>S487*R487+R487*U487</f>
        <v>0</v>
      </c>
      <c r="X487" s="464"/>
    </row>
    <row r="488" spans="1:24" x14ac:dyDescent="0.25">
      <c r="A488" s="163" t="s">
        <v>920</v>
      </c>
      <c r="B488" s="98" t="s">
        <v>921</v>
      </c>
      <c r="C488" s="149" t="s">
        <v>19</v>
      </c>
      <c r="D488" s="155">
        <v>410</v>
      </c>
      <c r="E488" s="48">
        <v>871.2</v>
      </c>
      <c r="F488" s="35">
        <f>D488*E488</f>
        <v>357192</v>
      </c>
      <c r="G488" s="48">
        <v>890</v>
      </c>
      <c r="H488" s="35">
        <f>D488*G488</f>
        <v>364900</v>
      </c>
      <c r="I488" s="48">
        <f>E488*D488+D488*G488</f>
        <v>722092</v>
      </c>
      <c r="J488" s="449"/>
      <c r="K488" s="378">
        <v>410</v>
      </c>
      <c r="L488" s="377">
        <v>871.2</v>
      </c>
      <c r="M488" s="329">
        <f>K488*L488</f>
        <v>357192</v>
      </c>
      <c r="N488" s="377">
        <v>890</v>
      </c>
      <c r="O488" s="329">
        <f>K488*N488</f>
        <v>364900</v>
      </c>
      <c r="P488" s="377">
        <f>L488*K488+K488*N488</f>
        <v>722092</v>
      </c>
      <c r="Q488" s="481"/>
      <c r="R488" s="327">
        <f t="shared" si="182"/>
        <v>0</v>
      </c>
      <c r="S488" s="377">
        <v>871.2</v>
      </c>
      <c r="T488" s="329">
        <f>R488*S488</f>
        <v>0</v>
      </c>
      <c r="U488" s="377">
        <v>890</v>
      </c>
      <c r="V488" s="329">
        <f>R488*U488</f>
        <v>0</v>
      </c>
      <c r="W488" s="377">
        <f>S488*R488+R488*U488</f>
        <v>0</v>
      </c>
      <c r="X488" s="464"/>
    </row>
    <row r="489" spans="1:24" x14ac:dyDescent="0.25">
      <c r="A489" s="166" t="s">
        <v>922</v>
      </c>
      <c r="B489" s="83" t="s">
        <v>923</v>
      </c>
      <c r="C489" s="84"/>
      <c r="D489" s="85"/>
      <c r="E489" s="143"/>
      <c r="F489" s="143">
        <f>F490+F491+F492+F493+F494+F495</f>
        <v>874103.95970000001</v>
      </c>
      <c r="G489" s="143"/>
      <c r="H489" s="143">
        <f>H490+H491+H492+H493+H494+H495</f>
        <v>222570.32</v>
      </c>
      <c r="I489" s="143">
        <f>I490+I491+I492+I493+I494+I495</f>
        <v>1096674.2797000001</v>
      </c>
      <c r="J489" s="448"/>
      <c r="K489" s="354"/>
      <c r="L489" s="375"/>
      <c r="M489" s="375">
        <f>M490+M491+M492+M493+M494+M495</f>
        <v>577636.34210000001</v>
      </c>
      <c r="N489" s="375"/>
      <c r="O489" s="375">
        <f>O490+O491+O492+O493+O494+O495</f>
        <v>209972</v>
      </c>
      <c r="P489" s="375">
        <f>P490+P491+P492+P493+P494+P495</f>
        <v>787608.34210000001</v>
      </c>
      <c r="Q489" s="480"/>
      <c r="R489" s="327">
        <f t="shared" si="182"/>
        <v>0</v>
      </c>
      <c r="S489" s="375"/>
      <c r="T489" s="375">
        <f>T490+T491+T492+T493+T494+T495</f>
        <v>296467.6176</v>
      </c>
      <c r="U489" s="375"/>
      <c r="V489" s="375">
        <f>V490+V491+V492+V493+V494+V495</f>
        <v>12598.319999999998</v>
      </c>
      <c r="W489" s="375">
        <f>W490+W491+W492+W493+W494+W495</f>
        <v>309065.9376</v>
      </c>
      <c r="X489" s="464"/>
    </row>
    <row r="490" spans="1:24" x14ac:dyDescent="0.25">
      <c r="A490" s="163" t="s">
        <v>924</v>
      </c>
      <c r="B490" s="89" t="s">
        <v>925</v>
      </c>
      <c r="C490" s="90" t="s">
        <v>205</v>
      </c>
      <c r="D490" s="91">
        <v>42.06</v>
      </c>
      <c r="E490" s="48">
        <v>6500</v>
      </c>
      <c r="F490" s="35">
        <f t="shared" ref="F490:F495" si="192">D490*E490</f>
        <v>273390</v>
      </c>
      <c r="G490" s="48">
        <v>0</v>
      </c>
      <c r="H490" s="35">
        <f>G490*D490</f>
        <v>0</v>
      </c>
      <c r="I490" s="48">
        <f t="shared" ref="I490:I495" si="193">E490*D490+D490*G490</f>
        <v>273390</v>
      </c>
      <c r="J490" s="449"/>
      <c r="K490" s="357">
        <v>42.06</v>
      </c>
      <c r="L490" s="377">
        <v>6500</v>
      </c>
      <c r="M490" s="329">
        <f t="shared" ref="M490:M495" si="194">K490*L490</f>
        <v>273390</v>
      </c>
      <c r="N490" s="377">
        <v>0</v>
      </c>
      <c r="O490" s="329">
        <f>N490*K490</f>
        <v>0</v>
      </c>
      <c r="P490" s="377">
        <f t="shared" ref="P490:P495" si="195">L490*K490+K490*N490</f>
        <v>273390</v>
      </c>
      <c r="Q490" s="481"/>
      <c r="R490" s="327">
        <f t="shared" si="182"/>
        <v>0</v>
      </c>
      <c r="S490" s="377">
        <v>6500</v>
      </c>
      <c r="T490" s="329">
        <f t="shared" ref="T490:T495" si="196">R490*S490</f>
        <v>0</v>
      </c>
      <c r="U490" s="377">
        <v>0</v>
      </c>
      <c r="V490" s="329">
        <f>U490*R490</f>
        <v>0</v>
      </c>
      <c r="W490" s="377">
        <f t="shared" ref="W490:W495" si="197">S490*R490+R490*U490</f>
        <v>0</v>
      </c>
      <c r="X490" s="464"/>
    </row>
    <row r="491" spans="1:24" x14ac:dyDescent="0.25">
      <c r="A491" s="163" t="s">
        <v>926</v>
      </c>
      <c r="B491" s="89" t="s">
        <v>803</v>
      </c>
      <c r="C491" s="90" t="s">
        <v>43</v>
      </c>
      <c r="D491" s="91">
        <v>6.61</v>
      </c>
      <c r="E491" s="40">
        <v>20171.61</v>
      </c>
      <c r="F491" s="35">
        <f t="shared" si="192"/>
        <v>133334.34210000001</v>
      </c>
      <c r="G491" s="48">
        <v>0</v>
      </c>
      <c r="H491" s="35">
        <f>G491*D491</f>
        <v>0</v>
      </c>
      <c r="I491" s="48">
        <f t="shared" si="193"/>
        <v>133334.34210000001</v>
      </c>
      <c r="J491" s="449"/>
      <c r="K491" s="357">
        <v>6.61</v>
      </c>
      <c r="L491" s="328">
        <v>20171.61</v>
      </c>
      <c r="M491" s="329">
        <f t="shared" si="194"/>
        <v>133334.34210000001</v>
      </c>
      <c r="N491" s="377">
        <v>0</v>
      </c>
      <c r="O491" s="329">
        <f>N491*K491</f>
        <v>0</v>
      </c>
      <c r="P491" s="377">
        <f t="shared" si="195"/>
        <v>133334.34210000001</v>
      </c>
      <c r="Q491" s="481"/>
      <c r="R491" s="327">
        <f t="shared" si="182"/>
        <v>0</v>
      </c>
      <c r="S491" s="328">
        <v>20171.61</v>
      </c>
      <c r="T491" s="329">
        <f t="shared" si="196"/>
        <v>0</v>
      </c>
      <c r="U491" s="377">
        <v>0</v>
      </c>
      <c r="V491" s="329">
        <f>U491*R491</f>
        <v>0</v>
      </c>
      <c r="W491" s="377">
        <f t="shared" si="197"/>
        <v>0</v>
      </c>
      <c r="X491" s="464"/>
    </row>
    <row r="492" spans="1:24" ht="28.5" x14ac:dyDescent="0.25">
      <c r="A492" s="163" t="s">
        <v>927</v>
      </c>
      <c r="B492" s="89" t="s">
        <v>752</v>
      </c>
      <c r="C492" s="90" t="s">
        <v>43</v>
      </c>
      <c r="D492" s="91">
        <v>14.84</v>
      </c>
      <c r="E492" s="40">
        <v>12208</v>
      </c>
      <c r="F492" s="35">
        <f t="shared" si="192"/>
        <v>181166.72</v>
      </c>
      <c r="G492" s="40">
        <v>14998</v>
      </c>
      <c r="H492" s="35">
        <f>D492*G492</f>
        <v>222570.32</v>
      </c>
      <c r="I492" s="48">
        <f t="shared" si="193"/>
        <v>403737.04000000004</v>
      </c>
      <c r="J492" s="449"/>
      <c r="K492" s="357">
        <v>14</v>
      </c>
      <c r="L492" s="328">
        <v>12208</v>
      </c>
      <c r="M492" s="329">
        <f t="shared" si="194"/>
        <v>170912</v>
      </c>
      <c r="N492" s="328">
        <v>14998</v>
      </c>
      <c r="O492" s="329">
        <f>K492*N492</f>
        <v>209972</v>
      </c>
      <c r="P492" s="377">
        <f t="shared" si="195"/>
        <v>380884</v>
      </c>
      <c r="Q492" s="481"/>
      <c r="R492" s="327">
        <f t="shared" si="182"/>
        <v>0.83999999999999986</v>
      </c>
      <c r="S492" s="328">
        <v>12208</v>
      </c>
      <c r="T492" s="329">
        <f t="shared" si="196"/>
        <v>10254.719999999998</v>
      </c>
      <c r="U492" s="328">
        <v>14998</v>
      </c>
      <c r="V492" s="329">
        <f>R492*U492</f>
        <v>12598.319999999998</v>
      </c>
      <c r="W492" s="377">
        <f t="shared" si="197"/>
        <v>22853.039999999994</v>
      </c>
      <c r="X492" s="464"/>
    </row>
    <row r="493" spans="1:24" ht="28.5" x14ac:dyDescent="0.25">
      <c r="A493" s="175" t="s">
        <v>928</v>
      </c>
      <c r="B493" s="136" t="s">
        <v>929</v>
      </c>
      <c r="C493" s="135" t="s">
        <v>43</v>
      </c>
      <c r="D493" s="39">
        <v>8.58</v>
      </c>
      <c r="E493" s="40">
        <v>12208</v>
      </c>
      <c r="F493" s="35">
        <f t="shared" si="192"/>
        <v>104744.64</v>
      </c>
      <c r="G493" s="40"/>
      <c r="H493" s="35">
        <f>D493*G493</f>
        <v>0</v>
      </c>
      <c r="I493" s="48">
        <f t="shared" si="193"/>
        <v>104744.64</v>
      </c>
      <c r="J493" s="449"/>
      <c r="K493" s="327"/>
      <c r="L493" s="328">
        <v>12208</v>
      </c>
      <c r="M493" s="329">
        <f t="shared" si="194"/>
        <v>0</v>
      </c>
      <c r="N493" s="328"/>
      <c r="O493" s="329">
        <f>K493*N493</f>
        <v>0</v>
      </c>
      <c r="P493" s="377">
        <f t="shared" si="195"/>
        <v>0</v>
      </c>
      <c r="Q493" s="481"/>
      <c r="R493" s="327">
        <f t="shared" si="182"/>
        <v>8.58</v>
      </c>
      <c r="S493" s="328">
        <v>12208</v>
      </c>
      <c r="T493" s="329">
        <f t="shared" si="196"/>
        <v>104744.64</v>
      </c>
      <c r="U493" s="328"/>
      <c r="V493" s="329">
        <f>R493*U493</f>
        <v>0</v>
      </c>
      <c r="W493" s="377">
        <f t="shared" si="197"/>
        <v>104744.64</v>
      </c>
      <c r="X493" s="464"/>
    </row>
    <row r="494" spans="1:24" x14ac:dyDescent="0.25">
      <c r="A494" s="175" t="s">
        <v>930</v>
      </c>
      <c r="B494" s="136" t="s">
        <v>809</v>
      </c>
      <c r="C494" s="135" t="s">
        <v>43</v>
      </c>
      <c r="D494" s="39">
        <f>D493*1.6-D493</f>
        <v>5.1480000000000015</v>
      </c>
      <c r="E494" s="40">
        <v>12208</v>
      </c>
      <c r="F494" s="35">
        <f t="shared" si="192"/>
        <v>62846.784000000021</v>
      </c>
      <c r="G494" s="40"/>
      <c r="H494" s="35">
        <f>D494*G494</f>
        <v>0</v>
      </c>
      <c r="I494" s="48">
        <f t="shared" si="193"/>
        <v>62846.784000000021</v>
      </c>
      <c r="J494" s="449"/>
      <c r="K494" s="327"/>
      <c r="L494" s="328">
        <v>12208</v>
      </c>
      <c r="M494" s="329">
        <f t="shared" si="194"/>
        <v>0</v>
      </c>
      <c r="N494" s="328"/>
      <c r="O494" s="329">
        <f>K494*N494</f>
        <v>0</v>
      </c>
      <c r="P494" s="377">
        <f t="shared" si="195"/>
        <v>0</v>
      </c>
      <c r="Q494" s="481"/>
      <c r="R494" s="327">
        <f t="shared" si="182"/>
        <v>5.1480000000000015</v>
      </c>
      <c r="S494" s="328">
        <v>12208</v>
      </c>
      <c r="T494" s="329">
        <f t="shared" si="196"/>
        <v>62846.784000000021</v>
      </c>
      <c r="U494" s="328"/>
      <c r="V494" s="329">
        <f>R494*U494</f>
        <v>0</v>
      </c>
      <c r="W494" s="377">
        <f t="shared" si="197"/>
        <v>62846.784000000021</v>
      </c>
      <c r="X494" s="464"/>
    </row>
    <row r="495" spans="1:24" x14ac:dyDescent="0.25">
      <c r="A495" s="175" t="s">
        <v>931</v>
      </c>
      <c r="B495" s="136" t="s">
        <v>805</v>
      </c>
      <c r="C495" s="135" t="s">
        <v>43</v>
      </c>
      <c r="D495" s="39">
        <f>D491*1.47</f>
        <v>9.7166999999999994</v>
      </c>
      <c r="E495" s="40">
        <v>12208</v>
      </c>
      <c r="F495" s="35">
        <f t="shared" si="192"/>
        <v>118621.4736</v>
      </c>
      <c r="G495" s="40"/>
      <c r="H495" s="35">
        <f>D495*G495</f>
        <v>0</v>
      </c>
      <c r="I495" s="48">
        <f t="shared" si="193"/>
        <v>118621.4736</v>
      </c>
      <c r="J495" s="449"/>
      <c r="K495" s="327"/>
      <c r="L495" s="328">
        <v>12208</v>
      </c>
      <c r="M495" s="329">
        <f t="shared" si="194"/>
        <v>0</v>
      </c>
      <c r="N495" s="328"/>
      <c r="O495" s="329">
        <f>K495*N495</f>
        <v>0</v>
      </c>
      <c r="P495" s="377">
        <f t="shared" si="195"/>
        <v>0</v>
      </c>
      <c r="Q495" s="481"/>
      <c r="R495" s="327">
        <f t="shared" si="182"/>
        <v>9.7166999999999994</v>
      </c>
      <c r="S495" s="328">
        <v>12208</v>
      </c>
      <c r="T495" s="329">
        <f t="shared" si="196"/>
        <v>118621.4736</v>
      </c>
      <c r="U495" s="328"/>
      <c r="V495" s="329">
        <f>R495*U495</f>
        <v>0</v>
      </c>
      <c r="W495" s="377">
        <f t="shared" si="197"/>
        <v>118621.4736</v>
      </c>
      <c r="X495" s="464"/>
    </row>
    <row r="496" spans="1:24" x14ac:dyDescent="0.25">
      <c r="A496" s="166" t="s">
        <v>932</v>
      </c>
      <c r="B496" s="83" t="s">
        <v>933</v>
      </c>
      <c r="C496" s="84"/>
      <c r="D496" s="85"/>
      <c r="E496" s="44"/>
      <c r="F496" s="143">
        <f>F497+F498+F499+F500</f>
        <v>474403.4</v>
      </c>
      <c r="G496" s="143"/>
      <c r="H496" s="143">
        <f>H497+H498+H499+H500</f>
        <v>410962.5</v>
      </c>
      <c r="I496" s="143">
        <f>I497+I498+I499+I500</f>
        <v>885365.9</v>
      </c>
      <c r="J496" s="448"/>
      <c r="K496" s="354"/>
      <c r="L496" s="331"/>
      <c r="M496" s="375">
        <f>M497+M498+M499+M500</f>
        <v>0</v>
      </c>
      <c r="N496" s="375"/>
      <c r="O496" s="375">
        <f>O497+O498+O499+O500</f>
        <v>0</v>
      </c>
      <c r="P496" s="375">
        <f>P497+P498+P499+P500</f>
        <v>0</v>
      </c>
      <c r="Q496" s="480"/>
      <c r="R496" s="327">
        <f t="shared" si="182"/>
        <v>0</v>
      </c>
      <c r="S496" s="331"/>
      <c r="T496" s="375">
        <f>T497+T498+T499+T500</f>
        <v>474403.4</v>
      </c>
      <c r="U496" s="375"/>
      <c r="V496" s="375">
        <f>V497+V498+V499+V500</f>
        <v>410962.5</v>
      </c>
      <c r="W496" s="375">
        <f>W497+W498+W499+W500</f>
        <v>885365.9</v>
      </c>
      <c r="X496" s="464"/>
    </row>
    <row r="497" spans="1:24" ht="28.5" x14ac:dyDescent="0.25">
      <c r="A497" s="163" t="s">
        <v>934</v>
      </c>
      <c r="B497" s="165" t="s">
        <v>935</v>
      </c>
      <c r="C497" s="90" t="s">
        <v>19</v>
      </c>
      <c r="D497" s="91">
        <v>140</v>
      </c>
      <c r="E497" s="40">
        <v>589.5</v>
      </c>
      <c r="F497" s="35">
        <f>D497*E497</f>
        <v>82530</v>
      </c>
      <c r="G497" s="40">
        <v>364</v>
      </c>
      <c r="H497" s="35">
        <f>D497*G497</f>
        <v>50960</v>
      </c>
      <c r="I497" s="35">
        <f>E497*D497+G497*D497</f>
        <v>133490</v>
      </c>
      <c r="J497" s="441"/>
      <c r="K497" s="357"/>
      <c r="L497" s="328">
        <v>589.5</v>
      </c>
      <c r="M497" s="329">
        <f>K497*L497</f>
        <v>0</v>
      </c>
      <c r="N497" s="328">
        <v>364</v>
      </c>
      <c r="O497" s="329">
        <f>K497*N497</f>
        <v>0</v>
      </c>
      <c r="P497" s="329">
        <f>L497*K497+N497*K497</f>
        <v>0</v>
      </c>
      <c r="Q497" s="473"/>
      <c r="R497" s="327">
        <f t="shared" si="182"/>
        <v>140</v>
      </c>
      <c r="S497" s="328">
        <v>589.5</v>
      </c>
      <c r="T497" s="329">
        <f>R497*S497</f>
        <v>82530</v>
      </c>
      <c r="U497" s="328">
        <v>364</v>
      </c>
      <c r="V497" s="329">
        <f>R497*U497</f>
        <v>50960</v>
      </c>
      <c r="W497" s="329">
        <f>S497*R497+U497*R497</f>
        <v>133490</v>
      </c>
      <c r="X497" s="464"/>
    </row>
    <row r="498" spans="1:24" x14ac:dyDescent="0.25">
      <c r="A498" s="163" t="s">
        <v>936</v>
      </c>
      <c r="B498" s="165" t="s">
        <v>937</v>
      </c>
      <c r="C498" s="90" t="s">
        <v>19</v>
      </c>
      <c r="D498" s="91">
        <v>125</v>
      </c>
      <c r="E498" s="40">
        <v>1506.5</v>
      </c>
      <c r="F498" s="35">
        <f>D498*E498</f>
        <v>188312.5</v>
      </c>
      <c r="G498" s="40">
        <v>1049.0999999999999</v>
      </c>
      <c r="H498" s="35">
        <f>D498*G498</f>
        <v>131137.5</v>
      </c>
      <c r="I498" s="35">
        <f>E498*D498+G498*D498</f>
        <v>319450</v>
      </c>
      <c r="J498" s="441"/>
      <c r="K498" s="357"/>
      <c r="L498" s="328">
        <v>1506.5</v>
      </c>
      <c r="M498" s="329">
        <f>K498*L498</f>
        <v>0</v>
      </c>
      <c r="N498" s="328">
        <v>1049.0999999999999</v>
      </c>
      <c r="O498" s="329">
        <f>K498*N498</f>
        <v>0</v>
      </c>
      <c r="P498" s="329">
        <f>L498*K498+N498*K498</f>
        <v>0</v>
      </c>
      <c r="Q498" s="473"/>
      <c r="R498" s="327">
        <f t="shared" si="182"/>
        <v>125</v>
      </c>
      <c r="S498" s="328">
        <v>1506.5</v>
      </c>
      <c r="T498" s="329">
        <f>R498*S498</f>
        <v>188312.5</v>
      </c>
      <c r="U498" s="328">
        <v>1049.0999999999999</v>
      </c>
      <c r="V498" s="329">
        <f>R498*U498</f>
        <v>131137.5</v>
      </c>
      <c r="W498" s="329">
        <f>S498*R498+U498*R498</f>
        <v>319450</v>
      </c>
      <c r="X498" s="464"/>
    </row>
    <row r="499" spans="1:24" x14ac:dyDescent="0.25">
      <c r="A499" s="163" t="s">
        <v>938</v>
      </c>
      <c r="B499" s="165" t="s">
        <v>939</v>
      </c>
      <c r="C499" s="90" t="s">
        <v>19</v>
      </c>
      <c r="D499" s="91">
        <v>125</v>
      </c>
      <c r="E499" s="40">
        <v>1244.5</v>
      </c>
      <c r="F499" s="35">
        <f>D499*E499</f>
        <v>155562.5</v>
      </c>
      <c r="G499" s="40">
        <v>1281.8</v>
      </c>
      <c r="H499" s="35">
        <f>D499*G499</f>
        <v>160225</v>
      </c>
      <c r="I499" s="35">
        <f>E499*D499+G499*D499</f>
        <v>315787.5</v>
      </c>
      <c r="J499" s="441"/>
      <c r="K499" s="357"/>
      <c r="L499" s="328">
        <v>1244.5</v>
      </c>
      <c r="M499" s="329">
        <f>K499*L499</f>
        <v>0</v>
      </c>
      <c r="N499" s="328">
        <v>1281.8</v>
      </c>
      <c r="O499" s="329">
        <f>K499*N499</f>
        <v>0</v>
      </c>
      <c r="P499" s="329">
        <f>L499*K499+N499*K499</f>
        <v>0</v>
      </c>
      <c r="Q499" s="473"/>
      <c r="R499" s="327">
        <f t="shared" si="182"/>
        <v>125</v>
      </c>
      <c r="S499" s="328">
        <v>1244.5</v>
      </c>
      <c r="T499" s="329">
        <f>R499*S499</f>
        <v>155562.5</v>
      </c>
      <c r="U499" s="328">
        <v>1281.8</v>
      </c>
      <c r="V499" s="329">
        <f>R499*U499</f>
        <v>160225</v>
      </c>
      <c r="W499" s="329">
        <f>S499*R499+U499*R499</f>
        <v>315787.5</v>
      </c>
      <c r="X499" s="464"/>
    </row>
    <row r="500" spans="1:24" x14ac:dyDescent="0.25">
      <c r="A500" s="163" t="s">
        <v>940</v>
      </c>
      <c r="B500" s="165" t="s">
        <v>89</v>
      </c>
      <c r="C500" s="90" t="s">
        <v>205</v>
      </c>
      <c r="D500" s="91">
        <v>80</v>
      </c>
      <c r="E500" s="40">
        <v>599.98</v>
      </c>
      <c r="F500" s="35">
        <f>D500*E500</f>
        <v>47998.400000000001</v>
      </c>
      <c r="G500" s="40">
        <v>858</v>
      </c>
      <c r="H500" s="35">
        <f>D500*G500</f>
        <v>68640</v>
      </c>
      <c r="I500" s="35">
        <f>E500*D500+G500*D500</f>
        <v>116638.39999999999</v>
      </c>
      <c r="J500" s="441"/>
      <c r="K500" s="357"/>
      <c r="L500" s="328">
        <v>599.98</v>
      </c>
      <c r="M500" s="329">
        <f>K500*L500</f>
        <v>0</v>
      </c>
      <c r="N500" s="328">
        <v>858</v>
      </c>
      <c r="O500" s="329">
        <f>K500*N500</f>
        <v>0</v>
      </c>
      <c r="P500" s="329">
        <f>L500*K500+N500*K500</f>
        <v>0</v>
      </c>
      <c r="Q500" s="473"/>
      <c r="R500" s="327">
        <f t="shared" si="182"/>
        <v>80</v>
      </c>
      <c r="S500" s="328">
        <v>599.98</v>
      </c>
      <c r="T500" s="329">
        <f>R500*S500</f>
        <v>47998.400000000001</v>
      </c>
      <c r="U500" s="328">
        <v>858</v>
      </c>
      <c r="V500" s="329">
        <f>R500*U500</f>
        <v>68640</v>
      </c>
      <c r="W500" s="329">
        <f>S500*R500+U500*R500</f>
        <v>116638.39999999999</v>
      </c>
      <c r="X500" s="464"/>
    </row>
    <row r="501" spans="1:24" x14ac:dyDescent="0.25">
      <c r="A501" s="166" t="s">
        <v>941</v>
      </c>
      <c r="B501" s="95" t="s">
        <v>942</v>
      </c>
      <c r="C501" s="90"/>
      <c r="D501" s="91"/>
      <c r="E501" s="40">
        <v>0</v>
      </c>
      <c r="F501" s="143">
        <f>F502</f>
        <v>1769569.0803999999</v>
      </c>
      <c r="G501" s="40">
        <v>0</v>
      </c>
      <c r="H501" s="143">
        <f>H502</f>
        <v>1784443.6433999999</v>
      </c>
      <c r="I501" s="143">
        <f>I502</f>
        <v>3554012.7237999998</v>
      </c>
      <c r="J501" s="448"/>
      <c r="K501" s="357"/>
      <c r="L501" s="328">
        <v>0</v>
      </c>
      <c r="M501" s="375">
        <f>M502</f>
        <v>1281350.5543999998</v>
      </c>
      <c r="N501" s="328">
        <v>0</v>
      </c>
      <c r="O501" s="375">
        <f>O502</f>
        <v>1292121.2724000001</v>
      </c>
      <c r="P501" s="375">
        <f>P502</f>
        <v>2573471.8267999999</v>
      </c>
      <c r="Q501" s="480"/>
      <c r="R501" s="327">
        <f t="shared" si="182"/>
        <v>0</v>
      </c>
      <c r="S501" s="328">
        <v>0</v>
      </c>
      <c r="T501" s="375">
        <f>T502</f>
        <v>488218.52599999995</v>
      </c>
      <c r="U501" s="328">
        <v>0</v>
      </c>
      <c r="V501" s="375">
        <f>V502</f>
        <v>492322.37099999998</v>
      </c>
      <c r="W501" s="375">
        <f>W502</f>
        <v>980540.89699999988</v>
      </c>
      <c r="X501" s="464"/>
    </row>
    <row r="502" spans="1:24" x14ac:dyDescent="0.25">
      <c r="A502" s="163" t="s">
        <v>943</v>
      </c>
      <c r="B502" s="150" t="s">
        <v>944</v>
      </c>
      <c r="C502" s="90" t="s">
        <v>43</v>
      </c>
      <c r="D502" s="91">
        <v>69.41</v>
      </c>
      <c r="E502" s="40">
        <v>25494.44</v>
      </c>
      <c r="F502" s="35">
        <f>D502*E502</f>
        <v>1769569.0803999999</v>
      </c>
      <c r="G502" s="40">
        <v>25708.74</v>
      </c>
      <c r="H502" s="35">
        <f>D502*G502</f>
        <v>1784443.6433999999</v>
      </c>
      <c r="I502" s="35">
        <f>E502*D502+G502*D502</f>
        <v>3554012.7237999998</v>
      </c>
      <c r="J502" s="441"/>
      <c r="K502" s="357">
        <v>50.26</v>
      </c>
      <c r="L502" s="328">
        <v>25494.44</v>
      </c>
      <c r="M502" s="329">
        <f>K502*L502</f>
        <v>1281350.5543999998</v>
      </c>
      <c r="N502" s="328">
        <v>25708.74</v>
      </c>
      <c r="O502" s="329">
        <f>K502*N502</f>
        <v>1292121.2724000001</v>
      </c>
      <c r="P502" s="329">
        <f>L502*K502+N502*K502</f>
        <v>2573471.8267999999</v>
      </c>
      <c r="Q502" s="473"/>
      <c r="R502" s="327">
        <f t="shared" si="182"/>
        <v>19.149999999999999</v>
      </c>
      <c r="S502" s="328">
        <v>25494.44</v>
      </c>
      <c r="T502" s="329">
        <f>R502*S502</f>
        <v>488218.52599999995</v>
      </c>
      <c r="U502" s="328">
        <v>25708.74</v>
      </c>
      <c r="V502" s="329">
        <f>R502*U502</f>
        <v>492322.37099999998</v>
      </c>
      <c r="W502" s="329">
        <f>S502*R502+U502*R502</f>
        <v>980540.89699999988</v>
      </c>
      <c r="X502" s="464"/>
    </row>
    <row r="503" spans="1:24" ht="30" x14ac:dyDescent="0.25">
      <c r="A503" s="166" t="s">
        <v>945</v>
      </c>
      <c r="B503" s="95" t="s">
        <v>946</v>
      </c>
      <c r="C503" s="84"/>
      <c r="D503" s="85"/>
      <c r="E503" s="44"/>
      <c r="F503" s="143">
        <f>F504+F505+F506+F507+F508</f>
        <v>2862852.2787000001</v>
      </c>
      <c r="G503" s="143"/>
      <c r="H503" s="143">
        <f>H504+H505+H506+H507+H508</f>
        <v>1102378.2757999999</v>
      </c>
      <c r="I503" s="143">
        <f>I504+I505+I506+I507+I508</f>
        <v>3965230.5545000001</v>
      </c>
      <c r="J503" s="448"/>
      <c r="K503" s="354"/>
      <c r="L503" s="331"/>
      <c r="M503" s="375">
        <f>M504+M505+M506+M507+M508</f>
        <v>2770507.2483999995</v>
      </c>
      <c r="N503" s="375"/>
      <c r="O503" s="375">
        <f>O504+O505+O506+O507+O508</f>
        <v>979030.16799999995</v>
      </c>
      <c r="P503" s="375">
        <f>P504+P505+P506+P507+P508</f>
        <v>3749537.4163999995</v>
      </c>
      <c r="Q503" s="480"/>
      <c r="R503" s="327">
        <f t="shared" si="182"/>
        <v>0</v>
      </c>
      <c r="S503" s="331"/>
      <c r="T503" s="375">
        <f>T504+T505+T506+T507+T508</f>
        <v>92345.03030000013</v>
      </c>
      <c r="U503" s="375"/>
      <c r="V503" s="375">
        <f>V504+V505+V506+V507+V508</f>
        <v>123348.10780000007</v>
      </c>
      <c r="W503" s="375">
        <f>W504+W505+W506+W507+W508</f>
        <v>215693.13810000019</v>
      </c>
      <c r="X503" s="464"/>
    </row>
    <row r="504" spans="1:24" x14ac:dyDescent="0.25">
      <c r="A504" s="163" t="s">
        <v>947</v>
      </c>
      <c r="B504" s="156" t="s">
        <v>803</v>
      </c>
      <c r="C504" s="90" t="s">
        <v>43</v>
      </c>
      <c r="D504" s="91">
        <v>26.4</v>
      </c>
      <c r="E504" s="40">
        <v>20171.61</v>
      </c>
      <c r="F504" s="35">
        <f>D504*E504</f>
        <v>532530.50399999996</v>
      </c>
      <c r="G504" s="40">
        <v>0</v>
      </c>
      <c r="H504" s="35">
        <f>D504*G504</f>
        <v>0</v>
      </c>
      <c r="I504" s="35">
        <f>E504*D504+G504*D504</f>
        <v>532530.50399999996</v>
      </c>
      <c r="J504" s="441"/>
      <c r="K504" s="357">
        <v>26.4</v>
      </c>
      <c r="L504" s="328">
        <v>20171.61</v>
      </c>
      <c r="M504" s="329">
        <f>K504*L504</f>
        <v>532530.50399999996</v>
      </c>
      <c r="N504" s="328">
        <v>0</v>
      </c>
      <c r="O504" s="329">
        <f>K504*N504</f>
        <v>0</v>
      </c>
      <c r="P504" s="329">
        <f>L504*K504+N504*K504</f>
        <v>532530.50399999996</v>
      </c>
      <c r="Q504" s="473"/>
      <c r="R504" s="327">
        <f t="shared" si="182"/>
        <v>0</v>
      </c>
      <c r="S504" s="328">
        <v>20171.61</v>
      </c>
      <c r="T504" s="329">
        <f>R504*S504</f>
        <v>0</v>
      </c>
      <c r="U504" s="328">
        <v>0</v>
      </c>
      <c r="V504" s="329">
        <f>R504*U504</f>
        <v>0</v>
      </c>
      <c r="W504" s="329">
        <f>S504*R504+U504*R504</f>
        <v>0</v>
      </c>
      <c r="X504" s="464"/>
    </row>
    <row r="505" spans="1:24" x14ac:dyDescent="0.25">
      <c r="A505" s="163" t="s">
        <v>948</v>
      </c>
      <c r="B505" s="157" t="s">
        <v>805</v>
      </c>
      <c r="C505" s="149" t="s">
        <v>43</v>
      </c>
      <c r="D505" s="155">
        <v>38.81</v>
      </c>
      <c r="E505" s="40">
        <v>1590</v>
      </c>
      <c r="F505" s="35">
        <f>D505*E505</f>
        <v>61707.9</v>
      </c>
      <c r="G505" s="40">
        <v>0</v>
      </c>
      <c r="H505" s="35">
        <f>D505*G505</f>
        <v>0</v>
      </c>
      <c r="I505" s="35">
        <f>E505*D505+G505*D505</f>
        <v>61707.9</v>
      </c>
      <c r="J505" s="441"/>
      <c r="K505" s="378">
        <v>38.81</v>
      </c>
      <c r="L505" s="328">
        <v>1590</v>
      </c>
      <c r="M505" s="329">
        <f>K505*L505</f>
        <v>61707.9</v>
      </c>
      <c r="N505" s="328">
        <v>0</v>
      </c>
      <c r="O505" s="329">
        <f>K505*N505</f>
        <v>0</v>
      </c>
      <c r="P505" s="329">
        <f>L505*K505+N505*K505</f>
        <v>61707.9</v>
      </c>
      <c r="Q505" s="473"/>
      <c r="R505" s="327">
        <f t="shared" si="182"/>
        <v>0</v>
      </c>
      <c r="S505" s="328">
        <v>1590</v>
      </c>
      <c r="T505" s="329">
        <f>R505*S505</f>
        <v>0</v>
      </c>
      <c r="U505" s="328">
        <v>0</v>
      </c>
      <c r="V505" s="329">
        <f>R505*U505</f>
        <v>0</v>
      </c>
      <c r="W505" s="329">
        <f>S505*R505+U505*R505</f>
        <v>0</v>
      </c>
      <c r="X505" s="464"/>
    </row>
    <row r="506" spans="1:24" x14ac:dyDescent="0.25">
      <c r="A506" s="163" t="s">
        <v>949</v>
      </c>
      <c r="B506" s="156" t="s">
        <v>807</v>
      </c>
      <c r="C506" s="90" t="s">
        <v>43</v>
      </c>
      <c r="D506" s="91">
        <v>317.68</v>
      </c>
      <c r="E506" s="40">
        <v>2045.87</v>
      </c>
      <c r="F506" s="35">
        <f>D506*E506</f>
        <v>649931.98159999994</v>
      </c>
      <c r="G506" s="40">
        <v>0</v>
      </c>
      <c r="H506" s="35">
        <f>D506*G506</f>
        <v>0</v>
      </c>
      <c r="I506" s="35">
        <f>E506*D506+G506*D506</f>
        <v>649931.98159999994</v>
      </c>
      <c r="J506" s="441"/>
      <c r="K506" s="357">
        <v>317.32</v>
      </c>
      <c r="L506" s="328">
        <v>2045.87</v>
      </c>
      <c r="M506" s="329">
        <f>K506*L506</f>
        <v>649195.4683999999</v>
      </c>
      <c r="N506" s="328">
        <v>0</v>
      </c>
      <c r="O506" s="329">
        <f>K506*N506</f>
        <v>0</v>
      </c>
      <c r="P506" s="329">
        <f>L506*K506+N506*K506</f>
        <v>649195.4683999999</v>
      </c>
      <c r="Q506" s="473"/>
      <c r="R506" s="327">
        <f t="shared" si="182"/>
        <v>0.36000000000001364</v>
      </c>
      <c r="S506" s="328">
        <v>2045.87</v>
      </c>
      <c r="T506" s="329">
        <f>R506*S506</f>
        <v>736.51320000002784</v>
      </c>
      <c r="U506" s="328">
        <v>0</v>
      </c>
      <c r="V506" s="329">
        <f>R506*U506</f>
        <v>0</v>
      </c>
      <c r="W506" s="329">
        <f>S506*R506+U506*R506</f>
        <v>736.51320000002784</v>
      </c>
      <c r="X506" s="464"/>
    </row>
    <row r="507" spans="1:24" x14ac:dyDescent="0.25">
      <c r="A507" s="163" t="s">
        <v>950</v>
      </c>
      <c r="B507" s="157" t="s">
        <v>809</v>
      </c>
      <c r="C507" s="149" t="s">
        <v>43</v>
      </c>
      <c r="D507" s="155">
        <f>D506*1.6</f>
        <v>508.28800000000001</v>
      </c>
      <c r="E507" s="40">
        <v>1590</v>
      </c>
      <c r="F507" s="35">
        <f>D507*E507</f>
        <v>808177.92</v>
      </c>
      <c r="G507" s="40">
        <v>0</v>
      </c>
      <c r="H507" s="35">
        <f>D507*G507</f>
        <v>0</v>
      </c>
      <c r="I507" s="35">
        <f>E507*D507+G507*D507</f>
        <v>808177.92</v>
      </c>
      <c r="J507" s="441"/>
      <c r="K507" s="378">
        <v>507.71</v>
      </c>
      <c r="L507" s="328">
        <v>1590</v>
      </c>
      <c r="M507" s="329">
        <f>K507*L507</f>
        <v>807258.9</v>
      </c>
      <c r="N507" s="328">
        <v>0</v>
      </c>
      <c r="O507" s="329">
        <f>K507*N507</f>
        <v>0</v>
      </c>
      <c r="P507" s="329">
        <f>L507*K507+N507*K507</f>
        <v>807258.9</v>
      </c>
      <c r="Q507" s="473"/>
      <c r="R507" s="327">
        <f t="shared" si="182"/>
        <v>0.57800000000003138</v>
      </c>
      <c r="S507" s="328">
        <v>1590</v>
      </c>
      <c r="T507" s="329">
        <f>R507*S507</f>
        <v>919.02000000004989</v>
      </c>
      <c r="U507" s="328">
        <v>0</v>
      </c>
      <c r="V507" s="329">
        <f>R507*U507</f>
        <v>0</v>
      </c>
      <c r="W507" s="329">
        <f>S507*R507+U507*R507</f>
        <v>919.02000000004989</v>
      </c>
      <c r="X507" s="464"/>
    </row>
    <row r="508" spans="1:24" x14ac:dyDescent="0.25">
      <c r="A508" s="163" t="s">
        <v>951</v>
      </c>
      <c r="B508" s="150" t="s">
        <v>952</v>
      </c>
      <c r="C508" s="176" t="s">
        <v>43</v>
      </c>
      <c r="D508" s="159">
        <v>45.49</v>
      </c>
      <c r="E508" s="40">
        <v>17817.189999999999</v>
      </c>
      <c r="F508" s="35">
        <f>D508*E508</f>
        <v>810503.97309999994</v>
      </c>
      <c r="G508" s="40">
        <v>24233.42</v>
      </c>
      <c r="H508" s="35">
        <f>D508*G508</f>
        <v>1102378.2757999999</v>
      </c>
      <c r="I508" s="35">
        <f>E508*D508+G508*D508</f>
        <v>1912882.2489</v>
      </c>
      <c r="J508" s="452"/>
      <c r="K508" s="380">
        <v>40.4</v>
      </c>
      <c r="L508" s="328">
        <v>17817.189999999999</v>
      </c>
      <c r="M508" s="329">
        <f>K508*L508</f>
        <v>719814.47599999991</v>
      </c>
      <c r="N508" s="328">
        <v>24233.42</v>
      </c>
      <c r="O508" s="329">
        <f>K508*N508</f>
        <v>979030.16799999995</v>
      </c>
      <c r="P508" s="329">
        <f>L508*K508+N508*K508</f>
        <v>1698844.6439999999</v>
      </c>
      <c r="Q508" s="484"/>
      <c r="R508" s="327">
        <f t="shared" si="182"/>
        <v>5.0900000000000034</v>
      </c>
      <c r="S508" s="328">
        <v>17817.189999999999</v>
      </c>
      <c r="T508" s="329">
        <f>R508*S508</f>
        <v>90689.497100000051</v>
      </c>
      <c r="U508" s="328">
        <v>24233.42</v>
      </c>
      <c r="V508" s="329">
        <f>R508*U508</f>
        <v>123348.10780000007</v>
      </c>
      <c r="W508" s="329">
        <f>S508*R508+U508*R508</f>
        <v>214037.60490000012</v>
      </c>
      <c r="X508" s="464"/>
    </row>
    <row r="509" spans="1:24" x14ac:dyDescent="0.25">
      <c r="A509" s="177" t="s">
        <v>953</v>
      </c>
      <c r="B509" s="47" t="s">
        <v>954</v>
      </c>
      <c r="C509" s="178"/>
      <c r="D509" s="179"/>
      <c r="E509" s="59"/>
      <c r="F509" s="143">
        <f>F510+F511+F512+F513+F514</f>
        <v>652021.97699999996</v>
      </c>
      <c r="G509" s="180"/>
      <c r="H509" s="143">
        <f>H510+H511+H512+H513+H514</f>
        <v>296047.83</v>
      </c>
      <c r="I509" s="143">
        <f>I510+I511+I512+I513+I514</f>
        <v>948069.80700000003</v>
      </c>
      <c r="J509" s="453"/>
      <c r="K509" s="386"/>
      <c r="L509" s="338"/>
      <c r="M509" s="375">
        <f>M510+M511+M512+M513+M514</f>
        <v>0</v>
      </c>
      <c r="N509" s="387"/>
      <c r="O509" s="375">
        <f>O510+O511+O512+O513+O514</f>
        <v>0</v>
      </c>
      <c r="P509" s="375">
        <f>P510+P511+P512+P513+P514</f>
        <v>0</v>
      </c>
      <c r="Q509" s="485"/>
      <c r="R509" s="327">
        <f t="shared" si="182"/>
        <v>0</v>
      </c>
      <c r="S509" s="338"/>
      <c r="T509" s="375">
        <f>T510+T511+T512+T513+T514</f>
        <v>652021.97699999996</v>
      </c>
      <c r="U509" s="387"/>
      <c r="V509" s="375">
        <f>V510+V511+V512+V513+V514</f>
        <v>296047.83</v>
      </c>
      <c r="W509" s="375">
        <f>W510+W511+W512+W513+W514</f>
        <v>948069.80700000003</v>
      </c>
      <c r="X509" s="464"/>
    </row>
    <row r="510" spans="1:24" x14ac:dyDescent="0.25">
      <c r="A510" s="175" t="s">
        <v>955</v>
      </c>
      <c r="B510" s="122" t="s">
        <v>860</v>
      </c>
      <c r="C510" s="181" t="s">
        <v>19</v>
      </c>
      <c r="D510" s="140">
        <v>310</v>
      </c>
      <c r="E510" s="40">
        <v>478.51679999999999</v>
      </c>
      <c r="F510" s="35">
        <f>D510*E510</f>
        <v>148340.20799999998</v>
      </c>
      <c r="G510" s="40">
        <v>39.078000000000003</v>
      </c>
      <c r="H510" s="35">
        <f>D510*G510</f>
        <v>12114.18</v>
      </c>
      <c r="I510" s="35">
        <f>F510+H510</f>
        <v>160454.38799999998</v>
      </c>
      <c r="J510" s="452"/>
      <c r="K510" s="374"/>
      <c r="L510" s="328">
        <v>478.51679999999999</v>
      </c>
      <c r="M510" s="329">
        <f>K510*L510</f>
        <v>0</v>
      </c>
      <c r="N510" s="328">
        <v>39.078000000000003</v>
      </c>
      <c r="O510" s="329">
        <f>K510*N510</f>
        <v>0</v>
      </c>
      <c r="P510" s="329">
        <f>M510+O510</f>
        <v>0</v>
      </c>
      <c r="Q510" s="484"/>
      <c r="R510" s="327">
        <f t="shared" si="182"/>
        <v>310</v>
      </c>
      <c r="S510" s="328">
        <v>478.51679999999999</v>
      </c>
      <c r="T510" s="329">
        <f>R510*S510</f>
        <v>148340.20799999998</v>
      </c>
      <c r="U510" s="328">
        <v>39.078000000000003</v>
      </c>
      <c r="V510" s="329">
        <f>R510*U510</f>
        <v>12114.18</v>
      </c>
      <c r="W510" s="329">
        <f>T510+V510</f>
        <v>160454.38799999998</v>
      </c>
      <c r="X510" s="464"/>
    </row>
    <row r="511" spans="1:24" x14ac:dyDescent="0.25">
      <c r="A511" s="175" t="s">
        <v>956</v>
      </c>
      <c r="B511" s="122" t="s">
        <v>862</v>
      </c>
      <c r="C511" s="181" t="s">
        <v>19</v>
      </c>
      <c r="D511" s="140">
        <v>310</v>
      </c>
      <c r="E511" s="40">
        <v>85.516800000000003</v>
      </c>
      <c r="F511" s="35">
        <f>D511*E511</f>
        <v>26510.208000000002</v>
      </c>
      <c r="G511" s="40">
        <v>46.448999999999998</v>
      </c>
      <c r="H511" s="35">
        <f>D511*G511</f>
        <v>14399.189999999999</v>
      </c>
      <c r="I511" s="35">
        <f>F511+H511</f>
        <v>40909.398000000001</v>
      </c>
      <c r="J511" s="452"/>
      <c r="K511" s="374"/>
      <c r="L511" s="328">
        <v>85.516800000000003</v>
      </c>
      <c r="M511" s="329">
        <f>K511*L511</f>
        <v>0</v>
      </c>
      <c r="N511" s="328">
        <v>46.448999999999998</v>
      </c>
      <c r="O511" s="329">
        <f>K511*N511</f>
        <v>0</v>
      </c>
      <c r="P511" s="329">
        <f>M511+O511</f>
        <v>0</v>
      </c>
      <c r="Q511" s="484"/>
      <c r="R511" s="327">
        <f t="shared" si="182"/>
        <v>310</v>
      </c>
      <c r="S511" s="328">
        <v>85.516800000000003</v>
      </c>
      <c r="T511" s="329">
        <f>R511*S511</f>
        <v>26510.208000000002</v>
      </c>
      <c r="U511" s="328">
        <v>46.448999999999998</v>
      </c>
      <c r="V511" s="329">
        <f>R511*U511</f>
        <v>14399.189999999999</v>
      </c>
      <c r="W511" s="329">
        <f>T511+V511</f>
        <v>40909.398000000001</v>
      </c>
      <c r="X511" s="464"/>
    </row>
    <row r="512" spans="1:24" x14ac:dyDescent="0.25">
      <c r="A512" s="175" t="s">
        <v>957</v>
      </c>
      <c r="B512" s="122" t="s">
        <v>958</v>
      </c>
      <c r="C512" s="181" t="s">
        <v>19</v>
      </c>
      <c r="D512" s="140">
        <v>310</v>
      </c>
      <c r="E512" s="40">
        <v>1064.375</v>
      </c>
      <c r="F512" s="35">
        <f>D512*E512</f>
        <v>329956.25</v>
      </c>
      <c r="G512" s="40">
        <v>331.48700000000002</v>
      </c>
      <c r="H512" s="35">
        <f>D512*G512</f>
        <v>102760.97</v>
      </c>
      <c r="I512" s="35">
        <f>F512+H512</f>
        <v>432717.22</v>
      </c>
      <c r="J512" s="452"/>
      <c r="K512" s="374"/>
      <c r="L512" s="328">
        <v>1064.375</v>
      </c>
      <c r="M512" s="329">
        <f>K512*L512</f>
        <v>0</v>
      </c>
      <c r="N512" s="328">
        <v>331.48700000000002</v>
      </c>
      <c r="O512" s="329">
        <f>K512*N512</f>
        <v>0</v>
      </c>
      <c r="P512" s="329">
        <f>M512+O512</f>
        <v>0</v>
      </c>
      <c r="Q512" s="484"/>
      <c r="R512" s="327">
        <f t="shared" si="182"/>
        <v>310</v>
      </c>
      <c r="S512" s="328">
        <v>1064.375</v>
      </c>
      <c r="T512" s="329">
        <f>R512*S512</f>
        <v>329956.25</v>
      </c>
      <c r="U512" s="328">
        <v>331.48700000000002</v>
      </c>
      <c r="V512" s="329">
        <f>R512*U512</f>
        <v>102760.97</v>
      </c>
      <c r="W512" s="329">
        <f>T512+V512</f>
        <v>432717.22</v>
      </c>
      <c r="X512" s="464"/>
    </row>
    <row r="513" spans="1:24" x14ac:dyDescent="0.25">
      <c r="A513" s="175" t="s">
        <v>959</v>
      </c>
      <c r="B513" s="122" t="s">
        <v>862</v>
      </c>
      <c r="C513" s="181" t="s">
        <v>19</v>
      </c>
      <c r="D513" s="140">
        <v>310</v>
      </c>
      <c r="E513" s="40">
        <v>85.516800000000003</v>
      </c>
      <c r="F513" s="35">
        <f>D513*E513</f>
        <v>26510.208000000002</v>
      </c>
      <c r="G513" s="40">
        <v>46.448999999999998</v>
      </c>
      <c r="H513" s="35">
        <f>D513*G513</f>
        <v>14399.189999999999</v>
      </c>
      <c r="I513" s="35">
        <f>F513+H513</f>
        <v>40909.398000000001</v>
      </c>
      <c r="J513" s="452"/>
      <c r="K513" s="374"/>
      <c r="L513" s="328">
        <v>85.516800000000003</v>
      </c>
      <c r="M513" s="329">
        <f>K513*L513</f>
        <v>0</v>
      </c>
      <c r="N513" s="328">
        <v>46.448999999999998</v>
      </c>
      <c r="O513" s="329">
        <f>K513*N513</f>
        <v>0</v>
      </c>
      <c r="P513" s="329">
        <f>M513+O513</f>
        <v>0</v>
      </c>
      <c r="Q513" s="484"/>
      <c r="R513" s="327">
        <f t="shared" si="182"/>
        <v>310</v>
      </c>
      <c r="S513" s="328">
        <v>85.516800000000003</v>
      </c>
      <c r="T513" s="329">
        <f>R513*S513</f>
        <v>26510.208000000002</v>
      </c>
      <c r="U513" s="328">
        <v>46.448999999999998</v>
      </c>
      <c r="V513" s="329">
        <f>R513*U513</f>
        <v>14399.189999999999</v>
      </c>
      <c r="W513" s="329">
        <f>T513+V513</f>
        <v>40909.398000000001</v>
      </c>
      <c r="X513" s="464"/>
    </row>
    <row r="514" spans="1:24" x14ac:dyDescent="0.25">
      <c r="A514" s="175" t="s">
        <v>960</v>
      </c>
      <c r="B514" s="122" t="s">
        <v>961</v>
      </c>
      <c r="C514" s="181" t="s">
        <v>19</v>
      </c>
      <c r="D514" s="140">
        <v>310</v>
      </c>
      <c r="E514" s="40">
        <v>389.37130000000002</v>
      </c>
      <c r="F514" s="35">
        <f>D514*E514</f>
        <v>120705.103</v>
      </c>
      <c r="G514" s="40">
        <v>491.53000000000003</v>
      </c>
      <c r="H514" s="35">
        <f>D514*G514</f>
        <v>152374.30000000002</v>
      </c>
      <c r="I514" s="35">
        <f>F514+H514</f>
        <v>273079.40300000005</v>
      </c>
      <c r="J514" s="452"/>
      <c r="K514" s="374"/>
      <c r="L514" s="328">
        <v>389.37130000000002</v>
      </c>
      <c r="M514" s="329">
        <f>K514*L514</f>
        <v>0</v>
      </c>
      <c r="N514" s="328">
        <v>491.53000000000003</v>
      </c>
      <c r="O514" s="329">
        <f>K514*N514</f>
        <v>0</v>
      </c>
      <c r="P514" s="329">
        <f>M514+O514</f>
        <v>0</v>
      </c>
      <c r="Q514" s="484"/>
      <c r="R514" s="327">
        <f t="shared" si="182"/>
        <v>310</v>
      </c>
      <c r="S514" s="328">
        <v>389.37130000000002</v>
      </c>
      <c r="T514" s="329">
        <f>R514*S514</f>
        <v>120705.103</v>
      </c>
      <c r="U514" s="328">
        <v>491.53000000000003</v>
      </c>
      <c r="V514" s="329">
        <f>R514*U514</f>
        <v>152374.30000000002</v>
      </c>
      <c r="W514" s="329">
        <f>T514+V514</f>
        <v>273079.40300000005</v>
      </c>
      <c r="X514" s="464"/>
    </row>
    <row r="515" spans="1:24" x14ac:dyDescent="0.25">
      <c r="A515" s="177" t="s">
        <v>962</v>
      </c>
      <c r="B515" s="47" t="s">
        <v>963</v>
      </c>
      <c r="C515" s="178"/>
      <c r="D515" s="179"/>
      <c r="E515" s="40"/>
      <c r="F515" s="143">
        <f>F516+F517+F518+F519+F520</f>
        <v>630989.01</v>
      </c>
      <c r="G515" s="179"/>
      <c r="H515" s="143">
        <f>H516+H517+H518+H519+H520</f>
        <v>286497.90000000002</v>
      </c>
      <c r="I515" s="143">
        <f>I516+I517+I518+I519+I520</f>
        <v>917486.91</v>
      </c>
      <c r="J515" s="453"/>
      <c r="K515" s="386"/>
      <c r="L515" s="328"/>
      <c r="M515" s="375">
        <f>M516+M517+M518+M519+M520</f>
        <v>0</v>
      </c>
      <c r="N515" s="386"/>
      <c r="O515" s="375">
        <f>O516+O517+O518+O519+O520</f>
        <v>0</v>
      </c>
      <c r="P515" s="375">
        <f>P516+P517+P518+P519+P520</f>
        <v>0</v>
      </c>
      <c r="Q515" s="485"/>
      <c r="R515" s="327">
        <f t="shared" si="182"/>
        <v>0</v>
      </c>
      <c r="S515" s="328"/>
      <c r="T515" s="375">
        <f>T516+T517+T518+T519+T520</f>
        <v>630989.01</v>
      </c>
      <c r="U515" s="386"/>
      <c r="V515" s="375">
        <f>V516+V517+V518+V519+V520</f>
        <v>286497.90000000002</v>
      </c>
      <c r="W515" s="375">
        <f>W516+W517+W518+W519+W520</f>
        <v>917486.91</v>
      </c>
      <c r="X515" s="464"/>
    </row>
    <row r="516" spans="1:24" x14ac:dyDescent="0.25">
      <c r="A516" s="175" t="s">
        <v>964</v>
      </c>
      <c r="B516" s="122" t="s">
        <v>860</v>
      </c>
      <c r="C516" s="181" t="s">
        <v>19</v>
      </c>
      <c r="D516" s="140">
        <v>300</v>
      </c>
      <c r="E516" s="40">
        <v>478.51679999999999</v>
      </c>
      <c r="F516" s="35">
        <f>D516*E516</f>
        <v>143555.04</v>
      </c>
      <c r="G516" s="40">
        <v>39.078000000000003</v>
      </c>
      <c r="H516" s="35">
        <f>D516*G516</f>
        <v>11723.400000000001</v>
      </c>
      <c r="I516" s="35">
        <f>F516+H516</f>
        <v>155278.44</v>
      </c>
      <c r="J516" s="452"/>
      <c r="K516" s="374"/>
      <c r="L516" s="328">
        <v>478.51679999999999</v>
      </c>
      <c r="M516" s="329">
        <f>K516*L516</f>
        <v>0</v>
      </c>
      <c r="N516" s="328">
        <v>39.078000000000003</v>
      </c>
      <c r="O516" s="329">
        <f>K516*N516</f>
        <v>0</v>
      </c>
      <c r="P516" s="329">
        <f>M516+O516</f>
        <v>0</v>
      </c>
      <c r="Q516" s="484"/>
      <c r="R516" s="327">
        <f t="shared" si="182"/>
        <v>300</v>
      </c>
      <c r="S516" s="328">
        <v>478.51679999999999</v>
      </c>
      <c r="T516" s="329">
        <f>R516*S516</f>
        <v>143555.04</v>
      </c>
      <c r="U516" s="328">
        <v>39.078000000000003</v>
      </c>
      <c r="V516" s="329">
        <f>R516*U516</f>
        <v>11723.400000000001</v>
      </c>
      <c r="W516" s="329">
        <f>T516+V516</f>
        <v>155278.44</v>
      </c>
      <c r="X516" s="464"/>
    </row>
    <row r="517" spans="1:24" x14ac:dyDescent="0.25">
      <c r="A517" s="175" t="s">
        <v>965</v>
      </c>
      <c r="B517" s="122" t="s">
        <v>862</v>
      </c>
      <c r="C517" s="181" t="s">
        <v>19</v>
      </c>
      <c r="D517" s="140">
        <v>300</v>
      </c>
      <c r="E517" s="40">
        <v>85.516800000000003</v>
      </c>
      <c r="F517" s="35">
        <f>D517*E517</f>
        <v>25655.040000000001</v>
      </c>
      <c r="G517" s="40">
        <v>46.448999999999998</v>
      </c>
      <c r="H517" s="35">
        <f>D517*G517</f>
        <v>13934.699999999999</v>
      </c>
      <c r="I517" s="35">
        <f>F517+H517</f>
        <v>39589.74</v>
      </c>
      <c r="J517" s="452"/>
      <c r="K517" s="374"/>
      <c r="L517" s="328">
        <v>85.516800000000003</v>
      </c>
      <c r="M517" s="329">
        <f>K517*L517</f>
        <v>0</v>
      </c>
      <c r="N517" s="328">
        <v>46.448999999999998</v>
      </c>
      <c r="O517" s="329">
        <f>K517*N517</f>
        <v>0</v>
      </c>
      <c r="P517" s="329">
        <f>M517+O517</f>
        <v>0</v>
      </c>
      <c r="Q517" s="484"/>
      <c r="R517" s="327">
        <f t="shared" si="182"/>
        <v>300</v>
      </c>
      <c r="S517" s="328">
        <v>85.516800000000003</v>
      </c>
      <c r="T517" s="329">
        <f>R517*S517</f>
        <v>25655.040000000001</v>
      </c>
      <c r="U517" s="328">
        <v>46.448999999999998</v>
      </c>
      <c r="V517" s="329">
        <f>R517*U517</f>
        <v>13934.699999999999</v>
      </c>
      <c r="W517" s="329">
        <f>T517+V517</f>
        <v>39589.74</v>
      </c>
      <c r="X517" s="464"/>
    </row>
    <row r="518" spans="1:24" x14ac:dyDescent="0.25">
      <c r="A518" s="175" t="s">
        <v>966</v>
      </c>
      <c r="B518" s="122" t="s">
        <v>958</v>
      </c>
      <c r="C518" s="181" t="s">
        <v>19</v>
      </c>
      <c r="D518" s="140">
        <v>300</v>
      </c>
      <c r="E518" s="40">
        <v>1064.375</v>
      </c>
      <c r="F518" s="35">
        <f>D518*E518</f>
        <v>319312.5</v>
      </c>
      <c r="G518" s="40">
        <v>331.48700000000002</v>
      </c>
      <c r="H518" s="35">
        <f>D518*G518</f>
        <v>99446.1</v>
      </c>
      <c r="I518" s="35">
        <f>F518+H518</f>
        <v>418758.6</v>
      </c>
      <c r="J518" s="452"/>
      <c r="K518" s="374"/>
      <c r="L518" s="328">
        <v>1064.375</v>
      </c>
      <c r="M518" s="329">
        <f>K518*L518</f>
        <v>0</v>
      </c>
      <c r="N518" s="328">
        <v>331.48700000000002</v>
      </c>
      <c r="O518" s="329">
        <f>K518*N518</f>
        <v>0</v>
      </c>
      <c r="P518" s="329">
        <f>M518+O518</f>
        <v>0</v>
      </c>
      <c r="Q518" s="484"/>
      <c r="R518" s="327">
        <f t="shared" si="182"/>
        <v>300</v>
      </c>
      <c r="S518" s="328">
        <v>1064.375</v>
      </c>
      <c r="T518" s="329">
        <f>R518*S518</f>
        <v>319312.5</v>
      </c>
      <c r="U518" s="328">
        <v>331.48700000000002</v>
      </c>
      <c r="V518" s="329">
        <f>R518*U518</f>
        <v>99446.1</v>
      </c>
      <c r="W518" s="329">
        <f>T518+V518</f>
        <v>418758.6</v>
      </c>
      <c r="X518" s="464"/>
    </row>
    <row r="519" spans="1:24" x14ac:dyDescent="0.25">
      <c r="A519" s="175" t="s">
        <v>967</v>
      </c>
      <c r="B519" s="122" t="s">
        <v>862</v>
      </c>
      <c r="C519" s="181" t="s">
        <v>19</v>
      </c>
      <c r="D519" s="140">
        <v>300</v>
      </c>
      <c r="E519" s="40">
        <v>85.516800000000003</v>
      </c>
      <c r="F519" s="35">
        <f>D519*E519</f>
        <v>25655.040000000001</v>
      </c>
      <c r="G519" s="40">
        <v>46.448999999999998</v>
      </c>
      <c r="H519" s="35">
        <f>D519*G519</f>
        <v>13934.699999999999</v>
      </c>
      <c r="I519" s="35">
        <f>F519+H519</f>
        <v>39589.74</v>
      </c>
      <c r="J519" s="452"/>
      <c r="K519" s="374"/>
      <c r="L519" s="328">
        <v>85.516800000000003</v>
      </c>
      <c r="M519" s="329">
        <f>K519*L519</f>
        <v>0</v>
      </c>
      <c r="N519" s="328">
        <v>46.448999999999998</v>
      </c>
      <c r="O519" s="329">
        <f>K519*N519</f>
        <v>0</v>
      </c>
      <c r="P519" s="329">
        <f>M519+O519</f>
        <v>0</v>
      </c>
      <c r="Q519" s="484"/>
      <c r="R519" s="327">
        <f t="shared" si="182"/>
        <v>300</v>
      </c>
      <c r="S519" s="328">
        <v>85.516800000000003</v>
      </c>
      <c r="T519" s="329">
        <f>R519*S519</f>
        <v>25655.040000000001</v>
      </c>
      <c r="U519" s="328">
        <v>46.448999999999998</v>
      </c>
      <c r="V519" s="329">
        <f>R519*U519</f>
        <v>13934.699999999999</v>
      </c>
      <c r="W519" s="329">
        <f>T519+V519</f>
        <v>39589.74</v>
      </c>
      <c r="X519" s="464"/>
    </row>
    <row r="520" spans="1:24" x14ac:dyDescent="0.25">
      <c r="A520" s="175" t="s">
        <v>968</v>
      </c>
      <c r="B520" s="122" t="s">
        <v>961</v>
      </c>
      <c r="C520" s="181" t="s">
        <v>19</v>
      </c>
      <c r="D520" s="140">
        <v>300</v>
      </c>
      <c r="E520" s="40">
        <v>389.37130000000002</v>
      </c>
      <c r="F520" s="35">
        <f>D520*E520</f>
        <v>116811.39</v>
      </c>
      <c r="G520" s="40">
        <v>491.53000000000003</v>
      </c>
      <c r="H520" s="35">
        <f>D520*G520</f>
        <v>147459</v>
      </c>
      <c r="I520" s="35">
        <f>F520+H520</f>
        <v>264270.39</v>
      </c>
      <c r="J520" s="452"/>
      <c r="K520" s="374"/>
      <c r="L520" s="328">
        <v>389.37130000000002</v>
      </c>
      <c r="M520" s="329">
        <f>K520*L520</f>
        <v>0</v>
      </c>
      <c r="N520" s="328">
        <v>491.53000000000003</v>
      </c>
      <c r="O520" s="329">
        <f>K520*N520</f>
        <v>0</v>
      </c>
      <c r="P520" s="329">
        <f>M520+O520</f>
        <v>0</v>
      </c>
      <c r="Q520" s="484"/>
      <c r="R520" s="327">
        <f t="shared" si="182"/>
        <v>300</v>
      </c>
      <c r="S520" s="328">
        <v>389.37130000000002</v>
      </c>
      <c r="T520" s="329">
        <f>R520*S520</f>
        <v>116811.39</v>
      </c>
      <c r="U520" s="328">
        <v>491.53000000000003</v>
      </c>
      <c r="V520" s="329">
        <f>R520*U520</f>
        <v>147459</v>
      </c>
      <c r="W520" s="329">
        <f>T520+V520</f>
        <v>264270.39</v>
      </c>
      <c r="X520" s="464"/>
    </row>
    <row r="521" spans="1:24" x14ac:dyDescent="0.25">
      <c r="A521" s="177" t="s">
        <v>969</v>
      </c>
      <c r="B521" s="182" t="s">
        <v>13</v>
      </c>
      <c r="C521" s="183"/>
      <c r="D521" s="43"/>
      <c r="E521" s="44"/>
      <c r="F521" s="143">
        <f>SUM(F522:F535)</f>
        <v>1821276.625</v>
      </c>
      <c r="G521" s="180"/>
      <c r="H521" s="143">
        <f>SUM(H522:H535)</f>
        <v>0</v>
      </c>
      <c r="I521" s="143">
        <f>SUM(I522:I535)</f>
        <v>1821276.625</v>
      </c>
      <c r="J521" s="448"/>
      <c r="K521" s="330"/>
      <c r="L521" s="331"/>
      <c r="M521" s="375">
        <f>SUM(M522:M535)</f>
        <v>0</v>
      </c>
      <c r="N521" s="387"/>
      <c r="O521" s="375">
        <f>SUM(O522:O535)</f>
        <v>0</v>
      </c>
      <c r="P521" s="375">
        <f>SUM(P522:P535)</f>
        <v>0</v>
      </c>
      <c r="Q521" s="480"/>
      <c r="R521" s="327">
        <f t="shared" si="182"/>
        <v>0</v>
      </c>
      <c r="S521" s="331"/>
      <c r="T521" s="375">
        <f>SUM(T522:T535)</f>
        <v>1821276.625</v>
      </c>
      <c r="U521" s="387"/>
      <c r="V521" s="375">
        <f>SUM(V522:V535)</f>
        <v>0</v>
      </c>
      <c r="W521" s="375">
        <f>SUM(W522:W535)</f>
        <v>1821276.625</v>
      </c>
      <c r="X521" s="464"/>
    </row>
    <row r="522" spans="1:24" x14ac:dyDescent="0.25">
      <c r="A522" s="175" t="s">
        <v>970</v>
      </c>
      <c r="B522" s="184" t="s">
        <v>971</v>
      </c>
      <c r="C522" s="181" t="s">
        <v>170</v>
      </c>
      <c r="D522" s="140">
        <v>14</v>
      </c>
      <c r="E522" s="40">
        <v>8141.5321000000004</v>
      </c>
      <c r="F522" s="35">
        <f t="shared" ref="F522:F535" si="198">D522*E522</f>
        <v>113981.44940000001</v>
      </c>
      <c r="G522" s="40">
        <v>0</v>
      </c>
      <c r="H522" s="35">
        <f t="shared" ref="H522:H535" si="199">D522*G522</f>
        <v>0</v>
      </c>
      <c r="I522" s="35">
        <f t="shared" ref="I522:I535" si="200">F522+H522</f>
        <v>113981.44940000001</v>
      </c>
      <c r="J522" s="452"/>
      <c r="K522" s="374"/>
      <c r="L522" s="328">
        <v>8141.5321000000004</v>
      </c>
      <c r="M522" s="329">
        <f t="shared" ref="M522:M535" si="201">K522*L522</f>
        <v>0</v>
      </c>
      <c r="N522" s="328">
        <v>0</v>
      </c>
      <c r="O522" s="329">
        <f t="shared" ref="O522:O535" si="202">K522*N522</f>
        <v>0</v>
      </c>
      <c r="P522" s="329">
        <f t="shared" ref="P522:P535" si="203">M522+O522</f>
        <v>0</v>
      </c>
      <c r="Q522" s="484"/>
      <c r="R522" s="327">
        <f t="shared" si="182"/>
        <v>14</v>
      </c>
      <c r="S522" s="328">
        <v>8141.5321000000004</v>
      </c>
      <c r="T522" s="329">
        <f t="shared" ref="T522:T535" si="204">R522*S522</f>
        <v>113981.44940000001</v>
      </c>
      <c r="U522" s="328">
        <v>0</v>
      </c>
      <c r="V522" s="329">
        <f t="shared" ref="V522:V535" si="205">R522*U522</f>
        <v>0</v>
      </c>
      <c r="W522" s="329">
        <f t="shared" ref="W522:W535" si="206">T522+V522</f>
        <v>113981.44940000001</v>
      </c>
      <c r="X522" s="464"/>
    </row>
    <row r="523" spans="1:24" x14ac:dyDescent="0.25">
      <c r="A523" s="175" t="s">
        <v>972</v>
      </c>
      <c r="B523" s="185" t="s">
        <v>973</v>
      </c>
      <c r="C523" s="181" t="s">
        <v>406</v>
      </c>
      <c r="D523" s="140">
        <v>192</v>
      </c>
      <c r="E523" s="40">
        <v>506.24950000000001</v>
      </c>
      <c r="F523" s="35">
        <f t="shared" si="198"/>
        <v>97199.90400000001</v>
      </c>
      <c r="G523" s="40">
        <v>0</v>
      </c>
      <c r="H523" s="35">
        <f t="shared" si="199"/>
        <v>0</v>
      </c>
      <c r="I523" s="35">
        <f t="shared" si="200"/>
        <v>97199.90400000001</v>
      </c>
      <c r="J523" s="452"/>
      <c r="K523" s="374"/>
      <c r="L523" s="328">
        <v>506.24950000000001</v>
      </c>
      <c r="M523" s="329">
        <f t="shared" si="201"/>
        <v>0</v>
      </c>
      <c r="N523" s="328">
        <v>0</v>
      </c>
      <c r="O523" s="329">
        <f t="shared" si="202"/>
        <v>0</v>
      </c>
      <c r="P523" s="329">
        <f t="shared" si="203"/>
        <v>0</v>
      </c>
      <c r="Q523" s="484"/>
      <c r="R523" s="327">
        <f t="shared" si="182"/>
        <v>192</v>
      </c>
      <c r="S523" s="328">
        <v>506.24950000000001</v>
      </c>
      <c r="T523" s="329">
        <f t="shared" si="204"/>
        <v>97199.90400000001</v>
      </c>
      <c r="U523" s="328">
        <v>0</v>
      </c>
      <c r="V523" s="329">
        <f t="shared" si="205"/>
        <v>0</v>
      </c>
      <c r="W523" s="329">
        <f t="shared" si="206"/>
        <v>97199.90400000001</v>
      </c>
      <c r="X523" s="464"/>
    </row>
    <row r="524" spans="1:24" x14ac:dyDescent="0.25">
      <c r="A524" s="175" t="s">
        <v>974</v>
      </c>
      <c r="B524" s="186" t="s">
        <v>975</v>
      </c>
      <c r="C524" s="181" t="s">
        <v>406</v>
      </c>
      <c r="D524" s="140">
        <v>40.799999999999997</v>
      </c>
      <c r="E524" s="40">
        <v>506.24950000000001</v>
      </c>
      <c r="F524" s="35">
        <f t="shared" si="198"/>
        <v>20654.979599999999</v>
      </c>
      <c r="G524" s="40">
        <v>0</v>
      </c>
      <c r="H524" s="35">
        <f t="shared" si="199"/>
        <v>0</v>
      </c>
      <c r="I524" s="35">
        <f t="shared" si="200"/>
        <v>20654.979599999999</v>
      </c>
      <c r="J524" s="452"/>
      <c r="K524" s="374"/>
      <c r="L524" s="328">
        <v>506.24950000000001</v>
      </c>
      <c r="M524" s="329">
        <f t="shared" si="201"/>
        <v>0</v>
      </c>
      <c r="N524" s="328">
        <v>0</v>
      </c>
      <c r="O524" s="329">
        <f t="shared" si="202"/>
        <v>0</v>
      </c>
      <c r="P524" s="329">
        <f t="shared" si="203"/>
        <v>0</v>
      </c>
      <c r="Q524" s="484"/>
      <c r="R524" s="327">
        <f t="shared" si="182"/>
        <v>40.799999999999997</v>
      </c>
      <c r="S524" s="328">
        <v>506.24950000000001</v>
      </c>
      <c r="T524" s="329">
        <f t="shared" si="204"/>
        <v>20654.979599999999</v>
      </c>
      <c r="U524" s="328">
        <v>0</v>
      </c>
      <c r="V524" s="329">
        <f t="shared" si="205"/>
        <v>0</v>
      </c>
      <c r="W524" s="329">
        <f t="shared" si="206"/>
        <v>20654.979599999999</v>
      </c>
      <c r="X524" s="464"/>
    </row>
    <row r="525" spans="1:24" x14ac:dyDescent="0.25">
      <c r="A525" s="175" t="s">
        <v>976</v>
      </c>
      <c r="B525" s="186" t="s">
        <v>977</v>
      </c>
      <c r="C525" s="181" t="s">
        <v>170</v>
      </c>
      <c r="D525" s="187">
        <v>8</v>
      </c>
      <c r="E525" s="40">
        <v>1042.6945000000001</v>
      </c>
      <c r="F525" s="35">
        <f t="shared" si="198"/>
        <v>8341.5560000000005</v>
      </c>
      <c r="G525" s="40">
        <v>0</v>
      </c>
      <c r="H525" s="35">
        <f t="shared" si="199"/>
        <v>0</v>
      </c>
      <c r="I525" s="35">
        <f t="shared" si="200"/>
        <v>8341.5560000000005</v>
      </c>
      <c r="J525" s="454"/>
      <c r="K525" s="388"/>
      <c r="L525" s="328">
        <v>1042.6945000000001</v>
      </c>
      <c r="M525" s="329">
        <f t="shared" si="201"/>
        <v>0</v>
      </c>
      <c r="N525" s="328">
        <v>0</v>
      </c>
      <c r="O525" s="329">
        <f t="shared" si="202"/>
        <v>0</v>
      </c>
      <c r="P525" s="329">
        <f t="shared" si="203"/>
        <v>0</v>
      </c>
      <c r="Q525" s="486"/>
      <c r="R525" s="327">
        <f t="shared" ref="R525:R588" si="207">D525-K525</f>
        <v>8</v>
      </c>
      <c r="S525" s="328">
        <v>1042.6945000000001</v>
      </c>
      <c r="T525" s="329">
        <f t="shared" si="204"/>
        <v>8341.5560000000005</v>
      </c>
      <c r="U525" s="328">
        <v>0</v>
      </c>
      <c r="V525" s="329">
        <f t="shared" si="205"/>
        <v>0</v>
      </c>
      <c r="W525" s="329">
        <f t="shared" si="206"/>
        <v>8341.5560000000005</v>
      </c>
      <c r="X525" s="464"/>
    </row>
    <row r="526" spans="1:24" x14ac:dyDescent="0.25">
      <c r="A526" s="175" t="s">
        <v>978</v>
      </c>
      <c r="B526" s="186" t="s">
        <v>979</v>
      </c>
      <c r="C526" s="181" t="s">
        <v>170</v>
      </c>
      <c r="D526" s="187">
        <v>8</v>
      </c>
      <c r="E526" s="40">
        <v>1427.2057000000002</v>
      </c>
      <c r="F526" s="35">
        <f t="shared" si="198"/>
        <v>11417.645600000002</v>
      </c>
      <c r="G526" s="40">
        <v>0</v>
      </c>
      <c r="H526" s="35">
        <f t="shared" si="199"/>
        <v>0</v>
      </c>
      <c r="I526" s="35">
        <f t="shared" si="200"/>
        <v>11417.645600000002</v>
      </c>
      <c r="J526" s="454"/>
      <c r="K526" s="388"/>
      <c r="L526" s="328">
        <v>1427.2057000000002</v>
      </c>
      <c r="M526" s="329">
        <f t="shared" si="201"/>
        <v>0</v>
      </c>
      <c r="N526" s="328">
        <v>0</v>
      </c>
      <c r="O526" s="329">
        <f t="shared" si="202"/>
        <v>0</v>
      </c>
      <c r="P526" s="329">
        <f t="shared" si="203"/>
        <v>0</v>
      </c>
      <c r="Q526" s="486"/>
      <c r="R526" s="327">
        <f t="shared" si="207"/>
        <v>8</v>
      </c>
      <c r="S526" s="328">
        <v>1427.2057000000002</v>
      </c>
      <c r="T526" s="329">
        <f t="shared" si="204"/>
        <v>11417.645600000002</v>
      </c>
      <c r="U526" s="328">
        <v>0</v>
      </c>
      <c r="V526" s="329">
        <f t="shared" si="205"/>
        <v>0</v>
      </c>
      <c r="W526" s="329">
        <f t="shared" si="206"/>
        <v>11417.645600000002</v>
      </c>
      <c r="X526" s="464"/>
    </row>
    <row r="527" spans="1:24" x14ac:dyDescent="0.25">
      <c r="A527" s="175" t="s">
        <v>980</v>
      </c>
      <c r="B527" s="186" t="s">
        <v>981</v>
      </c>
      <c r="C527" s="181" t="s">
        <v>170</v>
      </c>
      <c r="D527" s="187">
        <v>14</v>
      </c>
      <c r="E527" s="40">
        <v>1042.6945000000001</v>
      </c>
      <c r="F527" s="35">
        <f t="shared" si="198"/>
        <v>14597.723000000002</v>
      </c>
      <c r="G527" s="40">
        <v>0</v>
      </c>
      <c r="H527" s="35">
        <f t="shared" si="199"/>
        <v>0</v>
      </c>
      <c r="I527" s="35">
        <f t="shared" si="200"/>
        <v>14597.723000000002</v>
      </c>
      <c r="J527" s="454"/>
      <c r="K527" s="388"/>
      <c r="L527" s="328">
        <v>1042.6945000000001</v>
      </c>
      <c r="M527" s="329">
        <f t="shared" si="201"/>
        <v>0</v>
      </c>
      <c r="N527" s="328">
        <v>0</v>
      </c>
      <c r="O527" s="329">
        <f t="shared" si="202"/>
        <v>0</v>
      </c>
      <c r="P527" s="329">
        <f t="shared" si="203"/>
        <v>0</v>
      </c>
      <c r="Q527" s="486"/>
      <c r="R527" s="327">
        <f t="shared" si="207"/>
        <v>14</v>
      </c>
      <c r="S527" s="328">
        <v>1042.6945000000001</v>
      </c>
      <c r="T527" s="329">
        <f t="shared" si="204"/>
        <v>14597.723000000002</v>
      </c>
      <c r="U527" s="328">
        <v>0</v>
      </c>
      <c r="V527" s="329">
        <f t="shared" si="205"/>
        <v>0</v>
      </c>
      <c r="W527" s="329">
        <f t="shared" si="206"/>
        <v>14597.723000000002</v>
      </c>
      <c r="X527" s="464"/>
    </row>
    <row r="528" spans="1:24" x14ac:dyDescent="0.25">
      <c r="A528" s="175" t="s">
        <v>982</v>
      </c>
      <c r="B528" s="186" t="s">
        <v>983</v>
      </c>
      <c r="C528" s="181" t="s">
        <v>170</v>
      </c>
      <c r="D528" s="140">
        <v>3</v>
      </c>
      <c r="E528" s="40">
        <v>188115.26640000002</v>
      </c>
      <c r="F528" s="35">
        <f t="shared" si="198"/>
        <v>564345.79920000001</v>
      </c>
      <c r="G528" s="40">
        <v>0</v>
      </c>
      <c r="H528" s="35">
        <f t="shared" si="199"/>
        <v>0</v>
      </c>
      <c r="I528" s="35">
        <f t="shared" si="200"/>
        <v>564345.79920000001</v>
      </c>
      <c r="J528" s="452"/>
      <c r="K528" s="374"/>
      <c r="L528" s="328">
        <v>188115.26640000002</v>
      </c>
      <c r="M528" s="329">
        <f t="shared" si="201"/>
        <v>0</v>
      </c>
      <c r="N528" s="328">
        <v>0</v>
      </c>
      <c r="O528" s="329">
        <f t="shared" si="202"/>
        <v>0</v>
      </c>
      <c r="P528" s="329">
        <f t="shared" si="203"/>
        <v>0</v>
      </c>
      <c r="Q528" s="484"/>
      <c r="R528" s="327">
        <f t="shared" si="207"/>
        <v>3</v>
      </c>
      <c r="S528" s="328">
        <v>188115.26640000002</v>
      </c>
      <c r="T528" s="329">
        <f t="shared" si="204"/>
        <v>564345.79920000001</v>
      </c>
      <c r="U528" s="328">
        <v>0</v>
      </c>
      <c r="V528" s="329">
        <f t="shared" si="205"/>
        <v>0</v>
      </c>
      <c r="W528" s="329">
        <f t="shared" si="206"/>
        <v>564345.79920000001</v>
      </c>
      <c r="X528" s="464"/>
    </row>
    <row r="529" spans="1:24" x14ac:dyDescent="0.25">
      <c r="A529" s="175" t="s">
        <v>984</v>
      </c>
      <c r="B529" s="186" t="s">
        <v>985</v>
      </c>
      <c r="C529" s="181" t="s">
        <v>170</v>
      </c>
      <c r="D529" s="187">
        <v>16</v>
      </c>
      <c r="E529" s="40">
        <v>12890.740600000001</v>
      </c>
      <c r="F529" s="35">
        <f t="shared" si="198"/>
        <v>206251.84960000002</v>
      </c>
      <c r="G529" s="40">
        <v>0</v>
      </c>
      <c r="H529" s="35">
        <f t="shared" si="199"/>
        <v>0</v>
      </c>
      <c r="I529" s="35">
        <f t="shared" si="200"/>
        <v>206251.84960000002</v>
      </c>
      <c r="J529" s="454"/>
      <c r="K529" s="388"/>
      <c r="L529" s="328">
        <v>12890.740600000001</v>
      </c>
      <c r="M529" s="329">
        <f t="shared" si="201"/>
        <v>0</v>
      </c>
      <c r="N529" s="328">
        <v>0</v>
      </c>
      <c r="O529" s="329">
        <f t="shared" si="202"/>
        <v>0</v>
      </c>
      <c r="P529" s="329">
        <f t="shared" si="203"/>
        <v>0</v>
      </c>
      <c r="Q529" s="486"/>
      <c r="R529" s="327">
        <f t="shared" si="207"/>
        <v>16</v>
      </c>
      <c r="S529" s="328">
        <v>12890.740600000001</v>
      </c>
      <c r="T529" s="329">
        <f t="shared" si="204"/>
        <v>206251.84960000002</v>
      </c>
      <c r="U529" s="328">
        <v>0</v>
      </c>
      <c r="V529" s="329">
        <f t="shared" si="205"/>
        <v>0</v>
      </c>
      <c r="W529" s="329">
        <f t="shared" si="206"/>
        <v>206251.84960000002</v>
      </c>
      <c r="X529" s="464"/>
    </row>
    <row r="530" spans="1:24" x14ac:dyDescent="0.25">
      <c r="A530" s="175" t="s">
        <v>986</v>
      </c>
      <c r="B530" s="186" t="s">
        <v>987</v>
      </c>
      <c r="C530" s="181" t="s">
        <v>406</v>
      </c>
      <c r="D530" s="187">
        <v>150</v>
      </c>
      <c r="E530" s="40">
        <v>3501.4204000000004</v>
      </c>
      <c r="F530" s="35">
        <f t="shared" si="198"/>
        <v>525213.06000000006</v>
      </c>
      <c r="G530" s="40">
        <v>0</v>
      </c>
      <c r="H530" s="35">
        <f t="shared" si="199"/>
        <v>0</v>
      </c>
      <c r="I530" s="35">
        <f t="shared" si="200"/>
        <v>525213.06000000006</v>
      </c>
      <c r="J530" s="454"/>
      <c r="K530" s="388"/>
      <c r="L530" s="328">
        <v>3501.4204000000004</v>
      </c>
      <c r="M530" s="329">
        <f t="shared" si="201"/>
        <v>0</v>
      </c>
      <c r="N530" s="328">
        <v>0</v>
      </c>
      <c r="O530" s="329">
        <f t="shared" si="202"/>
        <v>0</v>
      </c>
      <c r="P530" s="329">
        <f t="shared" si="203"/>
        <v>0</v>
      </c>
      <c r="Q530" s="486"/>
      <c r="R530" s="327">
        <f t="shared" si="207"/>
        <v>150</v>
      </c>
      <c r="S530" s="328">
        <v>3501.4204000000004</v>
      </c>
      <c r="T530" s="329">
        <f t="shared" si="204"/>
        <v>525213.06000000006</v>
      </c>
      <c r="U530" s="328">
        <v>0</v>
      </c>
      <c r="V530" s="329">
        <f t="shared" si="205"/>
        <v>0</v>
      </c>
      <c r="W530" s="329">
        <f t="shared" si="206"/>
        <v>525213.06000000006</v>
      </c>
      <c r="X530" s="464"/>
    </row>
    <row r="531" spans="1:24" ht="28.5" x14ac:dyDescent="0.25">
      <c r="A531" s="175" t="s">
        <v>988</v>
      </c>
      <c r="B531" s="122" t="s">
        <v>989</v>
      </c>
      <c r="C531" s="135" t="s">
        <v>170</v>
      </c>
      <c r="D531" s="39">
        <v>2</v>
      </c>
      <c r="E531" s="40">
        <v>20484.7189</v>
      </c>
      <c r="F531" s="35">
        <f t="shared" si="198"/>
        <v>40969.4378</v>
      </c>
      <c r="G531" s="40">
        <v>0</v>
      </c>
      <c r="H531" s="35">
        <f t="shared" si="199"/>
        <v>0</v>
      </c>
      <c r="I531" s="35">
        <f t="shared" si="200"/>
        <v>40969.4378</v>
      </c>
      <c r="J531" s="441"/>
      <c r="K531" s="327"/>
      <c r="L531" s="328">
        <v>20484.7189</v>
      </c>
      <c r="M531" s="329">
        <f t="shared" si="201"/>
        <v>0</v>
      </c>
      <c r="N531" s="328">
        <v>0</v>
      </c>
      <c r="O531" s="329">
        <f t="shared" si="202"/>
        <v>0</v>
      </c>
      <c r="P531" s="329">
        <f t="shared" si="203"/>
        <v>0</v>
      </c>
      <c r="Q531" s="473"/>
      <c r="R531" s="327">
        <f t="shared" si="207"/>
        <v>2</v>
      </c>
      <c r="S531" s="328">
        <v>20484.7189</v>
      </c>
      <c r="T531" s="329">
        <f t="shared" si="204"/>
        <v>40969.4378</v>
      </c>
      <c r="U531" s="328">
        <v>0</v>
      </c>
      <c r="V531" s="329">
        <f t="shared" si="205"/>
        <v>0</v>
      </c>
      <c r="W531" s="329">
        <f t="shared" si="206"/>
        <v>40969.4378</v>
      </c>
      <c r="X531" s="464"/>
    </row>
    <row r="532" spans="1:24" x14ac:dyDescent="0.25">
      <c r="A532" s="175" t="s">
        <v>990</v>
      </c>
      <c r="B532" s="122" t="s">
        <v>991</v>
      </c>
      <c r="C532" s="135" t="s">
        <v>170</v>
      </c>
      <c r="D532" s="39">
        <v>6</v>
      </c>
      <c r="E532" s="40">
        <v>8440.4086000000007</v>
      </c>
      <c r="F532" s="35">
        <f t="shared" si="198"/>
        <v>50642.4516</v>
      </c>
      <c r="G532" s="40">
        <v>0</v>
      </c>
      <c r="H532" s="35">
        <f t="shared" si="199"/>
        <v>0</v>
      </c>
      <c r="I532" s="35">
        <f t="shared" si="200"/>
        <v>50642.4516</v>
      </c>
      <c r="J532" s="441"/>
      <c r="K532" s="327"/>
      <c r="L532" s="328">
        <v>8440.4086000000007</v>
      </c>
      <c r="M532" s="329">
        <f t="shared" si="201"/>
        <v>0</v>
      </c>
      <c r="N532" s="328">
        <v>0</v>
      </c>
      <c r="O532" s="329">
        <f t="shared" si="202"/>
        <v>0</v>
      </c>
      <c r="P532" s="329">
        <f t="shared" si="203"/>
        <v>0</v>
      </c>
      <c r="Q532" s="473"/>
      <c r="R532" s="327">
        <f t="shared" si="207"/>
        <v>6</v>
      </c>
      <c r="S532" s="328">
        <v>8440.4086000000007</v>
      </c>
      <c r="T532" s="329">
        <f t="shared" si="204"/>
        <v>50642.4516</v>
      </c>
      <c r="U532" s="328">
        <v>0</v>
      </c>
      <c r="V532" s="329">
        <f t="shared" si="205"/>
        <v>0</v>
      </c>
      <c r="W532" s="329">
        <f t="shared" si="206"/>
        <v>50642.4516</v>
      </c>
      <c r="X532" s="464"/>
    </row>
    <row r="533" spans="1:24" ht="28.5" x14ac:dyDescent="0.25">
      <c r="A533" s="175" t="s">
        <v>992</v>
      </c>
      <c r="B533" s="122" t="s">
        <v>993</v>
      </c>
      <c r="C533" s="135" t="s">
        <v>170</v>
      </c>
      <c r="D533" s="39">
        <v>4</v>
      </c>
      <c r="E533" s="40">
        <v>23517.120000000003</v>
      </c>
      <c r="F533" s="35">
        <f t="shared" si="198"/>
        <v>94068.48000000001</v>
      </c>
      <c r="G533" s="40">
        <v>0</v>
      </c>
      <c r="H533" s="35">
        <f t="shared" si="199"/>
        <v>0</v>
      </c>
      <c r="I533" s="35">
        <f t="shared" si="200"/>
        <v>94068.48000000001</v>
      </c>
      <c r="J533" s="441"/>
      <c r="K533" s="327"/>
      <c r="L533" s="328">
        <v>23517.120000000003</v>
      </c>
      <c r="M533" s="329">
        <f t="shared" si="201"/>
        <v>0</v>
      </c>
      <c r="N533" s="328">
        <v>0</v>
      </c>
      <c r="O533" s="329">
        <f t="shared" si="202"/>
        <v>0</v>
      </c>
      <c r="P533" s="329">
        <f t="shared" si="203"/>
        <v>0</v>
      </c>
      <c r="Q533" s="473"/>
      <c r="R533" s="327">
        <f t="shared" si="207"/>
        <v>4</v>
      </c>
      <c r="S533" s="328">
        <v>23517.120000000003</v>
      </c>
      <c r="T533" s="329">
        <f t="shared" si="204"/>
        <v>94068.48000000001</v>
      </c>
      <c r="U533" s="328">
        <v>0</v>
      </c>
      <c r="V533" s="329">
        <f t="shared" si="205"/>
        <v>0</v>
      </c>
      <c r="W533" s="329">
        <f t="shared" si="206"/>
        <v>94068.48000000001</v>
      </c>
      <c r="X533" s="464"/>
    </row>
    <row r="534" spans="1:24" ht="28.5" x14ac:dyDescent="0.25">
      <c r="A534" s="175" t="s">
        <v>994</v>
      </c>
      <c r="B534" s="186" t="s">
        <v>995</v>
      </c>
      <c r="C534" s="181" t="s">
        <v>170</v>
      </c>
      <c r="D534" s="187">
        <v>2</v>
      </c>
      <c r="E534" s="40">
        <v>24930.61</v>
      </c>
      <c r="F534" s="35">
        <f t="shared" si="198"/>
        <v>49861.22</v>
      </c>
      <c r="G534" s="40">
        <v>0</v>
      </c>
      <c r="H534" s="35">
        <f t="shared" si="199"/>
        <v>0</v>
      </c>
      <c r="I534" s="35">
        <f t="shared" si="200"/>
        <v>49861.22</v>
      </c>
      <c r="J534" s="454"/>
      <c r="K534" s="388"/>
      <c r="L534" s="328">
        <v>24930.61</v>
      </c>
      <c r="M534" s="329">
        <f t="shared" si="201"/>
        <v>0</v>
      </c>
      <c r="N534" s="328">
        <v>0</v>
      </c>
      <c r="O534" s="329">
        <f t="shared" si="202"/>
        <v>0</v>
      </c>
      <c r="P534" s="329">
        <f t="shared" si="203"/>
        <v>0</v>
      </c>
      <c r="Q534" s="486"/>
      <c r="R534" s="327">
        <f t="shared" si="207"/>
        <v>2</v>
      </c>
      <c r="S534" s="328">
        <v>24930.61</v>
      </c>
      <c r="T534" s="329">
        <f t="shared" si="204"/>
        <v>49861.22</v>
      </c>
      <c r="U534" s="328">
        <v>0</v>
      </c>
      <c r="V534" s="329">
        <f t="shared" si="205"/>
        <v>0</v>
      </c>
      <c r="W534" s="329">
        <f t="shared" si="206"/>
        <v>49861.22</v>
      </c>
      <c r="X534" s="464"/>
    </row>
    <row r="535" spans="1:24" x14ac:dyDescent="0.25">
      <c r="A535" s="175" t="s">
        <v>996</v>
      </c>
      <c r="B535" s="186" t="s">
        <v>997</v>
      </c>
      <c r="C535" s="181" t="s">
        <v>170</v>
      </c>
      <c r="D535" s="187">
        <v>4</v>
      </c>
      <c r="E535" s="40">
        <v>5932.7673000000004</v>
      </c>
      <c r="F535" s="35">
        <f t="shared" si="198"/>
        <v>23731.069200000002</v>
      </c>
      <c r="G535" s="40">
        <v>0</v>
      </c>
      <c r="H535" s="35">
        <f t="shared" si="199"/>
        <v>0</v>
      </c>
      <c r="I535" s="35">
        <f t="shared" si="200"/>
        <v>23731.069200000002</v>
      </c>
      <c r="J535" s="454"/>
      <c r="K535" s="388"/>
      <c r="L535" s="328">
        <v>5932.7673000000004</v>
      </c>
      <c r="M535" s="329">
        <f t="shared" si="201"/>
        <v>0</v>
      </c>
      <c r="N535" s="328">
        <v>0</v>
      </c>
      <c r="O535" s="329">
        <f t="shared" si="202"/>
        <v>0</v>
      </c>
      <c r="P535" s="329">
        <f t="shared" si="203"/>
        <v>0</v>
      </c>
      <c r="Q535" s="486"/>
      <c r="R535" s="327">
        <f t="shared" si="207"/>
        <v>4</v>
      </c>
      <c r="S535" s="328">
        <v>5932.7673000000004</v>
      </c>
      <c r="T535" s="329">
        <f t="shared" si="204"/>
        <v>23731.069200000002</v>
      </c>
      <c r="U535" s="328">
        <v>0</v>
      </c>
      <c r="V535" s="329">
        <f t="shared" si="205"/>
        <v>0</v>
      </c>
      <c r="W535" s="329">
        <f t="shared" si="206"/>
        <v>23731.069200000002</v>
      </c>
      <c r="X535" s="464"/>
    </row>
    <row r="536" spans="1:24" x14ac:dyDescent="0.25">
      <c r="A536" s="177" t="s">
        <v>998</v>
      </c>
      <c r="B536" s="47" t="s">
        <v>999</v>
      </c>
      <c r="C536" s="183"/>
      <c r="D536" s="43"/>
      <c r="E536" s="40"/>
      <c r="F536" s="143">
        <f>SUM(F537:F539)</f>
        <v>161647.76440000001</v>
      </c>
      <c r="G536" s="40"/>
      <c r="H536" s="143">
        <f>SUM(H537:H539)</f>
        <v>141960</v>
      </c>
      <c r="I536" s="143">
        <f>SUM(I537:I539)</f>
        <v>303607.76439999999</v>
      </c>
      <c r="J536" s="448"/>
      <c r="K536" s="330"/>
      <c r="L536" s="328"/>
      <c r="M536" s="375">
        <f>SUM(M537:M539)</f>
        <v>0</v>
      </c>
      <c r="N536" s="328"/>
      <c r="O536" s="375">
        <f>SUM(O537:O539)</f>
        <v>0</v>
      </c>
      <c r="P536" s="375">
        <f>SUM(P537:P539)</f>
        <v>0</v>
      </c>
      <c r="Q536" s="480"/>
      <c r="R536" s="327">
        <f t="shared" si="207"/>
        <v>0</v>
      </c>
      <c r="S536" s="328"/>
      <c r="T536" s="375">
        <f>SUM(T537:T539)</f>
        <v>161647.76440000001</v>
      </c>
      <c r="U536" s="328"/>
      <c r="V536" s="375">
        <f>SUM(V537:V539)</f>
        <v>141960</v>
      </c>
      <c r="W536" s="375">
        <f>SUM(W537:W539)</f>
        <v>303607.76439999999</v>
      </c>
      <c r="X536" s="464"/>
    </row>
    <row r="537" spans="1:24" x14ac:dyDescent="0.25">
      <c r="A537" s="175" t="s">
        <v>1000</v>
      </c>
      <c r="B537" s="122" t="s">
        <v>1001</v>
      </c>
      <c r="C537" s="181" t="s">
        <v>170</v>
      </c>
      <c r="D537" s="140">
        <v>2</v>
      </c>
      <c r="E537" s="40">
        <v>18622.475299999998</v>
      </c>
      <c r="F537" s="35">
        <f>D537*E537</f>
        <v>37244.950599999996</v>
      </c>
      <c r="G537" s="40">
        <v>0</v>
      </c>
      <c r="H537" s="35">
        <f>D537*G537</f>
        <v>0</v>
      </c>
      <c r="I537" s="35">
        <f>F537+H537</f>
        <v>37244.950599999996</v>
      </c>
      <c r="J537" s="452"/>
      <c r="K537" s="374"/>
      <c r="L537" s="328">
        <v>18622.475299999998</v>
      </c>
      <c r="M537" s="329">
        <f>K537*L537</f>
        <v>0</v>
      </c>
      <c r="N537" s="328">
        <v>0</v>
      </c>
      <c r="O537" s="329">
        <f>K537*N537</f>
        <v>0</v>
      </c>
      <c r="P537" s="329">
        <f>M537+O537</f>
        <v>0</v>
      </c>
      <c r="Q537" s="484"/>
      <c r="R537" s="327">
        <f t="shared" si="207"/>
        <v>2</v>
      </c>
      <c r="S537" s="328">
        <v>18622.475299999998</v>
      </c>
      <c r="T537" s="329">
        <f>R537*S537</f>
        <v>37244.950599999996</v>
      </c>
      <c r="U537" s="328">
        <v>0</v>
      </c>
      <c r="V537" s="329">
        <f>R537*U537</f>
        <v>0</v>
      </c>
      <c r="W537" s="329">
        <f>T537+V537</f>
        <v>37244.950599999996</v>
      </c>
      <c r="X537" s="464"/>
    </row>
    <row r="538" spans="1:24" x14ac:dyDescent="0.25">
      <c r="A538" s="175" t="s">
        <v>1002</v>
      </c>
      <c r="B538" s="188" t="s">
        <v>991</v>
      </c>
      <c r="C538" s="181" t="s">
        <v>170</v>
      </c>
      <c r="D538" s="187">
        <v>6</v>
      </c>
      <c r="E538" s="40">
        <v>7673.1023000000005</v>
      </c>
      <c r="F538" s="35">
        <f>D538*E538</f>
        <v>46038.613800000006</v>
      </c>
      <c r="G538" s="40">
        <v>0</v>
      </c>
      <c r="H538" s="35">
        <f>D538*G538</f>
        <v>0</v>
      </c>
      <c r="I538" s="35">
        <f>F538+H538</f>
        <v>46038.613800000006</v>
      </c>
      <c r="J538" s="454"/>
      <c r="K538" s="388"/>
      <c r="L538" s="328">
        <v>7673.1023000000005</v>
      </c>
      <c r="M538" s="329">
        <f>K538*L538</f>
        <v>0</v>
      </c>
      <c r="N538" s="328">
        <v>0</v>
      </c>
      <c r="O538" s="329">
        <f>K538*N538</f>
        <v>0</v>
      </c>
      <c r="P538" s="329">
        <f>M538+O538</f>
        <v>0</v>
      </c>
      <c r="Q538" s="486"/>
      <c r="R538" s="327">
        <f t="shared" si="207"/>
        <v>6</v>
      </c>
      <c r="S538" s="328">
        <v>7673.1023000000005</v>
      </c>
      <c r="T538" s="329">
        <f>R538*S538</f>
        <v>46038.613800000006</v>
      </c>
      <c r="U538" s="328">
        <v>0</v>
      </c>
      <c r="V538" s="329">
        <f>R538*U538</f>
        <v>0</v>
      </c>
      <c r="W538" s="329">
        <f>T538+V538</f>
        <v>46038.613800000006</v>
      </c>
      <c r="X538" s="464"/>
    </row>
    <row r="539" spans="1:24" ht="42.75" x14ac:dyDescent="0.25">
      <c r="A539" s="189" t="s">
        <v>1003</v>
      </c>
      <c r="B539" s="186" t="s">
        <v>1004</v>
      </c>
      <c r="C539" s="181" t="s">
        <v>170</v>
      </c>
      <c r="D539" s="187">
        <v>6</v>
      </c>
      <c r="E539" s="40">
        <v>13060.7</v>
      </c>
      <c r="F539" s="35">
        <f>D539*E539</f>
        <v>78364.200000000012</v>
      </c>
      <c r="G539" s="40">
        <v>23660</v>
      </c>
      <c r="H539" s="35">
        <f>D539*G539</f>
        <v>141960</v>
      </c>
      <c r="I539" s="35">
        <f>F539+H539</f>
        <v>220324.2</v>
      </c>
      <c r="J539" s="454"/>
      <c r="K539" s="388"/>
      <c r="L539" s="328">
        <v>13060.7</v>
      </c>
      <c r="M539" s="329">
        <f>K539*L539</f>
        <v>0</v>
      </c>
      <c r="N539" s="328">
        <v>23660</v>
      </c>
      <c r="O539" s="329">
        <f>K539*N539</f>
        <v>0</v>
      </c>
      <c r="P539" s="329">
        <f>M539+O539</f>
        <v>0</v>
      </c>
      <c r="Q539" s="486"/>
      <c r="R539" s="327">
        <f t="shared" si="207"/>
        <v>6</v>
      </c>
      <c r="S539" s="328">
        <v>13060.7</v>
      </c>
      <c r="T539" s="329">
        <f>R539*S539</f>
        <v>78364.200000000012</v>
      </c>
      <c r="U539" s="328">
        <v>23660</v>
      </c>
      <c r="V539" s="329">
        <f>R539*U539</f>
        <v>141960</v>
      </c>
      <c r="W539" s="329">
        <f>T539+V539</f>
        <v>220324.2</v>
      </c>
      <c r="X539" s="464"/>
    </row>
    <row r="540" spans="1:24" x14ac:dyDescent="0.25">
      <c r="A540" s="190" t="s">
        <v>1005</v>
      </c>
      <c r="B540" s="47" t="s">
        <v>1006</v>
      </c>
      <c r="C540" s="183"/>
      <c r="D540" s="43"/>
      <c r="E540" s="40"/>
      <c r="F540" s="143">
        <f>SUM(F541:F557)</f>
        <v>3876817.5022</v>
      </c>
      <c r="G540" s="40"/>
      <c r="H540" s="143">
        <f>SUM(H541:H557)</f>
        <v>2498792.1503999997</v>
      </c>
      <c r="I540" s="143">
        <f>SUM(I541:I557)</f>
        <v>6375609.6525999997</v>
      </c>
      <c r="J540" s="448"/>
      <c r="K540" s="330"/>
      <c r="L540" s="328"/>
      <c r="M540" s="375">
        <f>SUM(M541:M557)</f>
        <v>0</v>
      </c>
      <c r="N540" s="328"/>
      <c r="O540" s="375">
        <f>SUM(O541:O557)</f>
        <v>0</v>
      </c>
      <c r="P540" s="375">
        <f>SUM(P541:P557)</f>
        <v>0</v>
      </c>
      <c r="Q540" s="480"/>
      <c r="R540" s="327">
        <f t="shared" si="207"/>
        <v>0</v>
      </c>
      <c r="S540" s="328"/>
      <c r="T540" s="375">
        <f>SUM(T541:T557)</f>
        <v>3876817.5022</v>
      </c>
      <c r="U540" s="328"/>
      <c r="V540" s="375">
        <f>SUM(V541:V557)</f>
        <v>2498792.1503999997</v>
      </c>
      <c r="W540" s="375">
        <f>SUM(W541:W557)</f>
        <v>6375609.6525999997</v>
      </c>
      <c r="X540" s="464"/>
    </row>
    <row r="541" spans="1:24" x14ac:dyDescent="0.25">
      <c r="A541" s="189" t="s">
        <v>1007</v>
      </c>
      <c r="B541" s="122" t="s">
        <v>1008</v>
      </c>
      <c r="C541" s="135" t="s">
        <v>170</v>
      </c>
      <c r="D541" s="39">
        <v>65</v>
      </c>
      <c r="E541" s="40">
        <v>3340.5</v>
      </c>
      <c r="F541" s="35">
        <f t="shared" ref="F541:F557" si="208">D541*E541</f>
        <v>217132.5</v>
      </c>
      <c r="G541" s="40">
        <v>7735</v>
      </c>
      <c r="H541" s="35">
        <f t="shared" ref="H541:H557" si="209">D541*G541</f>
        <v>502775</v>
      </c>
      <c r="I541" s="35">
        <f t="shared" ref="I541:I557" si="210">F541+H541</f>
        <v>719907.5</v>
      </c>
      <c r="J541" s="441"/>
      <c r="K541" s="327"/>
      <c r="L541" s="328">
        <v>3340.5</v>
      </c>
      <c r="M541" s="329">
        <f t="shared" ref="M541:M557" si="211">K541*L541</f>
        <v>0</v>
      </c>
      <c r="N541" s="328">
        <v>7735</v>
      </c>
      <c r="O541" s="329">
        <f t="shared" ref="O541:O557" si="212">K541*N541</f>
        <v>0</v>
      </c>
      <c r="P541" s="329">
        <f t="shared" ref="P541:P557" si="213">M541+O541</f>
        <v>0</v>
      </c>
      <c r="Q541" s="473"/>
      <c r="R541" s="327">
        <f t="shared" si="207"/>
        <v>65</v>
      </c>
      <c r="S541" s="328">
        <v>3340.5</v>
      </c>
      <c r="T541" s="329">
        <f t="shared" ref="T541:T557" si="214">R541*S541</f>
        <v>217132.5</v>
      </c>
      <c r="U541" s="328">
        <v>7735</v>
      </c>
      <c r="V541" s="329">
        <f t="shared" ref="V541:V557" si="215">R541*U541</f>
        <v>502775</v>
      </c>
      <c r="W541" s="329">
        <f t="shared" ref="W541:W557" si="216">T541+V541</f>
        <v>719907.5</v>
      </c>
      <c r="X541" s="464"/>
    </row>
    <row r="542" spans="1:24" x14ac:dyDescent="0.25">
      <c r="A542" s="189" t="s">
        <v>1009</v>
      </c>
      <c r="B542" s="122" t="s">
        <v>1010</v>
      </c>
      <c r="C542" s="181" t="s">
        <v>170</v>
      </c>
      <c r="D542" s="140">
        <v>4</v>
      </c>
      <c r="E542" s="40">
        <v>3013</v>
      </c>
      <c r="F542" s="35">
        <f t="shared" si="208"/>
        <v>12052</v>
      </c>
      <c r="G542" s="40">
        <v>0</v>
      </c>
      <c r="H542" s="35">
        <f t="shared" si="209"/>
        <v>0</v>
      </c>
      <c r="I542" s="35">
        <f t="shared" si="210"/>
        <v>12052</v>
      </c>
      <c r="J542" s="452"/>
      <c r="K542" s="374"/>
      <c r="L542" s="328">
        <v>3013</v>
      </c>
      <c r="M542" s="329">
        <f t="shared" si="211"/>
        <v>0</v>
      </c>
      <c r="N542" s="328">
        <v>0</v>
      </c>
      <c r="O542" s="329">
        <f t="shared" si="212"/>
        <v>0</v>
      </c>
      <c r="P542" s="329">
        <f t="shared" si="213"/>
        <v>0</v>
      </c>
      <c r="Q542" s="484"/>
      <c r="R542" s="327">
        <f t="shared" si="207"/>
        <v>4</v>
      </c>
      <c r="S542" s="328">
        <v>3013</v>
      </c>
      <c r="T542" s="329">
        <f t="shared" si="214"/>
        <v>12052</v>
      </c>
      <c r="U542" s="328">
        <v>0</v>
      </c>
      <c r="V542" s="329">
        <f t="shared" si="215"/>
        <v>0</v>
      </c>
      <c r="W542" s="329">
        <f t="shared" si="216"/>
        <v>12052</v>
      </c>
      <c r="X542" s="464"/>
    </row>
    <row r="543" spans="1:24" x14ac:dyDescent="0.25">
      <c r="A543" s="189" t="s">
        <v>1011</v>
      </c>
      <c r="B543" s="188" t="s">
        <v>1012</v>
      </c>
      <c r="C543" s="181" t="s">
        <v>406</v>
      </c>
      <c r="D543" s="140">
        <v>375</v>
      </c>
      <c r="E543" s="40">
        <v>262</v>
      </c>
      <c r="F543" s="35">
        <f t="shared" si="208"/>
        <v>98250</v>
      </c>
      <c r="G543" s="40">
        <v>286</v>
      </c>
      <c r="H543" s="35">
        <f t="shared" si="209"/>
        <v>107250</v>
      </c>
      <c r="I543" s="35">
        <f t="shared" si="210"/>
        <v>205500</v>
      </c>
      <c r="J543" s="452"/>
      <c r="K543" s="374"/>
      <c r="L543" s="328">
        <v>262</v>
      </c>
      <c r="M543" s="329">
        <f t="shared" si="211"/>
        <v>0</v>
      </c>
      <c r="N543" s="328">
        <v>286</v>
      </c>
      <c r="O543" s="329">
        <f t="shared" si="212"/>
        <v>0</v>
      </c>
      <c r="P543" s="329">
        <f t="shared" si="213"/>
        <v>0</v>
      </c>
      <c r="Q543" s="484"/>
      <c r="R543" s="327">
        <f t="shared" si="207"/>
        <v>375</v>
      </c>
      <c r="S543" s="328">
        <v>262</v>
      </c>
      <c r="T543" s="329">
        <f t="shared" si="214"/>
        <v>98250</v>
      </c>
      <c r="U543" s="328">
        <v>286</v>
      </c>
      <c r="V543" s="329">
        <f t="shared" si="215"/>
        <v>107250</v>
      </c>
      <c r="W543" s="329">
        <f t="shared" si="216"/>
        <v>205500</v>
      </c>
      <c r="X543" s="464"/>
    </row>
    <row r="544" spans="1:24" ht="42.75" x14ac:dyDescent="0.25">
      <c r="A544" s="189" t="s">
        <v>1013</v>
      </c>
      <c r="B544" s="122" t="s">
        <v>1014</v>
      </c>
      <c r="C544" s="181" t="s">
        <v>170</v>
      </c>
      <c r="D544" s="140">
        <v>6</v>
      </c>
      <c r="E544" s="40">
        <v>26724</v>
      </c>
      <c r="F544" s="35">
        <f t="shared" si="208"/>
        <v>160344</v>
      </c>
      <c r="G544" s="40">
        <v>61880</v>
      </c>
      <c r="H544" s="35">
        <f t="shared" si="209"/>
        <v>371280</v>
      </c>
      <c r="I544" s="35">
        <f t="shared" si="210"/>
        <v>531624</v>
      </c>
      <c r="J544" s="452"/>
      <c r="K544" s="374"/>
      <c r="L544" s="328">
        <v>26724</v>
      </c>
      <c r="M544" s="329">
        <f t="shared" si="211"/>
        <v>0</v>
      </c>
      <c r="N544" s="328">
        <v>61880</v>
      </c>
      <c r="O544" s="329">
        <f t="shared" si="212"/>
        <v>0</v>
      </c>
      <c r="P544" s="329">
        <f t="shared" si="213"/>
        <v>0</v>
      </c>
      <c r="Q544" s="484"/>
      <c r="R544" s="327">
        <f t="shared" si="207"/>
        <v>6</v>
      </c>
      <c r="S544" s="328">
        <v>26724</v>
      </c>
      <c r="T544" s="329">
        <f t="shared" si="214"/>
        <v>160344</v>
      </c>
      <c r="U544" s="328">
        <v>61880</v>
      </c>
      <c r="V544" s="329">
        <f t="shared" si="215"/>
        <v>371280</v>
      </c>
      <c r="W544" s="329">
        <f t="shared" si="216"/>
        <v>531624</v>
      </c>
      <c r="X544" s="464"/>
    </row>
    <row r="545" spans="1:24" ht="28.5" x14ac:dyDescent="0.25">
      <c r="A545" s="189" t="s">
        <v>1015</v>
      </c>
      <c r="B545" s="188" t="s">
        <v>1016</v>
      </c>
      <c r="C545" s="181" t="s">
        <v>170</v>
      </c>
      <c r="D545" s="140">
        <v>11</v>
      </c>
      <c r="E545" s="40">
        <v>6288</v>
      </c>
      <c r="F545" s="35">
        <f t="shared" si="208"/>
        <v>69168</v>
      </c>
      <c r="G545" s="40">
        <v>14560</v>
      </c>
      <c r="H545" s="35">
        <f t="shared" si="209"/>
        <v>160160</v>
      </c>
      <c r="I545" s="35">
        <f t="shared" si="210"/>
        <v>229328</v>
      </c>
      <c r="J545" s="452"/>
      <c r="K545" s="374"/>
      <c r="L545" s="328">
        <v>6288</v>
      </c>
      <c r="M545" s="329">
        <f t="shared" si="211"/>
        <v>0</v>
      </c>
      <c r="N545" s="328">
        <v>14560</v>
      </c>
      <c r="O545" s="329">
        <f t="shared" si="212"/>
        <v>0</v>
      </c>
      <c r="P545" s="329">
        <f t="shared" si="213"/>
        <v>0</v>
      </c>
      <c r="Q545" s="484"/>
      <c r="R545" s="327">
        <f t="shared" si="207"/>
        <v>11</v>
      </c>
      <c r="S545" s="328">
        <v>6288</v>
      </c>
      <c r="T545" s="329">
        <f t="shared" si="214"/>
        <v>69168</v>
      </c>
      <c r="U545" s="328">
        <v>14560</v>
      </c>
      <c r="V545" s="329">
        <f t="shared" si="215"/>
        <v>160160</v>
      </c>
      <c r="W545" s="329">
        <f t="shared" si="216"/>
        <v>229328</v>
      </c>
      <c r="X545" s="464"/>
    </row>
    <row r="546" spans="1:24" ht="42.75" x14ac:dyDescent="0.25">
      <c r="A546" s="189" t="s">
        <v>1017</v>
      </c>
      <c r="B546" s="122" t="s">
        <v>1018</v>
      </c>
      <c r="C546" s="135" t="s">
        <v>170</v>
      </c>
      <c r="D546" s="39">
        <v>8</v>
      </c>
      <c r="E546" s="40">
        <v>13362</v>
      </c>
      <c r="F546" s="35">
        <f t="shared" si="208"/>
        <v>106896</v>
      </c>
      <c r="G546" s="40">
        <v>30940</v>
      </c>
      <c r="H546" s="35">
        <f t="shared" si="209"/>
        <v>247520</v>
      </c>
      <c r="I546" s="35">
        <f t="shared" si="210"/>
        <v>354416</v>
      </c>
      <c r="J546" s="441"/>
      <c r="K546" s="327"/>
      <c r="L546" s="328">
        <v>13362</v>
      </c>
      <c r="M546" s="329">
        <f t="shared" si="211"/>
        <v>0</v>
      </c>
      <c r="N546" s="328">
        <v>30940</v>
      </c>
      <c r="O546" s="329">
        <f t="shared" si="212"/>
        <v>0</v>
      </c>
      <c r="P546" s="329">
        <f t="shared" si="213"/>
        <v>0</v>
      </c>
      <c r="Q546" s="473"/>
      <c r="R546" s="327">
        <f t="shared" si="207"/>
        <v>8</v>
      </c>
      <c r="S546" s="328">
        <v>13362</v>
      </c>
      <c r="T546" s="329">
        <f t="shared" si="214"/>
        <v>106896</v>
      </c>
      <c r="U546" s="328">
        <v>30940</v>
      </c>
      <c r="V546" s="329">
        <f t="shared" si="215"/>
        <v>247520</v>
      </c>
      <c r="W546" s="329">
        <f t="shared" si="216"/>
        <v>354416</v>
      </c>
      <c r="X546" s="464"/>
    </row>
    <row r="547" spans="1:24" x14ac:dyDescent="0.25">
      <c r="A547" s="189" t="s">
        <v>1019</v>
      </c>
      <c r="B547" s="188" t="s">
        <v>1020</v>
      </c>
      <c r="C547" s="191" t="s">
        <v>406</v>
      </c>
      <c r="D547" s="192">
        <v>201.45</v>
      </c>
      <c r="E547" s="40">
        <v>366.8</v>
      </c>
      <c r="F547" s="35">
        <f t="shared" si="208"/>
        <v>73891.86</v>
      </c>
      <c r="G547" s="40">
        <v>676</v>
      </c>
      <c r="H547" s="35">
        <f t="shared" si="209"/>
        <v>136180.19999999998</v>
      </c>
      <c r="I547" s="35">
        <f t="shared" si="210"/>
        <v>210072.06</v>
      </c>
      <c r="J547" s="445"/>
      <c r="K547" s="389"/>
      <c r="L547" s="328">
        <v>366.8</v>
      </c>
      <c r="M547" s="329">
        <f t="shared" si="211"/>
        <v>0</v>
      </c>
      <c r="N547" s="328">
        <v>676</v>
      </c>
      <c r="O547" s="329">
        <f t="shared" si="212"/>
        <v>0</v>
      </c>
      <c r="P547" s="329">
        <f t="shared" si="213"/>
        <v>0</v>
      </c>
      <c r="Q547" s="477"/>
      <c r="R547" s="327">
        <f t="shared" si="207"/>
        <v>201.45</v>
      </c>
      <c r="S547" s="328">
        <v>366.8</v>
      </c>
      <c r="T547" s="329">
        <f t="shared" si="214"/>
        <v>73891.86</v>
      </c>
      <c r="U547" s="328">
        <v>676</v>
      </c>
      <c r="V547" s="329">
        <f t="shared" si="215"/>
        <v>136180.19999999998</v>
      </c>
      <c r="W547" s="329">
        <f t="shared" si="216"/>
        <v>210072.06</v>
      </c>
      <c r="X547" s="464"/>
    </row>
    <row r="548" spans="1:24" x14ac:dyDescent="0.25">
      <c r="A548" s="189" t="s">
        <v>1021</v>
      </c>
      <c r="B548" s="186" t="s">
        <v>1022</v>
      </c>
      <c r="C548" s="181" t="s">
        <v>170</v>
      </c>
      <c r="D548" s="140">
        <v>10</v>
      </c>
      <c r="E548" s="40">
        <v>2554.5</v>
      </c>
      <c r="F548" s="35">
        <f t="shared" si="208"/>
        <v>25545</v>
      </c>
      <c r="G548" s="40">
        <v>13780</v>
      </c>
      <c r="H548" s="35">
        <f t="shared" si="209"/>
        <v>137800</v>
      </c>
      <c r="I548" s="35">
        <f t="shared" si="210"/>
        <v>163345</v>
      </c>
      <c r="J548" s="452"/>
      <c r="K548" s="374"/>
      <c r="L548" s="328">
        <v>2554.5</v>
      </c>
      <c r="M548" s="329">
        <f t="shared" si="211"/>
        <v>0</v>
      </c>
      <c r="N548" s="328">
        <v>13780</v>
      </c>
      <c r="O548" s="329">
        <f t="shared" si="212"/>
        <v>0</v>
      </c>
      <c r="P548" s="329">
        <f t="shared" si="213"/>
        <v>0</v>
      </c>
      <c r="Q548" s="484"/>
      <c r="R548" s="327">
        <f t="shared" si="207"/>
        <v>10</v>
      </c>
      <c r="S548" s="328">
        <v>2554.5</v>
      </c>
      <c r="T548" s="329">
        <f t="shared" si="214"/>
        <v>25545</v>
      </c>
      <c r="U548" s="328">
        <v>13780</v>
      </c>
      <c r="V548" s="329">
        <f t="shared" si="215"/>
        <v>137800</v>
      </c>
      <c r="W548" s="329">
        <f t="shared" si="216"/>
        <v>163345</v>
      </c>
      <c r="X548" s="464"/>
    </row>
    <row r="549" spans="1:24" ht="28.5" x14ac:dyDescent="0.25">
      <c r="A549" s="189" t="s">
        <v>1023</v>
      </c>
      <c r="B549" s="122" t="s">
        <v>1024</v>
      </c>
      <c r="C549" s="135" t="s">
        <v>19</v>
      </c>
      <c r="D549" s="39">
        <v>15.91</v>
      </c>
      <c r="E549" s="40">
        <v>3799</v>
      </c>
      <c r="F549" s="35">
        <f t="shared" si="208"/>
        <v>60442.090000000004</v>
      </c>
      <c r="G549" s="40">
        <v>9230</v>
      </c>
      <c r="H549" s="35">
        <f t="shared" si="209"/>
        <v>146849.29999999999</v>
      </c>
      <c r="I549" s="35">
        <f t="shared" si="210"/>
        <v>207291.38999999998</v>
      </c>
      <c r="J549" s="441"/>
      <c r="K549" s="327"/>
      <c r="L549" s="328">
        <v>3799</v>
      </c>
      <c r="M549" s="329">
        <f t="shared" si="211"/>
        <v>0</v>
      </c>
      <c r="N549" s="328">
        <v>9230</v>
      </c>
      <c r="O549" s="329">
        <f t="shared" si="212"/>
        <v>0</v>
      </c>
      <c r="P549" s="329">
        <f t="shared" si="213"/>
        <v>0</v>
      </c>
      <c r="Q549" s="473"/>
      <c r="R549" s="327">
        <f t="shared" si="207"/>
        <v>15.91</v>
      </c>
      <c r="S549" s="328">
        <v>3799</v>
      </c>
      <c r="T549" s="329">
        <f t="shared" si="214"/>
        <v>60442.090000000004</v>
      </c>
      <c r="U549" s="328">
        <v>9230</v>
      </c>
      <c r="V549" s="329">
        <f t="shared" si="215"/>
        <v>146849.29999999999</v>
      </c>
      <c r="W549" s="329">
        <f t="shared" si="216"/>
        <v>207291.38999999998</v>
      </c>
      <c r="X549" s="464"/>
    </row>
    <row r="550" spans="1:24" x14ac:dyDescent="0.25">
      <c r="A550" s="189" t="s">
        <v>1025</v>
      </c>
      <c r="B550" s="122" t="s">
        <v>1026</v>
      </c>
      <c r="C550" s="135" t="s">
        <v>1027</v>
      </c>
      <c r="D550" s="140">
        <v>5.35</v>
      </c>
      <c r="E550" s="40">
        <v>6945.62</v>
      </c>
      <c r="F550" s="35">
        <f t="shared" si="208"/>
        <v>37159.066999999995</v>
      </c>
      <c r="G550" s="40">
        <v>65</v>
      </c>
      <c r="H550" s="35">
        <f t="shared" si="209"/>
        <v>347.75</v>
      </c>
      <c r="I550" s="35">
        <f t="shared" si="210"/>
        <v>37506.816999999995</v>
      </c>
      <c r="J550" s="452"/>
      <c r="K550" s="374"/>
      <c r="L550" s="328">
        <v>6945.62</v>
      </c>
      <c r="M550" s="329">
        <f t="shared" si="211"/>
        <v>0</v>
      </c>
      <c r="N550" s="328">
        <v>65</v>
      </c>
      <c r="O550" s="329">
        <f t="shared" si="212"/>
        <v>0</v>
      </c>
      <c r="P550" s="329">
        <f t="shared" si="213"/>
        <v>0</v>
      </c>
      <c r="Q550" s="484"/>
      <c r="R550" s="327">
        <f t="shared" si="207"/>
        <v>5.35</v>
      </c>
      <c r="S550" s="328">
        <v>6945.62</v>
      </c>
      <c r="T550" s="329">
        <f t="shared" si="214"/>
        <v>37159.066999999995</v>
      </c>
      <c r="U550" s="328">
        <v>65</v>
      </c>
      <c r="V550" s="329">
        <f t="shared" si="215"/>
        <v>347.75</v>
      </c>
      <c r="W550" s="329">
        <f t="shared" si="216"/>
        <v>37506.816999999995</v>
      </c>
      <c r="X550" s="464"/>
    </row>
    <row r="551" spans="1:24" x14ac:dyDescent="0.25">
      <c r="A551" s="189" t="s">
        <v>1028</v>
      </c>
      <c r="B551" s="122" t="s">
        <v>1029</v>
      </c>
      <c r="C551" s="135" t="s">
        <v>28</v>
      </c>
      <c r="D551" s="140">
        <v>1</v>
      </c>
      <c r="E551" s="40">
        <v>84495</v>
      </c>
      <c r="F551" s="35">
        <f t="shared" si="208"/>
        <v>84495</v>
      </c>
      <c r="G551" s="40">
        <v>84682</v>
      </c>
      <c r="H551" s="35">
        <f t="shared" si="209"/>
        <v>84682</v>
      </c>
      <c r="I551" s="35">
        <f t="shared" si="210"/>
        <v>169177</v>
      </c>
      <c r="J551" s="452"/>
      <c r="K551" s="374"/>
      <c r="L551" s="328">
        <v>84495</v>
      </c>
      <c r="M551" s="329">
        <f t="shared" si="211"/>
        <v>0</v>
      </c>
      <c r="N551" s="328">
        <v>84682</v>
      </c>
      <c r="O551" s="329">
        <f t="shared" si="212"/>
        <v>0</v>
      </c>
      <c r="P551" s="329">
        <f t="shared" si="213"/>
        <v>0</v>
      </c>
      <c r="Q551" s="484"/>
      <c r="R551" s="327">
        <f t="shared" si="207"/>
        <v>1</v>
      </c>
      <c r="S551" s="328">
        <v>84495</v>
      </c>
      <c r="T551" s="329">
        <f t="shared" si="214"/>
        <v>84495</v>
      </c>
      <c r="U551" s="328">
        <v>84682</v>
      </c>
      <c r="V551" s="329">
        <f t="shared" si="215"/>
        <v>84682</v>
      </c>
      <c r="W551" s="329">
        <f t="shared" si="216"/>
        <v>169177</v>
      </c>
      <c r="X551" s="464"/>
    </row>
    <row r="552" spans="1:24" ht="42.75" x14ac:dyDescent="0.25">
      <c r="A552" s="189" t="s">
        <v>1030</v>
      </c>
      <c r="B552" s="122" t="s">
        <v>1031</v>
      </c>
      <c r="C552" s="135" t="s">
        <v>43</v>
      </c>
      <c r="D552" s="140">
        <v>3.6</v>
      </c>
      <c r="E552" s="40">
        <v>11004</v>
      </c>
      <c r="F552" s="35">
        <f t="shared" si="208"/>
        <v>39614.400000000001</v>
      </c>
      <c r="G552" s="40">
        <v>32023.329000000005</v>
      </c>
      <c r="H552" s="35">
        <f t="shared" si="209"/>
        <v>115283.98440000002</v>
      </c>
      <c r="I552" s="35">
        <f t="shared" si="210"/>
        <v>154898.38440000001</v>
      </c>
      <c r="J552" s="452"/>
      <c r="K552" s="374"/>
      <c r="L552" s="328">
        <v>11004</v>
      </c>
      <c r="M552" s="329">
        <f t="shared" si="211"/>
        <v>0</v>
      </c>
      <c r="N552" s="328">
        <v>32023.329000000005</v>
      </c>
      <c r="O552" s="329">
        <f t="shared" si="212"/>
        <v>0</v>
      </c>
      <c r="P552" s="329">
        <f t="shared" si="213"/>
        <v>0</v>
      </c>
      <c r="Q552" s="484"/>
      <c r="R552" s="327">
        <f t="shared" si="207"/>
        <v>3.6</v>
      </c>
      <c r="S552" s="328">
        <v>11004</v>
      </c>
      <c r="T552" s="329">
        <f t="shared" si="214"/>
        <v>39614.400000000001</v>
      </c>
      <c r="U552" s="328">
        <v>32023.329000000005</v>
      </c>
      <c r="V552" s="329">
        <f t="shared" si="215"/>
        <v>115283.98440000002</v>
      </c>
      <c r="W552" s="329">
        <f t="shared" si="216"/>
        <v>154898.38440000001</v>
      </c>
      <c r="X552" s="464"/>
    </row>
    <row r="553" spans="1:24" ht="28.5" x14ac:dyDescent="0.25">
      <c r="A553" s="193" t="s">
        <v>1032</v>
      </c>
      <c r="B553" s="186" t="s">
        <v>1033</v>
      </c>
      <c r="C553" s="181" t="s">
        <v>19</v>
      </c>
      <c r="D553" s="140">
        <v>28.8</v>
      </c>
      <c r="E553" s="40">
        <v>9914.08</v>
      </c>
      <c r="F553" s="35">
        <f t="shared" si="208"/>
        <v>285525.50400000002</v>
      </c>
      <c r="G553" s="40">
        <v>175.5</v>
      </c>
      <c r="H553" s="35">
        <f t="shared" si="209"/>
        <v>5054.4000000000005</v>
      </c>
      <c r="I553" s="35">
        <f t="shared" si="210"/>
        <v>290579.90400000004</v>
      </c>
      <c r="J553" s="452"/>
      <c r="K553" s="374"/>
      <c r="L553" s="328">
        <v>9914.08</v>
      </c>
      <c r="M553" s="329">
        <f t="shared" si="211"/>
        <v>0</v>
      </c>
      <c r="N553" s="328">
        <v>175.5</v>
      </c>
      <c r="O553" s="329">
        <f t="shared" si="212"/>
        <v>0</v>
      </c>
      <c r="P553" s="329">
        <f t="shared" si="213"/>
        <v>0</v>
      </c>
      <c r="Q553" s="484"/>
      <c r="R553" s="327">
        <f t="shared" si="207"/>
        <v>28.8</v>
      </c>
      <c r="S553" s="328">
        <v>9914.08</v>
      </c>
      <c r="T553" s="329">
        <f t="shared" si="214"/>
        <v>285525.50400000002</v>
      </c>
      <c r="U553" s="328">
        <v>175.5</v>
      </c>
      <c r="V553" s="329">
        <f t="shared" si="215"/>
        <v>5054.4000000000005</v>
      </c>
      <c r="W553" s="329">
        <f t="shared" si="216"/>
        <v>290579.90400000004</v>
      </c>
      <c r="X553" s="464"/>
    </row>
    <row r="554" spans="1:24" x14ac:dyDescent="0.25">
      <c r="A554" s="193" t="s">
        <v>1034</v>
      </c>
      <c r="B554" s="186" t="s">
        <v>1035</v>
      </c>
      <c r="C554" s="181" t="s">
        <v>170</v>
      </c>
      <c r="D554" s="140">
        <v>6</v>
      </c>
      <c r="E554" s="40">
        <v>10480</v>
      </c>
      <c r="F554" s="35">
        <f t="shared" si="208"/>
        <v>62880</v>
      </c>
      <c r="G554" s="40">
        <v>24050</v>
      </c>
      <c r="H554" s="35">
        <f t="shared" si="209"/>
        <v>144300</v>
      </c>
      <c r="I554" s="35">
        <f t="shared" si="210"/>
        <v>207180</v>
      </c>
      <c r="J554" s="452"/>
      <c r="K554" s="374"/>
      <c r="L554" s="328">
        <v>10480</v>
      </c>
      <c r="M554" s="329">
        <f t="shared" si="211"/>
        <v>0</v>
      </c>
      <c r="N554" s="328">
        <v>24050</v>
      </c>
      <c r="O554" s="329">
        <f t="shared" si="212"/>
        <v>0</v>
      </c>
      <c r="P554" s="329">
        <f t="shared" si="213"/>
        <v>0</v>
      </c>
      <c r="Q554" s="484"/>
      <c r="R554" s="327">
        <f t="shared" si="207"/>
        <v>6</v>
      </c>
      <c r="S554" s="328">
        <v>10480</v>
      </c>
      <c r="T554" s="329">
        <f t="shared" si="214"/>
        <v>62880</v>
      </c>
      <c r="U554" s="328">
        <v>24050</v>
      </c>
      <c r="V554" s="329">
        <f t="shared" si="215"/>
        <v>144300</v>
      </c>
      <c r="W554" s="329">
        <f t="shared" si="216"/>
        <v>207180</v>
      </c>
      <c r="X554" s="464"/>
    </row>
    <row r="555" spans="1:24" ht="28.5" x14ac:dyDescent="0.25">
      <c r="A555" s="193" t="s">
        <v>1036</v>
      </c>
      <c r="B555" s="186" t="s">
        <v>1037</v>
      </c>
      <c r="C555" s="181" t="s">
        <v>170</v>
      </c>
      <c r="D555" s="140">
        <v>100</v>
      </c>
      <c r="E555" s="40">
        <v>393</v>
      </c>
      <c r="F555" s="35">
        <f t="shared" si="208"/>
        <v>39300</v>
      </c>
      <c r="G555" s="40">
        <v>0</v>
      </c>
      <c r="H555" s="35">
        <f t="shared" si="209"/>
        <v>0</v>
      </c>
      <c r="I555" s="35">
        <f t="shared" si="210"/>
        <v>39300</v>
      </c>
      <c r="J555" s="452"/>
      <c r="K555" s="374"/>
      <c r="L555" s="328">
        <v>393</v>
      </c>
      <c r="M555" s="329">
        <f t="shared" si="211"/>
        <v>0</v>
      </c>
      <c r="N555" s="328">
        <v>0</v>
      </c>
      <c r="O555" s="329">
        <f t="shared" si="212"/>
        <v>0</v>
      </c>
      <c r="P555" s="329">
        <f t="shared" si="213"/>
        <v>0</v>
      </c>
      <c r="Q555" s="484"/>
      <c r="R555" s="327">
        <f t="shared" si="207"/>
        <v>100</v>
      </c>
      <c r="S555" s="328">
        <v>393</v>
      </c>
      <c r="T555" s="329">
        <f t="shared" si="214"/>
        <v>39300</v>
      </c>
      <c r="U555" s="328">
        <v>0</v>
      </c>
      <c r="V555" s="329">
        <f t="shared" si="215"/>
        <v>0</v>
      </c>
      <c r="W555" s="329">
        <f t="shared" si="216"/>
        <v>39300</v>
      </c>
      <c r="X555" s="464"/>
    </row>
    <row r="556" spans="1:24" x14ac:dyDescent="0.25">
      <c r="A556" s="193" t="s">
        <v>1038</v>
      </c>
      <c r="B556" s="186" t="s">
        <v>1039</v>
      </c>
      <c r="C556" s="181" t="s">
        <v>19</v>
      </c>
      <c r="D556" s="140">
        <v>588</v>
      </c>
      <c r="E556" s="40">
        <v>953.4049</v>
      </c>
      <c r="F556" s="35">
        <f t="shared" si="208"/>
        <v>560602.08120000002</v>
      </c>
      <c r="G556" s="40">
        <v>577.05700000000002</v>
      </c>
      <c r="H556" s="35">
        <f t="shared" si="209"/>
        <v>339309.516</v>
      </c>
      <c r="I556" s="35">
        <f t="shared" si="210"/>
        <v>899911.59719999996</v>
      </c>
      <c r="J556" s="452"/>
      <c r="K556" s="374"/>
      <c r="L556" s="328">
        <v>953.4049</v>
      </c>
      <c r="M556" s="329">
        <f t="shared" si="211"/>
        <v>0</v>
      </c>
      <c r="N556" s="328">
        <v>577.05700000000002</v>
      </c>
      <c r="O556" s="329">
        <f t="shared" si="212"/>
        <v>0</v>
      </c>
      <c r="P556" s="329">
        <f t="shared" si="213"/>
        <v>0</v>
      </c>
      <c r="Q556" s="484"/>
      <c r="R556" s="327">
        <f t="shared" si="207"/>
        <v>588</v>
      </c>
      <c r="S556" s="328">
        <v>953.4049</v>
      </c>
      <c r="T556" s="329">
        <f t="shared" si="214"/>
        <v>560602.08120000002</v>
      </c>
      <c r="U556" s="328">
        <v>577.05700000000002</v>
      </c>
      <c r="V556" s="329">
        <f t="shared" si="215"/>
        <v>339309.516</v>
      </c>
      <c r="W556" s="329">
        <f t="shared" si="216"/>
        <v>899911.59719999996</v>
      </c>
      <c r="X556" s="464"/>
    </row>
    <row r="557" spans="1:24" x14ac:dyDescent="0.25">
      <c r="A557" s="193" t="s">
        <v>1040</v>
      </c>
      <c r="B557" s="122" t="s">
        <v>176</v>
      </c>
      <c r="C557" s="135" t="s">
        <v>19</v>
      </c>
      <c r="D557" s="39">
        <v>8098</v>
      </c>
      <c r="E557" s="40">
        <v>240</v>
      </c>
      <c r="F557" s="35">
        <f t="shared" si="208"/>
        <v>1943520</v>
      </c>
      <c r="G557" s="40">
        <v>0</v>
      </c>
      <c r="H557" s="35">
        <f t="shared" si="209"/>
        <v>0</v>
      </c>
      <c r="I557" s="35">
        <f t="shared" si="210"/>
        <v>1943520</v>
      </c>
      <c r="J557" s="441"/>
      <c r="K557" s="327"/>
      <c r="L557" s="328">
        <v>240</v>
      </c>
      <c r="M557" s="329">
        <f t="shared" si="211"/>
        <v>0</v>
      </c>
      <c r="N557" s="328">
        <v>0</v>
      </c>
      <c r="O557" s="329">
        <f t="shared" si="212"/>
        <v>0</v>
      </c>
      <c r="P557" s="329">
        <f t="shared" si="213"/>
        <v>0</v>
      </c>
      <c r="Q557" s="473"/>
      <c r="R557" s="327">
        <f t="shared" si="207"/>
        <v>8098</v>
      </c>
      <c r="S557" s="328">
        <v>240</v>
      </c>
      <c r="T557" s="329">
        <f t="shared" si="214"/>
        <v>1943520</v>
      </c>
      <c r="U557" s="328">
        <v>0</v>
      </c>
      <c r="V557" s="329">
        <f t="shared" si="215"/>
        <v>0</v>
      </c>
      <c r="W557" s="329">
        <f t="shared" si="216"/>
        <v>1943520</v>
      </c>
      <c r="X557" s="464"/>
    </row>
    <row r="558" spans="1:24" x14ac:dyDescent="0.25">
      <c r="A558" s="74" t="s">
        <v>1041</v>
      </c>
      <c r="B558" s="75" t="s">
        <v>1042</v>
      </c>
      <c r="C558" s="76"/>
      <c r="D558" s="77"/>
      <c r="E558" s="81"/>
      <c r="F558" s="80">
        <f>SUM(F559:F596)</f>
        <v>329700.8</v>
      </c>
      <c r="G558" s="78"/>
      <c r="H558" s="80">
        <f>SUM(H559:H596)</f>
        <v>1210967.2109999999</v>
      </c>
      <c r="I558" s="80">
        <f>SUM(I559:I596)</f>
        <v>1540668.0109999995</v>
      </c>
      <c r="J558" s="447"/>
      <c r="K558" s="350"/>
      <c r="L558" s="351"/>
      <c r="M558" s="353">
        <f>SUM(M559:M596)</f>
        <v>18995</v>
      </c>
      <c r="N558" s="390"/>
      <c r="O558" s="353">
        <f>SUM(O559:O596)</f>
        <v>100986.61</v>
      </c>
      <c r="P558" s="353">
        <f>SUM(P559:P596)</f>
        <v>119981.61</v>
      </c>
      <c r="Q558" s="479"/>
      <c r="R558" s="327">
        <f t="shared" si="207"/>
        <v>0</v>
      </c>
      <c r="S558" s="351"/>
      <c r="T558" s="353">
        <f>SUM(T559:T596)</f>
        <v>310705.8</v>
      </c>
      <c r="U558" s="390"/>
      <c r="V558" s="353">
        <f>SUM(V559:V596)</f>
        <v>1109980.601</v>
      </c>
      <c r="W558" s="353">
        <f>SUM(W559:W596)</f>
        <v>1420686.4009999996</v>
      </c>
      <c r="X558" s="464"/>
    </row>
    <row r="559" spans="1:24" x14ac:dyDescent="0.25">
      <c r="A559" s="194" t="s">
        <v>1043</v>
      </c>
      <c r="B559" s="117" t="s">
        <v>1044</v>
      </c>
      <c r="C559" s="118" t="s">
        <v>170</v>
      </c>
      <c r="D559" s="119">
        <v>1</v>
      </c>
      <c r="E559" s="40">
        <v>6550</v>
      </c>
      <c r="F559" s="35">
        <f t="shared" ref="F559:F579" si="217">D559*E559</f>
        <v>6550</v>
      </c>
      <c r="G559" s="40">
        <v>48346.61</v>
      </c>
      <c r="H559" s="35">
        <f t="shared" ref="H559:H579" si="218">D559*G559</f>
        <v>48346.61</v>
      </c>
      <c r="I559" s="35">
        <f>F559+H559</f>
        <v>54896.61</v>
      </c>
      <c r="J559" s="441"/>
      <c r="K559" s="371">
        <v>1</v>
      </c>
      <c r="L559" s="328">
        <v>6550</v>
      </c>
      <c r="M559" s="329">
        <f t="shared" ref="M559:M579" si="219">K559*L559</f>
        <v>6550</v>
      </c>
      <c r="N559" s="328">
        <v>48346.61</v>
      </c>
      <c r="O559" s="329">
        <f t="shared" ref="O559:O579" si="220">K559*N559</f>
        <v>48346.61</v>
      </c>
      <c r="P559" s="329">
        <f>M559+O559</f>
        <v>54896.61</v>
      </c>
      <c r="Q559" s="473"/>
      <c r="R559" s="327">
        <f t="shared" si="207"/>
        <v>0</v>
      </c>
      <c r="S559" s="328">
        <v>6550</v>
      </c>
      <c r="T559" s="329">
        <f t="shared" ref="T559:T579" si="221">R559*S559</f>
        <v>0</v>
      </c>
      <c r="U559" s="328">
        <v>48346.61</v>
      </c>
      <c r="V559" s="329">
        <f t="shared" ref="V559:V579" si="222">R559*U559</f>
        <v>0</v>
      </c>
      <c r="W559" s="329">
        <f>T559+V559</f>
        <v>0</v>
      </c>
      <c r="X559" s="464"/>
    </row>
    <row r="560" spans="1:24" ht="28.5" x14ac:dyDescent="0.25">
      <c r="A560" s="194" t="s">
        <v>1045</v>
      </c>
      <c r="B560" s="117" t="s">
        <v>1046</v>
      </c>
      <c r="C560" s="118" t="s">
        <v>243</v>
      </c>
      <c r="D560" s="119">
        <v>10</v>
      </c>
      <c r="E560" s="40">
        <v>186.02</v>
      </c>
      <c r="F560" s="35">
        <f t="shared" si="217"/>
        <v>1860.2</v>
      </c>
      <c r="G560" s="40">
        <v>1809.6</v>
      </c>
      <c r="H560" s="35">
        <f t="shared" si="218"/>
        <v>18096</v>
      </c>
      <c r="I560" s="35">
        <f t="shared" ref="I560:I596" si="223">F560+H560</f>
        <v>19956.2</v>
      </c>
      <c r="J560" s="441"/>
      <c r="K560" s="371">
        <v>10</v>
      </c>
      <c r="L560" s="328">
        <v>186.02</v>
      </c>
      <c r="M560" s="329">
        <f t="shared" si="219"/>
        <v>1860.2</v>
      </c>
      <c r="N560" s="328">
        <v>1809.6</v>
      </c>
      <c r="O560" s="329">
        <f t="shared" si="220"/>
        <v>18096</v>
      </c>
      <c r="P560" s="329">
        <f t="shared" ref="P560:P596" si="224">M560+O560</f>
        <v>19956.2</v>
      </c>
      <c r="Q560" s="473"/>
      <c r="R560" s="327">
        <f t="shared" si="207"/>
        <v>0</v>
      </c>
      <c r="S560" s="328">
        <v>186.02</v>
      </c>
      <c r="T560" s="329">
        <f t="shared" si="221"/>
        <v>0</v>
      </c>
      <c r="U560" s="328">
        <v>1809.6</v>
      </c>
      <c r="V560" s="329">
        <f t="shared" si="222"/>
        <v>0</v>
      </c>
      <c r="W560" s="329">
        <f t="shared" ref="W560:W596" si="225">T560+V560</f>
        <v>0</v>
      </c>
      <c r="X560" s="464"/>
    </row>
    <row r="561" spans="1:24" ht="28.5" x14ac:dyDescent="0.25">
      <c r="A561" s="194" t="s">
        <v>1047</v>
      </c>
      <c r="B561" s="117" t="s">
        <v>1048</v>
      </c>
      <c r="C561" s="118" t="s">
        <v>243</v>
      </c>
      <c r="D561" s="119">
        <v>79</v>
      </c>
      <c r="E561" s="40">
        <v>162.44</v>
      </c>
      <c r="F561" s="35">
        <f t="shared" si="217"/>
        <v>12832.76</v>
      </c>
      <c r="G561" s="40">
        <v>322.39999999999998</v>
      </c>
      <c r="H561" s="35">
        <f t="shared" si="218"/>
        <v>25469.599999999999</v>
      </c>
      <c r="I561" s="35">
        <f t="shared" si="223"/>
        <v>38302.36</v>
      </c>
      <c r="J561" s="441"/>
      <c r="K561" s="371">
        <v>15</v>
      </c>
      <c r="L561" s="328">
        <v>162.44</v>
      </c>
      <c r="M561" s="329">
        <f t="shared" si="219"/>
        <v>2436.6</v>
      </c>
      <c r="N561" s="328">
        <v>322.39999999999998</v>
      </c>
      <c r="O561" s="329">
        <f t="shared" si="220"/>
        <v>4836</v>
      </c>
      <c r="P561" s="329">
        <f t="shared" si="224"/>
        <v>7272.6</v>
      </c>
      <c r="Q561" s="473"/>
      <c r="R561" s="327">
        <f t="shared" si="207"/>
        <v>64</v>
      </c>
      <c r="S561" s="328">
        <v>162.44</v>
      </c>
      <c r="T561" s="329">
        <f t="shared" si="221"/>
        <v>10396.16</v>
      </c>
      <c r="U561" s="328">
        <v>322.39999999999998</v>
      </c>
      <c r="V561" s="329">
        <f t="shared" si="222"/>
        <v>20633.599999999999</v>
      </c>
      <c r="W561" s="329">
        <f t="shared" si="225"/>
        <v>31029.759999999998</v>
      </c>
      <c r="X561" s="464"/>
    </row>
    <row r="562" spans="1:24" x14ac:dyDescent="0.25">
      <c r="A562" s="194" t="s">
        <v>1049</v>
      </c>
      <c r="B562" s="117" t="s">
        <v>1050</v>
      </c>
      <c r="C562" s="118" t="s">
        <v>296</v>
      </c>
      <c r="D562" s="119">
        <v>41</v>
      </c>
      <c r="E562" s="40">
        <v>162.44</v>
      </c>
      <c r="F562" s="35">
        <f t="shared" si="217"/>
        <v>6660.04</v>
      </c>
      <c r="G562" s="40">
        <v>434.2</v>
      </c>
      <c r="H562" s="35">
        <f t="shared" si="218"/>
        <v>17802.2</v>
      </c>
      <c r="I562" s="35">
        <f t="shared" si="223"/>
        <v>24462.240000000002</v>
      </c>
      <c r="J562" s="441"/>
      <c r="K562" s="371">
        <v>30</v>
      </c>
      <c r="L562" s="328">
        <v>162.44</v>
      </c>
      <c r="M562" s="329">
        <f t="shared" si="219"/>
        <v>4873.2</v>
      </c>
      <c r="N562" s="328">
        <v>434.2</v>
      </c>
      <c r="O562" s="329">
        <f t="shared" si="220"/>
        <v>13026</v>
      </c>
      <c r="P562" s="329">
        <f t="shared" si="224"/>
        <v>17899.2</v>
      </c>
      <c r="Q562" s="473"/>
      <c r="R562" s="327">
        <f t="shared" si="207"/>
        <v>11</v>
      </c>
      <c r="S562" s="328">
        <v>162.44</v>
      </c>
      <c r="T562" s="329">
        <f t="shared" si="221"/>
        <v>1786.84</v>
      </c>
      <c r="U562" s="328">
        <v>434.2</v>
      </c>
      <c r="V562" s="329">
        <f t="shared" si="222"/>
        <v>4776.2</v>
      </c>
      <c r="W562" s="329">
        <f t="shared" si="225"/>
        <v>6563.04</v>
      </c>
      <c r="X562" s="464"/>
    </row>
    <row r="563" spans="1:24" x14ac:dyDescent="0.25">
      <c r="A563" s="194" t="s">
        <v>1051</v>
      </c>
      <c r="B563" s="117" t="s">
        <v>645</v>
      </c>
      <c r="C563" s="118" t="s">
        <v>296</v>
      </c>
      <c r="D563" s="119">
        <v>50</v>
      </c>
      <c r="E563" s="40">
        <v>162.44</v>
      </c>
      <c r="F563" s="35">
        <f t="shared" si="217"/>
        <v>8122</v>
      </c>
      <c r="G563" s="40">
        <v>184.6</v>
      </c>
      <c r="H563" s="35">
        <f t="shared" si="218"/>
        <v>9230</v>
      </c>
      <c r="I563" s="35">
        <f t="shared" si="223"/>
        <v>17352</v>
      </c>
      <c r="J563" s="441"/>
      <c r="K563" s="371"/>
      <c r="L563" s="328">
        <v>162.44</v>
      </c>
      <c r="M563" s="329">
        <f t="shared" si="219"/>
        <v>0</v>
      </c>
      <c r="N563" s="328">
        <v>184.6</v>
      </c>
      <c r="O563" s="329">
        <f t="shared" si="220"/>
        <v>0</v>
      </c>
      <c r="P563" s="329">
        <f t="shared" si="224"/>
        <v>0</v>
      </c>
      <c r="Q563" s="473"/>
      <c r="R563" s="327">
        <f t="shared" si="207"/>
        <v>50</v>
      </c>
      <c r="S563" s="328">
        <v>162.44</v>
      </c>
      <c r="T563" s="329">
        <f t="shared" si="221"/>
        <v>8122</v>
      </c>
      <c r="U563" s="328">
        <v>184.6</v>
      </c>
      <c r="V563" s="329">
        <f t="shared" si="222"/>
        <v>9230</v>
      </c>
      <c r="W563" s="329">
        <f t="shared" si="225"/>
        <v>17352</v>
      </c>
      <c r="X563" s="464"/>
    </row>
    <row r="564" spans="1:24" x14ac:dyDescent="0.25">
      <c r="A564" s="194" t="s">
        <v>1052</v>
      </c>
      <c r="B564" s="117" t="s">
        <v>676</v>
      </c>
      <c r="C564" s="118" t="s">
        <v>170</v>
      </c>
      <c r="D564" s="119">
        <v>3</v>
      </c>
      <c r="E564" s="40">
        <v>393</v>
      </c>
      <c r="F564" s="35">
        <f t="shared" si="217"/>
        <v>1179</v>
      </c>
      <c r="G564" s="40">
        <v>2175.576</v>
      </c>
      <c r="H564" s="35">
        <f t="shared" si="218"/>
        <v>6526.7280000000001</v>
      </c>
      <c r="I564" s="35">
        <f t="shared" si="223"/>
        <v>7705.7280000000001</v>
      </c>
      <c r="J564" s="441"/>
      <c r="K564" s="371"/>
      <c r="L564" s="328">
        <v>393</v>
      </c>
      <c r="M564" s="329">
        <f t="shared" si="219"/>
        <v>0</v>
      </c>
      <c r="N564" s="328">
        <v>2175.576</v>
      </c>
      <c r="O564" s="329">
        <f t="shared" si="220"/>
        <v>0</v>
      </c>
      <c r="P564" s="329">
        <f t="shared" si="224"/>
        <v>0</v>
      </c>
      <c r="Q564" s="473"/>
      <c r="R564" s="327">
        <f t="shared" si="207"/>
        <v>3</v>
      </c>
      <c r="S564" s="328">
        <v>393</v>
      </c>
      <c r="T564" s="329">
        <f t="shared" si="221"/>
        <v>1179</v>
      </c>
      <c r="U564" s="328">
        <v>2175.576</v>
      </c>
      <c r="V564" s="329">
        <f t="shared" si="222"/>
        <v>6526.7280000000001</v>
      </c>
      <c r="W564" s="329">
        <f t="shared" si="225"/>
        <v>7705.7280000000001</v>
      </c>
      <c r="X564" s="464"/>
    </row>
    <row r="565" spans="1:24" x14ac:dyDescent="0.25">
      <c r="A565" s="194" t="s">
        <v>1053</v>
      </c>
      <c r="B565" s="117" t="s">
        <v>520</v>
      </c>
      <c r="C565" s="118" t="s">
        <v>243</v>
      </c>
      <c r="D565" s="119">
        <v>21</v>
      </c>
      <c r="E565" s="40">
        <v>838.4</v>
      </c>
      <c r="F565" s="35">
        <f t="shared" si="217"/>
        <v>17606.399999999998</v>
      </c>
      <c r="G565" s="40">
        <v>699.4</v>
      </c>
      <c r="H565" s="35">
        <f t="shared" si="218"/>
        <v>14687.4</v>
      </c>
      <c r="I565" s="35">
        <f t="shared" si="223"/>
        <v>32293.799999999996</v>
      </c>
      <c r="J565" s="441"/>
      <c r="K565" s="371"/>
      <c r="L565" s="328">
        <v>838.4</v>
      </c>
      <c r="M565" s="329">
        <f t="shared" si="219"/>
        <v>0</v>
      </c>
      <c r="N565" s="328">
        <v>699.4</v>
      </c>
      <c r="O565" s="329">
        <f t="shared" si="220"/>
        <v>0</v>
      </c>
      <c r="P565" s="329">
        <f t="shared" si="224"/>
        <v>0</v>
      </c>
      <c r="Q565" s="473"/>
      <c r="R565" s="327">
        <f t="shared" si="207"/>
        <v>21</v>
      </c>
      <c r="S565" s="328">
        <v>838.4</v>
      </c>
      <c r="T565" s="329">
        <f t="shared" si="221"/>
        <v>17606.399999999998</v>
      </c>
      <c r="U565" s="328">
        <v>699.4</v>
      </c>
      <c r="V565" s="329">
        <f t="shared" si="222"/>
        <v>14687.4</v>
      </c>
      <c r="W565" s="329">
        <f t="shared" si="225"/>
        <v>32293.799999999996</v>
      </c>
      <c r="X565" s="464"/>
    </row>
    <row r="566" spans="1:24" x14ac:dyDescent="0.25">
      <c r="A566" s="194" t="s">
        <v>1054</v>
      </c>
      <c r="B566" s="117" t="s">
        <v>1055</v>
      </c>
      <c r="C566" s="118" t="s">
        <v>243</v>
      </c>
      <c r="D566" s="119">
        <v>17.3</v>
      </c>
      <c r="E566" s="40">
        <v>157.19999999999999</v>
      </c>
      <c r="F566" s="35">
        <f t="shared" si="217"/>
        <v>2719.56</v>
      </c>
      <c r="G566" s="40">
        <v>271.99</v>
      </c>
      <c r="H566" s="35">
        <f t="shared" si="218"/>
        <v>4705.4270000000006</v>
      </c>
      <c r="I566" s="35">
        <f t="shared" si="223"/>
        <v>7424.987000000001</v>
      </c>
      <c r="J566" s="441"/>
      <c r="K566" s="371"/>
      <c r="L566" s="328">
        <v>157.19999999999999</v>
      </c>
      <c r="M566" s="329">
        <f t="shared" si="219"/>
        <v>0</v>
      </c>
      <c r="N566" s="328">
        <v>271.99</v>
      </c>
      <c r="O566" s="329">
        <f t="shared" si="220"/>
        <v>0</v>
      </c>
      <c r="P566" s="329">
        <f t="shared" si="224"/>
        <v>0</v>
      </c>
      <c r="Q566" s="473"/>
      <c r="R566" s="327">
        <f t="shared" si="207"/>
        <v>17.3</v>
      </c>
      <c r="S566" s="328">
        <v>157.19999999999999</v>
      </c>
      <c r="T566" s="329">
        <f t="shared" si="221"/>
        <v>2719.56</v>
      </c>
      <c r="U566" s="328">
        <v>271.99</v>
      </c>
      <c r="V566" s="329">
        <f t="shared" si="222"/>
        <v>4705.4270000000006</v>
      </c>
      <c r="W566" s="329">
        <f t="shared" si="225"/>
        <v>7424.987000000001</v>
      </c>
      <c r="X566" s="464"/>
    </row>
    <row r="567" spans="1:24" ht="28.5" x14ac:dyDescent="0.25">
      <c r="A567" s="194" t="s">
        <v>1056</v>
      </c>
      <c r="B567" s="117" t="s">
        <v>1057</v>
      </c>
      <c r="C567" s="118" t="s">
        <v>170</v>
      </c>
      <c r="D567" s="119">
        <v>1</v>
      </c>
      <c r="E567" s="40">
        <v>7074</v>
      </c>
      <c r="F567" s="35">
        <f t="shared" si="217"/>
        <v>7074</v>
      </c>
      <c r="G567" s="40">
        <v>127083.26800000001</v>
      </c>
      <c r="H567" s="35">
        <f t="shared" si="218"/>
        <v>127083.26800000001</v>
      </c>
      <c r="I567" s="35">
        <f t="shared" si="223"/>
        <v>134157.26800000001</v>
      </c>
      <c r="J567" s="441"/>
      <c r="K567" s="371"/>
      <c r="L567" s="328">
        <v>7074</v>
      </c>
      <c r="M567" s="329">
        <f t="shared" si="219"/>
        <v>0</v>
      </c>
      <c r="N567" s="328">
        <v>127083.26800000001</v>
      </c>
      <c r="O567" s="329">
        <f t="shared" si="220"/>
        <v>0</v>
      </c>
      <c r="P567" s="329">
        <f t="shared" si="224"/>
        <v>0</v>
      </c>
      <c r="Q567" s="473"/>
      <c r="R567" s="327">
        <f t="shared" si="207"/>
        <v>1</v>
      </c>
      <c r="S567" s="328">
        <v>7074</v>
      </c>
      <c r="T567" s="329">
        <f t="shared" si="221"/>
        <v>7074</v>
      </c>
      <c r="U567" s="328">
        <v>127083.26800000001</v>
      </c>
      <c r="V567" s="329">
        <f t="shared" si="222"/>
        <v>127083.26800000001</v>
      </c>
      <c r="W567" s="329">
        <f t="shared" si="225"/>
        <v>134157.26800000001</v>
      </c>
      <c r="X567" s="464"/>
    </row>
    <row r="568" spans="1:24" x14ac:dyDescent="0.25">
      <c r="A568" s="194" t="s">
        <v>1058</v>
      </c>
      <c r="B568" s="117" t="s">
        <v>557</v>
      </c>
      <c r="C568" s="118" t="s">
        <v>170</v>
      </c>
      <c r="D568" s="119">
        <v>4</v>
      </c>
      <c r="E568" s="40">
        <v>393</v>
      </c>
      <c r="F568" s="35">
        <f t="shared" si="217"/>
        <v>1572</v>
      </c>
      <c r="G568" s="40">
        <v>221.68</v>
      </c>
      <c r="H568" s="35">
        <f t="shared" si="218"/>
        <v>886.72</v>
      </c>
      <c r="I568" s="35">
        <f t="shared" si="223"/>
        <v>2458.7200000000003</v>
      </c>
      <c r="J568" s="441"/>
      <c r="K568" s="371"/>
      <c r="L568" s="328">
        <v>393</v>
      </c>
      <c r="M568" s="329">
        <f t="shared" si="219"/>
        <v>0</v>
      </c>
      <c r="N568" s="328">
        <v>221.68</v>
      </c>
      <c r="O568" s="329">
        <f t="shared" si="220"/>
        <v>0</v>
      </c>
      <c r="P568" s="329">
        <f t="shared" si="224"/>
        <v>0</v>
      </c>
      <c r="Q568" s="473"/>
      <c r="R568" s="327">
        <f t="shared" si="207"/>
        <v>4</v>
      </c>
      <c r="S568" s="328">
        <v>393</v>
      </c>
      <c r="T568" s="329">
        <f t="shared" si="221"/>
        <v>1572</v>
      </c>
      <c r="U568" s="328">
        <v>221.68</v>
      </c>
      <c r="V568" s="329">
        <f t="shared" si="222"/>
        <v>886.72</v>
      </c>
      <c r="W568" s="329">
        <f t="shared" si="225"/>
        <v>2458.7200000000003</v>
      </c>
      <c r="X568" s="464"/>
    </row>
    <row r="569" spans="1:24" x14ac:dyDescent="0.25">
      <c r="A569" s="194" t="s">
        <v>1059</v>
      </c>
      <c r="B569" s="117" t="s">
        <v>563</v>
      </c>
      <c r="C569" s="118" t="s">
        <v>170</v>
      </c>
      <c r="D569" s="119">
        <v>54</v>
      </c>
      <c r="E569" s="40">
        <v>0</v>
      </c>
      <c r="F569" s="35">
        <f t="shared" si="217"/>
        <v>0</v>
      </c>
      <c r="G569" s="40">
        <v>8.8000000000000007</v>
      </c>
      <c r="H569" s="35">
        <f t="shared" si="218"/>
        <v>475.20000000000005</v>
      </c>
      <c r="I569" s="35">
        <f t="shared" si="223"/>
        <v>475.20000000000005</v>
      </c>
      <c r="J569" s="441"/>
      <c r="K569" s="371"/>
      <c r="L569" s="328">
        <v>0</v>
      </c>
      <c r="M569" s="329">
        <f t="shared" si="219"/>
        <v>0</v>
      </c>
      <c r="N569" s="328">
        <v>8.8000000000000007</v>
      </c>
      <c r="O569" s="329">
        <f t="shared" si="220"/>
        <v>0</v>
      </c>
      <c r="P569" s="329">
        <f t="shared" si="224"/>
        <v>0</v>
      </c>
      <c r="Q569" s="473"/>
      <c r="R569" s="327">
        <f t="shared" si="207"/>
        <v>54</v>
      </c>
      <c r="S569" s="328">
        <v>0</v>
      </c>
      <c r="T569" s="329">
        <f t="shared" si="221"/>
        <v>0</v>
      </c>
      <c r="U569" s="328">
        <v>8.8000000000000007</v>
      </c>
      <c r="V569" s="329">
        <f t="shared" si="222"/>
        <v>475.20000000000005</v>
      </c>
      <c r="W569" s="329">
        <f t="shared" si="225"/>
        <v>475.20000000000005</v>
      </c>
      <c r="X569" s="464"/>
    </row>
    <row r="570" spans="1:24" x14ac:dyDescent="0.25">
      <c r="A570" s="194" t="s">
        <v>1060</v>
      </c>
      <c r="B570" s="117" t="s">
        <v>561</v>
      </c>
      <c r="C570" s="118" t="s">
        <v>170</v>
      </c>
      <c r="D570" s="119">
        <v>28</v>
      </c>
      <c r="E570" s="40">
        <v>0</v>
      </c>
      <c r="F570" s="35">
        <f t="shared" si="217"/>
        <v>0</v>
      </c>
      <c r="G570" s="40">
        <v>3.99</v>
      </c>
      <c r="H570" s="35">
        <f t="shared" si="218"/>
        <v>111.72</v>
      </c>
      <c r="I570" s="35">
        <f t="shared" si="223"/>
        <v>111.72</v>
      </c>
      <c r="J570" s="441"/>
      <c r="K570" s="371"/>
      <c r="L570" s="328">
        <v>0</v>
      </c>
      <c r="M570" s="329">
        <f t="shared" si="219"/>
        <v>0</v>
      </c>
      <c r="N570" s="328">
        <v>3.99</v>
      </c>
      <c r="O570" s="329">
        <f t="shared" si="220"/>
        <v>0</v>
      </c>
      <c r="P570" s="329">
        <f t="shared" si="224"/>
        <v>0</v>
      </c>
      <c r="Q570" s="473"/>
      <c r="R570" s="327">
        <f t="shared" si="207"/>
        <v>28</v>
      </c>
      <c r="S570" s="328">
        <v>0</v>
      </c>
      <c r="T570" s="329">
        <f t="shared" si="221"/>
        <v>0</v>
      </c>
      <c r="U570" s="328">
        <v>3.99</v>
      </c>
      <c r="V570" s="329">
        <f t="shared" si="222"/>
        <v>111.72</v>
      </c>
      <c r="W570" s="329">
        <f t="shared" si="225"/>
        <v>111.72</v>
      </c>
      <c r="X570" s="464"/>
    </row>
    <row r="571" spans="1:24" x14ac:dyDescent="0.25">
      <c r="A571" s="194" t="s">
        <v>1061</v>
      </c>
      <c r="B571" s="117" t="s">
        <v>1062</v>
      </c>
      <c r="C571" s="118" t="s">
        <v>243</v>
      </c>
      <c r="D571" s="119">
        <v>8</v>
      </c>
      <c r="E571" s="40">
        <v>314.40000000000003</v>
      </c>
      <c r="F571" s="35">
        <f t="shared" si="217"/>
        <v>2515.2000000000003</v>
      </c>
      <c r="G571" s="40">
        <v>403.10399999999998</v>
      </c>
      <c r="H571" s="35">
        <f t="shared" si="218"/>
        <v>3224.8319999999999</v>
      </c>
      <c r="I571" s="35">
        <f t="shared" si="223"/>
        <v>5740.0320000000002</v>
      </c>
      <c r="J571" s="441"/>
      <c r="K571" s="371"/>
      <c r="L571" s="328">
        <v>314.40000000000003</v>
      </c>
      <c r="M571" s="329">
        <f t="shared" si="219"/>
        <v>0</v>
      </c>
      <c r="N571" s="328">
        <v>403.10399999999998</v>
      </c>
      <c r="O571" s="329">
        <f t="shared" si="220"/>
        <v>0</v>
      </c>
      <c r="P571" s="329">
        <f t="shared" si="224"/>
        <v>0</v>
      </c>
      <c r="Q571" s="473"/>
      <c r="R571" s="327">
        <f t="shared" si="207"/>
        <v>8</v>
      </c>
      <c r="S571" s="328">
        <v>314.40000000000003</v>
      </c>
      <c r="T571" s="329">
        <f t="shared" si="221"/>
        <v>2515.2000000000003</v>
      </c>
      <c r="U571" s="328">
        <v>403.10399999999998</v>
      </c>
      <c r="V571" s="329">
        <f t="shared" si="222"/>
        <v>3224.8319999999999</v>
      </c>
      <c r="W571" s="329">
        <f t="shared" si="225"/>
        <v>5740.0320000000002</v>
      </c>
      <c r="X571" s="464"/>
    </row>
    <row r="572" spans="1:24" x14ac:dyDescent="0.25">
      <c r="A572" s="194" t="s">
        <v>1063</v>
      </c>
      <c r="B572" s="117" t="s">
        <v>658</v>
      </c>
      <c r="C572" s="118" t="s">
        <v>243</v>
      </c>
      <c r="D572" s="119">
        <v>41</v>
      </c>
      <c r="E572" s="40">
        <v>162.44</v>
      </c>
      <c r="F572" s="35">
        <f t="shared" si="217"/>
        <v>6660.04</v>
      </c>
      <c r="G572" s="40">
        <v>112.476</v>
      </c>
      <c r="H572" s="35">
        <f t="shared" si="218"/>
        <v>4611.5159999999996</v>
      </c>
      <c r="I572" s="35">
        <f t="shared" si="223"/>
        <v>11271.556</v>
      </c>
      <c r="J572" s="441"/>
      <c r="K572" s="371"/>
      <c r="L572" s="328">
        <v>162.44</v>
      </c>
      <c r="M572" s="329">
        <f t="shared" si="219"/>
        <v>0</v>
      </c>
      <c r="N572" s="328">
        <v>112.476</v>
      </c>
      <c r="O572" s="329">
        <f t="shared" si="220"/>
        <v>0</v>
      </c>
      <c r="P572" s="329">
        <f t="shared" si="224"/>
        <v>0</v>
      </c>
      <c r="Q572" s="473"/>
      <c r="R572" s="327">
        <f t="shared" si="207"/>
        <v>41</v>
      </c>
      <c r="S572" s="328">
        <v>162.44</v>
      </c>
      <c r="T572" s="329">
        <f t="shared" si="221"/>
        <v>6660.04</v>
      </c>
      <c r="U572" s="328">
        <v>112.476</v>
      </c>
      <c r="V572" s="329">
        <f t="shared" si="222"/>
        <v>4611.5159999999996</v>
      </c>
      <c r="W572" s="329">
        <f t="shared" si="225"/>
        <v>11271.556</v>
      </c>
      <c r="X572" s="464"/>
    </row>
    <row r="573" spans="1:24" x14ac:dyDescent="0.25">
      <c r="A573" s="194" t="s">
        <v>1064</v>
      </c>
      <c r="B573" s="117" t="s">
        <v>1065</v>
      </c>
      <c r="C573" s="118" t="s">
        <v>243</v>
      </c>
      <c r="D573" s="119">
        <v>9</v>
      </c>
      <c r="E573" s="40">
        <v>314.40000000000003</v>
      </c>
      <c r="F573" s="35">
        <f t="shared" si="217"/>
        <v>2829.6000000000004</v>
      </c>
      <c r="G573" s="40">
        <v>1342.1200000000001</v>
      </c>
      <c r="H573" s="35">
        <f t="shared" si="218"/>
        <v>12079.080000000002</v>
      </c>
      <c r="I573" s="35">
        <f t="shared" si="223"/>
        <v>14908.680000000002</v>
      </c>
      <c r="J573" s="441"/>
      <c r="K573" s="371"/>
      <c r="L573" s="328">
        <v>314.40000000000003</v>
      </c>
      <c r="M573" s="329">
        <f t="shared" si="219"/>
        <v>0</v>
      </c>
      <c r="N573" s="328">
        <v>1342.1200000000001</v>
      </c>
      <c r="O573" s="329">
        <f t="shared" si="220"/>
        <v>0</v>
      </c>
      <c r="P573" s="329">
        <f t="shared" si="224"/>
        <v>0</v>
      </c>
      <c r="Q573" s="473"/>
      <c r="R573" s="327">
        <f t="shared" si="207"/>
        <v>9</v>
      </c>
      <c r="S573" s="328">
        <v>314.40000000000003</v>
      </c>
      <c r="T573" s="329">
        <f t="shared" si="221"/>
        <v>2829.6000000000004</v>
      </c>
      <c r="U573" s="328">
        <v>1342.1200000000001</v>
      </c>
      <c r="V573" s="329">
        <f t="shared" si="222"/>
        <v>12079.080000000002</v>
      </c>
      <c r="W573" s="329">
        <f t="shared" si="225"/>
        <v>14908.680000000002</v>
      </c>
      <c r="X573" s="464"/>
    </row>
    <row r="574" spans="1:24" ht="28.5" x14ac:dyDescent="0.25">
      <c r="A574" s="194" t="s">
        <v>1066</v>
      </c>
      <c r="B574" s="117" t="s">
        <v>674</v>
      </c>
      <c r="C574" s="118" t="s">
        <v>243</v>
      </c>
      <c r="D574" s="119">
        <v>200</v>
      </c>
      <c r="E574" s="40">
        <v>45.85</v>
      </c>
      <c r="F574" s="35">
        <f t="shared" si="217"/>
        <v>9170</v>
      </c>
      <c r="G574" s="40">
        <v>58.5</v>
      </c>
      <c r="H574" s="35">
        <f t="shared" si="218"/>
        <v>11700</v>
      </c>
      <c r="I574" s="35">
        <f t="shared" si="223"/>
        <v>20870</v>
      </c>
      <c r="J574" s="441"/>
      <c r="K574" s="371"/>
      <c r="L574" s="328">
        <v>45.85</v>
      </c>
      <c r="M574" s="329">
        <f t="shared" si="219"/>
        <v>0</v>
      </c>
      <c r="N574" s="328">
        <v>58.5</v>
      </c>
      <c r="O574" s="329">
        <f t="shared" si="220"/>
        <v>0</v>
      </c>
      <c r="P574" s="329">
        <f t="shared" si="224"/>
        <v>0</v>
      </c>
      <c r="Q574" s="473"/>
      <c r="R574" s="327">
        <f t="shared" si="207"/>
        <v>200</v>
      </c>
      <c r="S574" s="328">
        <v>45.85</v>
      </c>
      <c r="T574" s="329">
        <f t="shared" si="221"/>
        <v>9170</v>
      </c>
      <c r="U574" s="328">
        <v>58.5</v>
      </c>
      <c r="V574" s="329">
        <f t="shared" si="222"/>
        <v>11700</v>
      </c>
      <c r="W574" s="329">
        <f t="shared" si="225"/>
        <v>20870</v>
      </c>
      <c r="X574" s="464"/>
    </row>
    <row r="575" spans="1:24" x14ac:dyDescent="0.25">
      <c r="A575" s="194" t="s">
        <v>1067</v>
      </c>
      <c r="B575" s="117" t="s">
        <v>1068</v>
      </c>
      <c r="C575" s="118" t="s">
        <v>243</v>
      </c>
      <c r="D575" s="119">
        <v>115</v>
      </c>
      <c r="E575" s="40">
        <v>314.40000000000003</v>
      </c>
      <c r="F575" s="35">
        <f t="shared" si="217"/>
        <v>36156.000000000007</v>
      </c>
      <c r="G575" s="40">
        <v>1067.04</v>
      </c>
      <c r="H575" s="35">
        <f t="shared" si="218"/>
        <v>122709.59999999999</v>
      </c>
      <c r="I575" s="35">
        <f t="shared" si="223"/>
        <v>158865.60000000001</v>
      </c>
      <c r="J575" s="441"/>
      <c r="K575" s="371"/>
      <c r="L575" s="328">
        <v>314.40000000000003</v>
      </c>
      <c r="M575" s="329">
        <f t="shared" si="219"/>
        <v>0</v>
      </c>
      <c r="N575" s="328">
        <v>1067.04</v>
      </c>
      <c r="O575" s="329">
        <f t="shared" si="220"/>
        <v>0</v>
      </c>
      <c r="P575" s="329">
        <f t="shared" si="224"/>
        <v>0</v>
      </c>
      <c r="Q575" s="473"/>
      <c r="R575" s="327">
        <f t="shared" si="207"/>
        <v>115</v>
      </c>
      <c r="S575" s="328">
        <v>314.40000000000003</v>
      </c>
      <c r="T575" s="329">
        <f t="shared" si="221"/>
        <v>36156.000000000007</v>
      </c>
      <c r="U575" s="328">
        <v>1067.04</v>
      </c>
      <c r="V575" s="329">
        <f t="shared" si="222"/>
        <v>122709.59999999999</v>
      </c>
      <c r="W575" s="329">
        <f t="shared" si="225"/>
        <v>158865.60000000001</v>
      </c>
      <c r="X575" s="464"/>
    </row>
    <row r="576" spans="1:24" x14ac:dyDescent="0.25">
      <c r="A576" s="194" t="s">
        <v>1069</v>
      </c>
      <c r="B576" s="117" t="s">
        <v>1070</v>
      </c>
      <c r="C576" s="118" t="s">
        <v>170</v>
      </c>
      <c r="D576" s="119">
        <v>400</v>
      </c>
      <c r="E576" s="40">
        <v>32.75</v>
      </c>
      <c r="F576" s="35">
        <f t="shared" si="217"/>
        <v>13100</v>
      </c>
      <c r="G576" s="40">
        <v>36.82</v>
      </c>
      <c r="H576" s="35">
        <f t="shared" si="218"/>
        <v>14728</v>
      </c>
      <c r="I576" s="35">
        <f t="shared" si="223"/>
        <v>27828</v>
      </c>
      <c r="J576" s="441"/>
      <c r="K576" s="371">
        <v>100</v>
      </c>
      <c r="L576" s="328">
        <v>32.75</v>
      </c>
      <c r="M576" s="329">
        <f t="shared" si="219"/>
        <v>3275</v>
      </c>
      <c r="N576" s="328">
        <v>36.82</v>
      </c>
      <c r="O576" s="329">
        <f t="shared" si="220"/>
        <v>3682</v>
      </c>
      <c r="P576" s="329">
        <f t="shared" si="224"/>
        <v>6957</v>
      </c>
      <c r="Q576" s="473"/>
      <c r="R576" s="327">
        <f t="shared" si="207"/>
        <v>300</v>
      </c>
      <c r="S576" s="328">
        <v>32.75</v>
      </c>
      <c r="T576" s="329">
        <f t="shared" si="221"/>
        <v>9825</v>
      </c>
      <c r="U576" s="328">
        <v>36.82</v>
      </c>
      <c r="V576" s="329">
        <f t="shared" si="222"/>
        <v>11046</v>
      </c>
      <c r="W576" s="329">
        <f t="shared" si="225"/>
        <v>20871</v>
      </c>
      <c r="X576" s="464"/>
    </row>
    <row r="577" spans="1:24" x14ac:dyDescent="0.25">
      <c r="A577" s="194" t="s">
        <v>1071</v>
      </c>
      <c r="B577" s="117" t="s">
        <v>1072</v>
      </c>
      <c r="C577" s="118" t="s">
        <v>243</v>
      </c>
      <c r="D577" s="119">
        <v>80</v>
      </c>
      <c r="E577" s="40">
        <v>314.40000000000003</v>
      </c>
      <c r="F577" s="35">
        <f t="shared" si="217"/>
        <v>25152.000000000004</v>
      </c>
      <c r="G577" s="40">
        <v>2857.4</v>
      </c>
      <c r="H577" s="35">
        <f t="shared" si="218"/>
        <v>228592</v>
      </c>
      <c r="I577" s="35">
        <f t="shared" si="223"/>
        <v>253744</v>
      </c>
      <c r="J577" s="441"/>
      <c r="K577" s="371"/>
      <c r="L577" s="328">
        <v>314.40000000000003</v>
      </c>
      <c r="M577" s="329">
        <f t="shared" si="219"/>
        <v>0</v>
      </c>
      <c r="N577" s="328">
        <v>2857.4</v>
      </c>
      <c r="O577" s="329">
        <f t="shared" si="220"/>
        <v>0</v>
      </c>
      <c r="P577" s="329">
        <f t="shared" si="224"/>
        <v>0</v>
      </c>
      <c r="Q577" s="473"/>
      <c r="R577" s="327">
        <f t="shared" si="207"/>
        <v>80</v>
      </c>
      <c r="S577" s="328">
        <v>314.40000000000003</v>
      </c>
      <c r="T577" s="329">
        <f t="shared" si="221"/>
        <v>25152.000000000004</v>
      </c>
      <c r="U577" s="328">
        <v>2857.4</v>
      </c>
      <c r="V577" s="329">
        <f t="shared" si="222"/>
        <v>228592</v>
      </c>
      <c r="W577" s="329">
        <f t="shared" si="225"/>
        <v>253744</v>
      </c>
      <c r="X577" s="464"/>
    </row>
    <row r="578" spans="1:24" x14ac:dyDescent="0.25">
      <c r="A578" s="194" t="s">
        <v>1073</v>
      </c>
      <c r="B578" s="117" t="s">
        <v>1074</v>
      </c>
      <c r="C578" s="118" t="s">
        <v>243</v>
      </c>
      <c r="D578" s="119">
        <v>10</v>
      </c>
      <c r="E578" s="40">
        <v>162.44</v>
      </c>
      <c r="F578" s="35">
        <f t="shared" si="217"/>
        <v>1624.4</v>
      </c>
      <c r="G578" s="40">
        <v>611</v>
      </c>
      <c r="H578" s="35">
        <f t="shared" si="218"/>
        <v>6110</v>
      </c>
      <c r="I578" s="35">
        <f t="shared" si="223"/>
        <v>7734.4</v>
      </c>
      <c r="J578" s="441"/>
      <c r="K578" s="371"/>
      <c r="L578" s="328">
        <v>162.44</v>
      </c>
      <c r="M578" s="329">
        <f t="shared" si="219"/>
        <v>0</v>
      </c>
      <c r="N578" s="328">
        <v>611</v>
      </c>
      <c r="O578" s="329">
        <f t="shared" si="220"/>
        <v>0</v>
      </c>
      <c r="P578" s="329">
        <f t="shared" si="224"/>
        <v>0</v>
      </c>
      <c r="Q578" s="473"/>
      <c r="R578" s="327">
        <f t="shared" si="207"/>
        <v>10</v>
      </c>
      <c r="S578" s="328">
        <v>162.44</v>
      </c>
      <c r="T578" s="329">
        <f t="shared" si="221"/>
        <v>1624.4</v>
      </c>
      <c r="U578" s="328">
        <v>611</v>
      </c>
      <c r="V578" s="329">
        <f t="shared" si="222"/>
        <v>6110</v>
      </c>
      <c r="W578" s="329">
        <f t="shared" si="225"/>
        <v>7734.4</v>
      </c>
      <c r="X578" s="464"/>
    </row>
    <row r="579" spans="1:24" x14ac:dyDescent="0.25">
      <c r="A579" s="194" t="s">
        <v>1075</v>
      </c>
      <c r="B579" s="117" t="s">
        <v>648</v>
      </c>
      <c r="C579" s="118" t="s">
        <v>243</v>
      </c>
      <c r="D579" s="119">
        <v>196</v>
      </c>
      <c r="E579" s="40">
        <v>162.44</v>
      </c>
      <c r="F579" s="35">
        <f t="shared" si="217"/>
        <v>31838.239999999998</v>
      </c>
      <c r="G579" s="40">
        <v>120.276</v>
      </c>
      <c r="H579" s="35">
        <f t="shared" si="218"/>
        <v>23574.095999999998</v>
      </c>
      <c r="I579" s="35">
        <f t="shared" si="223"/>
        <v>55412.335999999996</v>
      </c>
      <c r="J579" s="441"/>
      <c r="K579" s="371"/>
      <c r="L579" s="328">
        <v>162.44</v>
      </c>
      <c r="M579" s="329">
        <f t="shared" si="219"/>
        <v>0</v>
      </c>
      <c r="N579" s="328">
        <v>120.276</v>
      </c>
      <c r="O579" s="329">
        <f t="shared" si="220"/>
        <v>0</v>
      </c>
      <c r="P579" s="329">
        <f t="shared" si="224"/>
        <v>0</v>
      </c>
      <c r="Q579" s="473"/>
      <c r="R579" s="327">
        <f t="shared" si="207"/>
        <v>196</v>
      </c>
      <c r="S579" s="328">
        <v>162.44</v>
      </c>
      <c r="T579" s="329">
        <f t="shared" si="221"/>
        <v>31838.239999999998</v>
      </c>
      <c r="U579" s="328">
        <v>120.276</v>
      </c>
      <c r="V579" s="329">
        <f t="shared" si="222"/>
        <v>23574.095999999998</v>
      </c>
      <c r="W579" s="329">
        <f t="shared" si="225"/>
        <v>55412.335999999996</v>
      </c>
      <c r="X579" s="464"/>
    </row>
    <row r="580" spans="1:24" x14ac:dyDescent="0.25">
      <c r="A580" s="194" t="s">
        <v>1076</v>
      </c>
      <c r="B580" s="117" t="s">
        <v>354</v>
      </c>
      <c r="C580" s="118" t="s">
        <v>196</v>
      </c>
      <c r="D580" s="119">
        <v>1</v>
      </c>
      <c r="E580" s="40">
        <v>0</v>
      </c>
      <c r="F580" s="35"/>
      <c r="G580" s="40">
        <v>13000</v>
      </c>
      <c r="H580" s="35">
        <f>G580*D580</f>
        <v>13000</v>
      </c>
      <c r="I580" s="35">
        <f t="shared" si="223"/>
        <v>13000</v>
      </c>
      <c r="J580" s="441"/>
      <c r="K580" s="371">
        <v>1</v>
      </c>
      <c r="L580" s="328">
        <v>0</v>
      </c>
      <c r="M580" s="329"/>
      <c r="N580" s="328">
        <v>13000</v>
      </c>
      <c r="O580" s="329">
        <f>N580*K580</f>
        <v>13000</v>
      </c>
      <c r="P580" s="329">
        <f t="shared" si="224"/>
        <v>13000</v>
      </c>
      <c r="Q580" s="473"/>
      <c r="R580" s="327">
        <f t="shared" si="207"/>
        <v>0</v>
      </c>
      <c r="S580" s="328">
        <v>0</v>
      </c>
      <c r="T580" s="329"/>
      <c r="U580" s="328">
        <v>13000</v>
      </c>
      <c r="V580" s="329">
        <f>U580*R580</f>
        <v>0</v>
      </c>
      <c r="W580" s="329">
        <f t="shared" si="225"/>
        <v>0</v>
      </c>
      <c r="X580" s="464"/>
    </row>
    <row r="581" spans="1:24" x14ac:dyDescent="0.25">
      <c r="A581" s="194" t="s">
        <v>1077</v>
      </c>
      <c r="B581" s="117" t="s">
        <v>1078</v>
      </c>
      <c r="C581" s="118" t="s">
        <v>243</v>
      </c>
      <c r="D581" s="119">
        <v>195</v>
      </c>
      <c r="E581" s="40">
        <v>162.44</v>
      </c>
      <c r="F581" s="35">
        <f t="shared" ref="F581:F596" si="226">D581*E581</f>
        <v>31675.8</v>
      </c>
      <c r="G581" s="40">
        <v>1370.2</v>
      </c>
      <c r="H581" s="35">
        <f t="shared" ref="H581:H596" si="227">D581*G581</f>
        <v>267189</v>
      </c>
      <c r="I581" s="35">
        <f t="shared" si="223"/>
        <v>298864.8</v>
      </c>
      <c r="J581" s="441"/>
      <c r="K581" s="371"/>
      <c r="L581" s="328">
        <v>162.44</v>
      </c>
      <c r="M581" s="329">
        <f t="shared" ref="M581:M596" si="228">K581*L581</f>
        <v>0</v>
      </c>
      <c r="N581" s="328">
        <v>1370.2</v>
      </c>
      <c r="O581" s="329">
        <f t="shared" ref="O581:O596" si="229">K581*N581</f>
        <v>0</v>
      </c>
      <c r="P581" s="329">
        <f t="shared" si="224"/>
        <v>0</v>
      </c>
      <c r="Q581" s="473"/>
      <c r="R581" s="327">
        <f t="shared" si="207"/>
        <v>195</v>
      </c>
      <c r="S581" s="328">
        <v>162.44</v>
      </c>
      <c r="T581" s="329">
        <f t="shared" ref="T581:T596" si="230">R581*S581</f>
        <v>31675.8</v>
      </c>
      <c r="U581" s="328">
        <v>1370.2</v>
      </c>
      <c r="V581" s="329">
        <f t="shared" ref="V581:V596" si="231">R581*U581</f>
        <v>267189</v>
      </c>
      <c r="W581" s="329">
        <f t="shared" si="225"/>
        <v>298864.8</v>
      </c>
      <c r="X581" s="464"/>
    </row>
    <row r="582" spans="1:24" x14ac:dyDescent="0.25">
      <c r="A582" s="194" t="s">
        <v>1079</v>
      </c>
      <c r="B582" s="117" t="s">
        <v>1080</v>
      </c>
      <c r="C582" s="118" t="s">
        <v>243</v>
      </c>
      <c r="D582" s="119">
        <v>30</v>
      </c>
      <c r="E582" s="40">
        <v>162.44</v>
      </c>
      <c r="F582" s="35">
        <f t="shared" si="226"/>
        <v>4873.2</v>
      </c>
      <c r="G582" s="40">
        <v>816.4</v>
      </c>
      <c r="H582" s="35">
        <f t="shared" si="227"/>
        <v>24492</v>
      </c>
      <c r="I582" s="35">
        <f t="shared" si="223"/>
        <v>29365.200000000001</v>
      </c>
      <c r="J582" s="441"/>
      <c r="K582" s="371"/>
      <c r="L582" s="328">
        <v>162.44</v>
      </c>
      <c r="M582" s="329">
        <f t="shared" si="228"/>
        <v>0</v>
      </c>
      <c r="N582" s="328">
        <v>816.4</v>
      </c>
      <c r="O582" s="329">
        <f t="shared" si="229"/>
        <v>0</v>
      </c>
      <c r="P582" s="329">
        <f t="shared" si="224"/>
        <v>0</v>
      </c>
      <c r="Q582" s="473"/>
      <c r="R582" s="327">
        <f t="shared" si="207"/>
        <v>30</v>
      </c>
      <c r="S582" s="328">
        <v>162.44</v>
      </c>
      <c r="T582" s="329">
        <f t="shared" si="230"/>
        <v>4873.2</v>
      </c>
      <c r="U582" s="328">
        <v>816.4</v>
      </c>
      <c r="V582" s="329">
        <f t="shared" si="231"/>
        <v>24492</v>
      </c>
      <c r="W582" s="329">
        <f t="shared" si="225"/>
        <v>29365.200000000001</v>
      </c>
      <c r="X582" s="464"/>
    </row>
    <row r="583" spans="1:24" x14ac:dyDescent="0.25">
      <c r="A583" s="194" t="s">
        <v>1081</v>
      </c>
      <c r="B583" s="117" t="s">
        <v>1082</v>
      </c>
      <c r="C583" s="118" t="s">
        <v>170</v>
      </c>
      <c r="D583" s="119">
        <v>1</v>
      </c>
      <c r="E583" s="40">
        <v>6550</v>
      </c>
      <c r="F583" s="35">
        <f t="shared" si="226"/>
        <v>6550</v>
      </c>
      <c r="G583" s="40">
        <v>61556.69</v>
      </c>
      <c r="H583" s="35">
        <f t="shared" si="227"/>
        <v>61556.69</v>
      </c>
      <c r="I583" s="35">
        <f t="shared" si="223"/>
        <v>68106.69</v>
      </c>
      <c r="J583" s="441"/>
      <c r="K583" s="371"/>
      <c r="L583" s="328">
        <v>6550</v>
      </c>
      <c r="M583" s="329">
        <f t="shared" si="228"/>
        <v>0</v>
      </c>
      <c r="N583" s="328">
        <v>61556.69</v>
      </c>
      <c r="O583" s="329">
        <f t="shared" si="229"/>
        <v>0</v>
      </c>
      <c r="P583" s="329">
        <f t="shared" si="224"/>
        <v>0</v>
      </c>
      <c r="Q583" s="473"/>
      <c r="R583" s="327">
        <f t="shared" si="207"/>
        <v>1</v>
      </c>
      <c r="S583" s="328">
        <v>6550</v>
      </c>
      <c r="T583" s="329">
        <f t="shared" si="230"/>
        <v>6550</v>
      </c>
      <c r="U583" s="328">
        <v>61556.69</v>
      </c>
      <c r="V583" s="329">
        <f t="shared" si="231"/>
        <v>61556.69</v>
      </c>
      <c r="W583" s="329">
        <f t="shared" si="225"/>
        <v>68106.69</v>
      </c>
      <c r="X583" s="464"/>
    </row>
    <row r="584" spans="1:24" x14ac:dyDescent="0.25">
      <c r="A584" s="194" t="s">
        <v>1083</v>
      </c>
      <c r="B584" s="117" t="s">
        <v>1084</v>
      </c>
      <c r="C584" s="118" t="s">
        <v>170</v>
      </c>
      <c r="D584" s="119">
        <v>1</v>
      </c>
      <c r="E584" s="40">
        <v>6550</v>
      </c>
      <c r="F584" s="35">
        <f t="shared" si="226"/>
        <v>6550</v>
      </c>
      <c r="G584" s="40">
        <v>97359.99</v>
      </c>
      <c r="H584" s="35">
        <f t="shared" si="227"/>
        <v>97359.99</v>
      </c>
      <c r="I584" s="35">
        <f t="shared" si="223"/>
        <v>103909.99</v>
      </c>
      <c r="J584" s="441"/>
      <c r="K584" s="371"/>
      <c r="L584" s="328">
        <v>6550</v>
      </c>
      <c r="M584" s="329">
        <f t="shared" si="228"/>
        <v>0</v>
      </c>
      <c r="N584" s="328">
        <v>97359.99</v>
      </c>
      <c r="O584" s="329">
        <f t="shared" si="229"/>
        <v>0</v>
      </c>
      <c r="P584" s="329">
        <f t="shared" si="224"/>
        <v>0</v>
      </c>
      <c r="Q584" s="473"/>
      <c r="R584" s="327">
        <f t="shared" si="207"/>
        <v>1</v>
      </c>
      <c r="S584" s="328">
        <v>6550</v>
      </c>
      <c r="T584" s="329">
        <f t="shared" si="230"/>
        <v>6550</v>
      </c>
      <c r="U584" s="328">
        <v>97359.99</v>
      </c>
      <c r="V584" s="329">
        <f t="shared" si="231"/>
        <v>97359.99</v>
      </c>
      <c r="W584" s="329">
        <f t="shared" si="225"/>
        <v>103909.99</v>
      </c>
      <c r="X584" s="464"/>
    </row>
    <row r="585" spans="1:24" x14ac:dyDescent="0.25">
      <c r="A585" s="194" t="s">
        <v>1085</v>
      </c>
      <c r="B585" s="117" t="s">
        <v>1086</v>
      </c>
      <c r="C585" s="118" t="s">
        <v>243</v>
      </c>
      <c r="D585" s="119">
        <v>11</v>
      </c>
      <c r="E585" s="40">
        <v>162.44</v>
      </c>
      <c r="F585" s="35">
        <f t="shared" si="226"/>
        <v>1786.84</v>
      </c>
      <c r="G585" s="40">
        <v>566.80000000000007</v>
      </c>
      <c r="H585" s="35">
        <f t="shared" si="227"/>
        <v>6234.8000000000011</v>
      </c>
      <c r="I585" s="35">
        <f t="shared" si="223"/>
        <v>8021.6400000000012</v>
      </c>
      <c r="J585" s="441"/>
      <c r="K585" s="371"/>
      <c r="L585" s="328">
        <v>162.44</v>
      </c>
      <c r="M585" s="329">
        <f t="shared" si="228"/>
        <v>0</v>
      </c>
      <c r="N585" s="328">
        <v>566.80000000000007</v>
      </c>
      <c r="O585" s="329">
        <f t="shared" si="229"/>
        <v>0</v>
      </c>
      <c r="P585" s="329">
        <f t="shared" si="224"/>
        <v>0</v>
      </c>
      <c r="Q585" s="473"/>
      <c r="R585" s="327">
        <f t="shared" si="207"/>
        <v>11</v>
      </c>
      <c r="S585" s="328">
        <v>162.44</v>
      </c>
      <c r="T585" s="329">
        <f t="shared" si="230"/>
        <v>1786.84</v>
      </c>
      <c r="U585" s="328">
        <v>566.80000000000007</v>
      </c>
      <c r="V585" s="329">
        <f t="shared" si="231"/>
        <v>6234.8000000000011</v>
      </c>
      <c r="W585" s="329">
        <f t="shared" si="225"/>
        <v>8021.6400000000012</v>
      </c>
      <c r="X585" s="464"/>
    </row>
    <row r="586" spans="1:24" x14ac:dyDescent="0.25">
      <c r="A586" s="194" t="s">
        <v>1087</v>
      </c>
      <c r="B586" s="117" t="s">
        <v>1088</v>
      </c>
      <c r="C586" s="118" t="s">
        <v>243</v>
      </c>
      <c r="D586" s="119">
        <v>17.3</v>
      </c>
      <c r="E586" s="40">
        <v>838.40000000000009</v>
      </c>
      <c r="F586" s="35">
        <f t="shared" si="226"/>
        <v>14504.320000000002</v>
      </c>
      <c r="G586" s="40">
        <v>933.92</v>
      </c>
      <c r="H586" s="35">
        <f t="shared" si="227"/>
        <v>16156.816000000001</v>
      </c>
      <c r="I586" s="35">
        <f t="shared" si="223"/>
        <v>30661.136000000002</v>
      </c>
      <c r="J586" s="441"/>
      <c r="K586" s="371"/>
      <c r="L586" s="328">
        <v>838.40000000000009</v>
      </c>
      <c r="M586" s="329">
        <f t="shared" si="228"/>
        <v>0</v>
      </c>
      <c r="N586" s="328">
        <v>933.92</v>
      </c>
      <c r="O586" s="329">
        <f t="shared" si="229"/>
        <v>0</v>
      </c>
      <c r="P586" s="329">
        <f t="shared" si="224"/>
        <v>0</v>
      </c>
      <c r="Q586" s="473"/>
      <c r="R586" s="327">
        <f t="shared" si="207"/>
        <v>17.3</v>
      </c>
      <c r="S586" s="328">
        <v>838.40000000000009</v>
      </c>
      <c r="T586" s="329">
        <f t="shared" si="230"/>
        <v>14504.320000000002</v>
      </c>
      <c r="U586" s="328">
        <v>933.92</v>
      </c>
      <c r="V586" s="329">
        <f t="shared" si="231"/>
        <v>16156.816000000001</v>
      </c>
      <c r="W586" s="329">
        <f t="shared" si="225"/>
        <v>30661.136000000002</v>
      </c>
      <c r="X586" s="464"/>
    </row>
    <row r="587" spans="1:24" x14ac:dyDescent="0.25">
      <c r="A587" s="194" t="s">
        <v>1089</v>
      </c>
      <c r="B587" s="117" t="s">
        <v>1090</v>
      </c>
      <c r="C587" s="118" t="s">
        <v>170</v>
      </c>
      <c r="D587" s="119">
        <v>5</v>
      </c>
      <c r="E587" s="40">
        <v>1572</v>
      </c>
      <c r="F587" s="35">
        <f t="shared" si="226"/>
        <v>7860</v>
      </c>
      <c r="G587" s="40">
        <v>2917.5640000000003</v>
      </c>
      <c r="H587" s="35">
        <f t="shared" si="227"/>
        <v>14587.820000000002</v>
      </c>
      <c r="I587" s="35">
        <f t="shared" si="223"/>
        <v>22447.82</v>
      </c>
      <c r="J587" s="441"/>
      <c r="K587" s="371"/>
      <c r="L587" s="328">
        <v>1572</v>
      </c>
      <c r="M587" s="329">
        <f t="shared" si="228"/>
        <v>0</v>
      </c>
      <c r="N587" s="328">
        <v>2917.5640000000003</v>
      </c>
      <c r="O587" s="329">
        <f t="shared" si="229"/>
        <v>0</v>
      </c>
      <c r="P587" s="329">
        <f t="shared" si="224"/>
        <v>0</v>
      </c>
      <c r="Q587" s="473"/>
      <c r="R587" s="327">
        <f t="shared" si="207"/>
        <v>5</v>
      </c>
      <c r="S587" s="328">
        <v>1572</v>
      </c>
      <c r="T587" s="329">
        <f t="shared" si="230"/>
        <v>7860</v>
      </c>
      <c r="U587" s="328">
        <v>2917.5640000000003</v>
      </c>
      <c r="V587" s="329">
        <f t="shared" si="231"/>
        <v>14587.820000000002</v>
      </c>
      <c r="W587" s="329">
        <f t="shared" si="225"/>
        <v>22447.82</v>
      </c>
      <c r="X587" s="464"/>
    </row>
    <row r="588" spans="1:24" x14ac:dyDescent="0.25">
      <c r="A588" s="194" t="s">
        <v>1091</v>
      </c>
      <c r="B588" s="117" t="s">
        <v>1092</v>
      </c>
      <c r="C588" s="118" t="s">
        <v>170</v>
      </c>
      <c r="D588" s="119">
        <v>1</v>
      </c>
      <c r="E588" s="40">
        <v>1572</v>
      </c>
      <c r="F588" s="35">
        <f t="shared" si="226"/>
        <v>1572</v>
      </c>
      <c r="G588" s="40">
        <v>2497.5080000000003</v>
      </c>
      <c r="H588" s="35">
        <f t="shared" si="227"/>
        <v>2497.5080000000003</v>
      </c>
      <c r="I588" s="35">
        <f t="shared" si="223"/>
        <v>4069.5080000000003</v>
      </c>
      <c r="J588" s="441"/>
      <c r="K588" s="371"/>
      <c r="L588" s="328">
        <v>1572</v>
      </c>
      <c r="M588" s="329">
        <f t="shared" si="228"/>
        <v>0</v>
      </c>
      <c r="N588" s="328">
        <v>2497.5080000000003</v>
      </c>
      <c r="O588" s="329">
        <f t="shared" si="229"/>
        <v>0</v>
      </c>
      <c r="P588" s="329">
        <f t="shared" si="224"/>
        <v>0</v>
      </c>
      <c r="Q588" s="473"/>
      <c r="R588" s="327">
        <f t="shared" si="207"/>
        <v>1</v>
      </c>
      <c r="S588" s="328">
        <v>1572</v>
      </c>
      <c r="T588" s="329">
        <f t="shared" si="230"/>
        <v>1572</v>
      </c>
      <c r="U588" s="328">
        <v>2497.5080000000003</v>
      </c>
      <c r="V588" s="329">
        <f t="shared" si="231"/>
        <v>2497.5080000000003</v>
      </c>
      <c r="W588" s="329">
        <f t="shared" si="225"/>
        <v>4069.5080000000003</v>
      </c>
      <c r="X588" s="464"/>
    </row>
    <row r="589" spans="1:24" x14ac:dyDescent="0.25">
      <c r="A589" s="194" t="s">
        <v>1093</v>
      </c>
      <c r="B589" s="117" t="s">
        <v>1094</v>
      </c>
      <c r="C589" s="118" t="s">
        <v>170</v>
      </c>
      <c r="D589" s="119">
        <v>1</v>
      </c>
      <c r="E589" s="40">
        <v>1572</v>
      </c>
      <c r="F589" s="35">
        <f t="shared" si="226"/>
        <v>1572</v>
      </c>
      <c r="G589" s="40">
        <v>2459.6</v>
      </c>
      <c r="H589" s="35">
        <f t="shared" si="227"/>
        <v>2459.6</v>
      </c>
      <c r="I589" s="35">
        <f t="shared" si="223"/>
        <v>4031.6</v>
      </c>
      <c r="J589" s="441"/>
      <c r="K589" s="371"/>
      <c r="L589" s="328">
        <v>1572</v>
      </c>
      <c r="M589" s="329">
        <f t="shared" si="228"/>
        <v>0</v>
      </c>
      <c r="N589" s="328">
        <v>2459.6</v>
      </c>
      <c r="O589" s="329">
        <f t="shared" si="229"/>
        <v>0</v>
      </c>
      <c r="P589" s="329">
        <f t="shared" si="224"/>
        <v>0</v>
      </c>
      <c r="Q589" s="473"/>
      <c r="R589" s="327">
        <f t="shared" ref="R589:R652" si="232">D589-K589</f>
        <v>1</v>
      </c>
      <c r="S589" s="328">
        <v>1572</v>
      </c>
      <c r="T589" s="329">
        <f t="shared" si="230"/>
        <v>1572</v>
      </c>
      <c r="U589" s="328">
        <v>2459.6</v>
      </c>
      <c r="V589" s="329">
        <f t="shared" si="231"/>
        <v>2459.6</v>
      </c>
      <c r="W589" s="329">
        <f t="shared" si="225"/>
        <v>4031.6</v>
      </c>
      <c r="X589" s="464"/>
    </row>
    <row r="590" spans="1:24" x14ac:dyDescent="0.25">
      <c r="A590" s="194" t="s">
        <v>1095</v>
      </c>
      <c r="B590" s="117" t="s">
        <v>1096</v>
      </c>
      <c r="C590" s="118" t="s">
        <v>296</v>
      </c>
      <c r="D590" s="119">
        <v>9.6</v>
      </c>
      <c r="E590" s="40">
        <v>262</v>
      </c>
      <c r="F590" s="35">
        <f t="shared" si="226"/>
        <v>2515.1999999999998</v>
      </c>
      <c r="G590" s="40">
        <v>165.23</v>
      </c>
      <c r="H590" s="35">
        <f t="shared" si="227"/>
        <v>1586.2079999999999</v>
      </c>
      <c r="I590" s="35">
        <f t="shared" si="223"/>
        <v>4101.4079999999994</v>
      </c>
      <c r="J590" s="441"/>
      <c r="K590" s="371"/>
      <c r="L590" s="328">
        <v>262</v>
      </c>
      <c r="M590" s="329">
        <f t="shared" si="228"/>
        <v>0</v>
      </c>
      <c r="N590" s="328">
        <v>165.23</v>
      </c>
      <c r="O590" s="329">
        <f t="shared" si="229"/>
        <v>0</v>
      </c>
      <c r="P590" s="329">
        <f t="shared" si="224"/>
        <v>0</v>
      </c>
      <c r="Q590" s="473"/>
      <c r="R590" s="327">
        <f t="shared" si="232"/>
        <v>9.6</v>
      </c>
      <c r="S590" s="328">
        <v>262</v>
      </c>
      <c r="T590" s="329">
        <f t="shared" si="230"/>
        <v>2515.1999999999998</v>
      </c>
      <c r="U590" s="328">
        <v>165.23</v>
      </c>
      <c r="V590" s="329">
        <f t="shared" si="231"/>
        <v>1586.2079999999999</v>
      </c>
      <c r="W590" s="329">
        <f t="shared" si="225"/>
        <v>4101.4079999999994</v>
      </c>
      <c r="X590" s="464"/>
    </row>
    <row r="591" spans="1:24" x14ac:dyDescent="0.25">
      <c r="A591" s="194" t="s">
        <v>1097</v>
      </c>
      <c r="B591" s="117" t="s">
        <v>557</v>
      </c>
      <c r="C591" s="118" t="s">
        <v>170</v>
      </c>
      <c r="D591" s="119">
        <v>4</v>
      </c>
      <c r="E591" s="40">
        <v>393</v>
      </c>
      <c r="F591" s="35">
        <f t="shared" si="226"/>
        <v>1572</v>
      </c>
      <c r="G591" s="40">
        <v>221.67600000000002</v>
      </c>
      <c r="H591" s="35">
        <f t="shared" si="227"/>
        <v>886.70400000000006</v>
      </c>
      <c r="I591" s="35">
        <f t="shared" si="223"/>
        <v>2458.7040000000002</v>
      </c>
      <c r="J591" s="441"/>
      <c r="K591" s="371"/>
      <c r="L591" s="328">
        <v>393</v>
      </c>
      <c r="M591" s="329">
        <f t="shared" si="228"/>
        <v>0</v>
      </c>
      <c r="N591" s="328">
        <v>221.67600000000002</v>
      </c>
      <c r="O591" s="329">
        <f t="shared" si="229"/>
        <v>0</v>
      </c>
      <c r="P591" s="329">
        <f t="shared" si="224"/>
        <v>0</v>
      </c>
      <c r="Q591" s="473"/>
      <c r="R591" s="327">
        <f t="shared" si="232"/>
        <v>4</v>
      </c>
      <c r="S591" s="328">
        <v>393</v>
      </c>
      <c r="T591" s="329">
        <f t="shared" si="230"/>
        <v>1572</v>
      </c>
      <c r="U591" s="328">
        <v>221.67600000000002</v>
      </c>
      <c r="V591" s="329">
        <f t="shared" si="231"/>
        <v>886.70400000000006</v>
      </c>
      <c r="W591" s="329">
        <f t="shared" si="225"/>
        <v>2458.7040000000002</v>
      </c>
      <c r="X591" s="464"/>
    </row>
    <row r="592" spans="1:24" x14ac:dyDescent="0.25">
      <c r="A592" s="194" t="s">
        <v>1098</v>
      </c>
      <c r="B592" s="117" t="s">
        <v>291</v>
      </c>
      <c r="C592" s="118" t="s">
        <v>170</v>
      </c>
      <c r="D592" s="119">
        <v>720</v>
      </c>
      <c r="E592" s="40">
        <v>0</v>
      </c>
      <c r="F592" s="35">
        <f t="shared" si="226"/>
        <v>0</v>
      </c>
      <c r="G592" s="40">
        <v>2.0020000000000002</v>
      </c>
      <c r="H592" s="35">
        <f t="shared" si="227"/>
        <v>1441.44</v>
      </c>
      <c r="I592" s="35">
        <f t="shared" si="223"/>
        <v>1441.44</v>
      </c>
      <c r="J592" s="441"/>
      <c r="K592" s="371"/>
      <c r="L592" s="328">
        <v>0</v>
      </c>
      <c r="M592" s="329">
        <f t="shared" si="228"/>
        <v>0</v>
      </c>
      <c r="N592" s="328">
        <v>2.0020000000000002</v>
      </c>
      <c r="O592" s="329">
        <f t="shared" si="229"/>
        <v>0</v>
      </c>
      <c r="P592" s="329">
        <f t="shared" si="224"/>
        <v>0</v>
      </c>
      <c r="Q592" s="473"/>
      <c r="R592" s="327">
        <f t="shared" si="232"/>
        <v>720</v>
      </c>
      <c r="S592" s="328">
        <v>0</v>
      </c>
      <c r="T592" s="329">
        <f t="shared" si="230"/>
        <v>0</v>
      </c>
      <c r="U592" s="328">
        <v>2.0020000000000002</v>
      </c>
      <c r="V592" s="329">
        <f t="shared" si="231"/>
        <v>1441.44</v>
      </c>
      <c r="W592" s="329">
        <f t="shared" si="225"/>
        <v>1441.44</v>
      </c>
      <c r="X592" s="464"/>
    </row>
    <row r="593" spans="1:24" x14ac:dyDescent="0.25">
      <c r="A593" s="194" t="s">
        <v>1099</v>
      </c>
      <c r="B593" s="117" t="s">
        <v>293</v>
      </c>
      <c r="C593" s="118" t="s">
        <v>170</v>
      </c>
      <c r="D593" s="119">
        <v>28</v>
      </c>
      <c r="E593" s="40">
        <v>0</v>
      </c>
      <c r="F593" s="35">
        <f t="shared" si="226"/>
        <v>0</v>
      </c>
      <c r="G593" s="40">
        <v>6.4870000000000001</v>
      </c>
      <c r="H593" s="35">
        <f t="shared" si="227"/>
        <v>181.636</v>
      </c>
      <c r="I593" s="35">
        <f t="shared" si="223"/>
        <v>181.636</v>
      </c>
      <c r="J593" s="441"/>
      <c r="K593" s="371"/>
      <c r="L593" s="328">
        <v>0</v>
      </c>
      <c r="M593" s="329">
        <f t="shared" si="228"/>
        <v>0</v>
      </c>
      <c r="N593" s="328">
        <v>6.4870000000000001</v>
      </c>
      <c r="O593" s="329">
        <f t="shared" si="229"/>
        <v>0</v>
      </c>
      <c r="P593" s="329">
        <f t="shared" si="224"/>
        <v>0</v>
      </c>
      <c r="Q593" s="473"/>
      <c r="R593" s="327">
        <f t="shared" si="232"/>
        <v>28</v>
      </c>
      <c r="S593" s="328">
        <v>0</v>
      </c>
      <c r="T593" s="329">
        <f t="shared" si="230"/>
        <v>0</v>
      </c>
      <c r="U593" s="328">
        <v>6.4870000000000001</v>
      </c>
      <c r="V593" s="329">
        <f t="shared" si="231"/>
        <v>181.636</v>
      </c>
      <c r="W593" s="329">
        <f t="shared" si="225"/>
        <v>181.636</v>
      </c>
      <c r="X593" s="464"/>
    </row>
    <row r="594" spans="1:24" x14ac:dyDescent="0.25">
      <c r="A594" s="194" t="s">
        <v>1100</v>
      </c>
      <c r="B594" s="117" t="s">
        <v>561</v>
      </c>
      <c r="C594" s="118" t="s">
        <v>170</v>
      </c>
      <c r="D594" s="119">
        <v>28</v>
      </c>
      <c r="E594" s="40">
        <v>0</v>
      </c>
      <c r="F594" s="35">
        <f t="shared" si="226"/>
        <v>0</v>
      </c>
      <c r="G594" s="40">
        <v>3.9910000000000001</v>
      </c>
      <c r="H594" s="35">
        <f t="shared" si="227"/>
        <v>111.748</v>
      </c>
      <c r="I594" s="35">
        <f t="shared" si="223"/>
        <v>111.748</v>
      </c>
      <c r="J594" s="441"/>
      <c r="K594" s="371"/>
      <c r="L594" s="328">
        <v>0</v>
      </c>
      <c r="M594" s="329">
        <f t="shared" si="228"/>
        <v>0</v>
      </c>
      <c r="N594" s="328">
        <v>3.9910000000000001</v>
      </c>
      <c r="O594" s="329">
        <f t="shared" si="229"/>
        <v>0</v>
      </c>
      <c r="P594" s="329">
        <f t="shared" si="224"/>
        <v>0</v>
      </c>
      <c r="Q594" s="473"/>
      <c r="R594" s="327">
        <f t="shared" si="232"/>
        <v>28</v>
      </c>
      <c r="S594" s="328">
        <v>0</v>
      </c>
      <c r="T594" s="329">
        <f t="shared" si="230"/>
        <v>0</v>
      </c>
      <c r="U594" s="328">
        <v>3.9910000000000001</v>
      </c>
      <c r="V594" s="329">
        <f t="shared" si="231"/>
        <v>111.748</v>
      </c>
      <c r="W594" s="329">
        <f t="shared" si="225"/>
        <v>111.748</v>
      </c>
      <c r="X594" s="464"/>
    </row>
    <row r="595" spans="1:24" x14ac:dyDescent="0.25">
      <c r="A595" s="194" t="s">
        <v>1101</v>
      </c>
      <c r="B595" s="117" t="s">
        <v>563</v>
      </c>
      <c r="C595" s="118" t="s">
        <v>170</v>
      </c>
      <c r="D595" s="119">
        <v>54</v>
      </c>
      <c r="E595" s="40">
        <v>0</v>
      </c>
      <c r="F595" s="35">
        <f t="shared" si="226"/>
        <v>0</v>
      </c>
      <c r="G595" s="40">
        <v>8.8010000000000002</v>
      </c>
      <c r="H595" s="35">
        <f t="shared" si="227"/>
        <v>475.25400000000002</v>
      </c>
      <c r="I595" s="35">
        <f t="shared" si="223"/>
        <v>475.25400000000002</v>
      </c>
      <c r="J595" s="441"/>
      <c r="K595" s="371"/>
      <c r="L595" s="328">
        <v>0</v>
      </c>
      <c r="M595" s="329">
        <f t="shared" si="228"/>
        <v>0</v>
      </c>
      <c r="N595" s="328">
        <v>8.8010000000000002</v>
      </c>
      <c r="O595" s="329">
        <f t="shared" si="229"/>
        <v>0</v>
      </c>
      <c r="P595" s="329">
        <f t="shared" si="224"/>
        <v>0</v>
      </c>
      <c r="Q595" s="473"/>
      <c r="R595" s="327">
        <f t="shared" si="232"/>
        <v>54</v>
      </c>
      <c r="S595" s="328">
        <v>0</v>
      </c>
      <c r="T595" s="329">
        <f t="shared" si="230"/>
        <v>0</v>
      </c>
      <c r="U595" s="328">
        <v>8.8010000000000002</v>
      </c>
      <c r="V595" s="329">
        <f t="shared" si="231"/>
        <v>475.25400000000002</v>
      </c>
      <c r="W595" s="329">
        <f t="shared" si="225"/>
        <v>475.25400000000002</v>
      </c>
      <c r="X595" s="464"/>
    </row>
    <row r="596" spans="1:24" x14ac:dyDescent="0.25">
      <c r="A596" s="194" t="s">
        <v>1102</v>
      </c>
      <c r="B596" s="117" t="s">
        <v>381</v>
      </c>
      <c r="C596" s="118" t="s">
        <v>196</v>
      </c>
      <c r="D596" s="119">
        <v>1</v>
      </c>
      <c r="E596" s="40">
        <v>53448</v>
      </c>
      <c r="F596" s="35">
        <f t="shared" si="226"/>
        <v>53448</v>
      </c>
      <c r="G596" s="40">
        <v>0</v>
      </c>
      <c r="H596" s="35">
        <f t="shared" si="227"/>
        <v>0</v>
      </c>
      <c r="I596" s="35">
        <f t="shared" si="223"/>
        <v>53448</v>
      </c>
      <c r="J596" s="441"/>
      <c r="K596" s="371"/>
      <c r="L596" s="328">
        <v>53448</v>
      </c>
      <c r="M596" s="329">
        <f t="shared" si="228"/>
        <v>0</v>
      </c>
      <c r="N596" s="328">
        <v>0</v>
      </c>
      <c r="O596" s="329">
        <f t="shared" si="229"/>
        <v>0</v>
      </c>
      <c r="P596" s="329">
        <f t="shared" si="224"/>
        <v>0</v>
      </c>
      <c r="Q596" s="473"/>
      <c r="R596" s="327">
        <f t="shared" si="232"/>
        <v>1</v>
      </c>
      <c r="S596" s="328">
        <v>53448</v>
      </c>
      <c r="T596" s="329">
        <f t="shared" si="230"/>
        <v>53448</v>
      </c>
      <c r="U596" s="328">
        <v>0</v>
      </c>
      <c r="V596" s="329">
        <f t="shared" si="231"/>
        <v>0</v>
      </c>
      <c r="W596" s="329">
        <f t="shared" si="225"/>
        <v>53448</v>
      </c>
      <c r="X596" s="464"/>
    </row>
    <row r="597" spans="1:24" x14ac:dyDescent="0.25">
      <c r="A597" s="108" t="s">
        <v>1103</v>
      </c>
      <c r="B597" s="109" t="s">
        <v>1104</v>
      </c>
      <c r="C597" s="110"/>
      <c r="D597" s="111"/>
      <c r="E597" s="112"/>
      <c r="F597" s="28">
        <f>SUM(F598:F634)</f>
        <v>4524706.12</v>
      </c>
      <c r="G597" s="27"/>
      <c r="H597" s="28">
        <f>SUM(H598:H634)</f>
        <v>18076414.479999997</v>
      </c>
      <c r="I597" s="28">
        <f>SUM(I598:I634)</f>
        <v>22601120.600000001</v>
      </c>
      <c r="J597" s="450"/>
      <c r="K597" s="366"/>
      <c r="L597" s="367"/>
      <c r="M597" s="368">
        <f>SUM(M598:M634)</f>
        <v>2554623.9299999997</v>
      </c>
      <c r="N597" s="370"/>
      <c r="O597" s="368">
        <f>SUM(O598:O634)</f>
        <v>17454058.32</v>
      </c>
      <c r="P597" s="368">
        <f>SUM(P598:P634)</f>
        <v>20008682.250000004</v>
      </c>
      <c r="Q597" s="482"/>
      <c r="R597" s="327">
        <f t="shared" si="232"/>
        <v>0</v>
      </c>
      <c r="S597" s="367"/>
      <c r="T597" s="368">
        <f>SUM(T598:T634)</f>
        <v>1970082.19</v>
      </c>
      <c r="U597" s="370"/>
      <c r="V597" s="368">
        <f>SUM(V598:V634)</f>
        <v>622356.16</v>
      </c>
      <c r="W597" s="368">
        <f>SUM(W598:W634)</f>
        <v>2592438.3499999996</v>
      </c>
      <c r="X597" s="464"/>
    </row>
    <row r="598" spans="1:24" x14ac:dyDescent="0.25">
      <c r="A598" s="194" t="s">
        <v>1105</v>
      </c>
      <c r="B598" s="117" t="s">
        <v>1106</v>
      </c>
      <c r="C598" s="118" t="s">
        <v>170</v>
      </c>
      <c r="D598" s="119">
        <v>2</v>
      </c>
      <c r="E598" s="35">
        <v>332000</v>
      </c>
      <c r="F598" s="35">
        <f t="shared" ref="F598:F608" si="233">D598*E598</f>
        <v>664000</v>
      </c>
      <c r="G598" s="35">
        <v>5812000</v>
      </c>
      <c r="H598" s="35">
        <f t="shared" ref="H598:H608" si="234">D598*G598</f>
        <v>11624000</v>
      </c>
      <c r="I598" s="35">
        <f>H598+F598</f>
        <v>12288000</v>
      </c>
      <c r="J598" s="441"/>
      <c r="K598" s="371">
        <v>2</v>
      </c>
      <c r="L598" s="329">
        <v>332000</v>
      </c>
      <c r="M598" s="329">
        <f t="shared" ref="M598:M608" si="235">K598*L598</f>
        <v>664000</v>
      </c>
      <c r="N598" s="329">
        <v>5812000</v>
      </c>
      <c r="O598" s="329">
        <f t="shared" ref="O598:O608" si="236">K598*N598</f>
        <v>11624000</v>
      </c>
      <c r="P598" s="329">
        <f>O598+M598</f>
        <v>12288000</v>
      </c>
      <c r="Q598" s="473"/>
      <c r="R598" s="327">
        <f t="shared" si="232"/>
        <v>0</v>
      </c>
      <c r="S598" s="329">
        <v>332000</v>
      </c>
      <c r="T598" s="329">
        <f t="shared" ref="T598:T608" si="237">R598*S598</f>
        <v>0</v>
      </c>
      <c r="U598" s="329">
        <v>5812000</v>
      </c>
      <c r="V598" s="329">
        <f t="shared" ref="V598:V608" si="238">R598*U598</f>
        <v>0</v>
      </c>
      <c r="W598" s="329">
        <f>V598+T598</f>
        <v>0</v>
      </c>
      <c r="X598" s="464"/>
    </row>
    <row r="599" spans="1:24" x14ac:dyDescent="0.25">
      <c r="A599" s="194" t="s">
        <v>1107</v>
      </c>
      <c r="B599" s="117" t="s">
        <v>1108</v>
      </c>
      <c r="C599" s="118" t="s">
        <v>28</v>
      </c>
      <c r="D599" s="119">
        <v>2</v>
      </c>
      <c r="E599" s="35">
        <v>0</v>
      </c>
      <c r="F599" s="35">
        <f t="shared" si="233"/>
        <v>0</v>
      </c>
      <c r="G599" s="35">
        <v>73710</v>
      </c>
      <c r="H599" s="35">
        <f t="shared" si="234"/>
        <v>147420</v>
      </c>
      <c r="I599" s="35">
        <f t="shared" ref="I599:I634" si="239">H599+F599</f>
        <v>147420</v>
      </c>
      <c r="J599" s="441"/>
      <c r="K599" s="371">
        <v>2</v>
      </c>
      <c r="L599" s="329">
        <v>0</v>
      </c>
      <c r="M599" s="329">
        <f t="shared" si="235"/>
        <v>0</v>
      </c>
      <c r="N599" s="329">
        <v>73710</v>
      </c>
      <c r="O599" s="329">
        <f t="shared" si="236"/>
        <v>147420</v>
      </c>
      <c r="P599" s="329">
        <f t="shared" ref="P599:P634" si="240">O599+M599</f>
        <v>147420</v>
      </c>
      <c r="Q599" s="473"/>
      <c r="R599" s="327">
        <f t="shared" si="232"/>
        <v>0</v>
      </c>
      <c r="S599" s="329">
        <v>0</v>
      </c>
      <c r="T599" s="329">
        <f t="shared" si="237"/>
        <v>0</v>
      </c>
      <c r="U599" s="329">
        <v>73710</v>
      </c>
      <c r="V599" s="329">
        <f t="shared" si="238"/>
        <v>0</v>
      </c>
      <c r="W599" s="329">
        <f t="shared" ref="W599:W634" si="241">V599+T599</f>
        <v>0</v>
      </c>
      <c r="X599" s="464"/>
    </row>
    <row r="600" spans="1:24" ht="28.5" x14ac:dyDescent="0.25">
      <c r="A600" s="194" t="s">
        <v>1109</v>
      </c>
      <c r="B600" s="117" t="s">
        <v>1110</v>
      </c>
      <c r="C600" s="118" t="s">
        <v>1111</v>
      </c>
      <c r="D600" s="119">
        <v>2</v>
      </c>
      <c r="E600" s="35">
        <v>46374</v>
      </c>
      <c r="F600" s="35">
        <f t="shared" si="233"/>
        <v>92748</v>
      </c>
      <c r="G600" s="40">
        <v>0</v>
      </c>
      <c r="H600" s="35">
        <f t="shared" si="234"/>
        <v>0</v>
      </c>
      <c r="I600" s="35">
        <f t="shared" si="239"/>
        <v>92748</v>
      </c>
      <c r="J600" s="441"/>
      <c r="K600" s="371">
        <v>2</v>
      </c>
      <c r="L600" s="329">
        <v>46374</v>
      </c>
      <c r="M600" s="329">
        <f t="shared" si="235"/>
        <v>92748</v>
      </c>
      <c r="N600" s="328">
        <v>0</v>
      </c>
      <c r="O600" s="329">
        <f t="shared" si="236"/>
        <v>0</v>
      </c>
      <c r="P600" s="329">
        <f t="shared" si="240"/>
        <v>92748</v>
      </c>
      <c r="Q600" s="473"/>
      <c r="R600" s="327">
        <f t="shared" si="232"/>
        <v>0</v>
      </c>
      <c r="S600" s="329">
        <v>46374</v>
      </c>
      <c r="T600" s="329">
        <f t="shared" si="237"/>
        <v>0</v>
      </c>
      <c r="U600" s="328">
        <v>0</v>
      </c>
      <c r="V600" s="329">
        <f t="shared" si="238"/>
        <v>0</v>
      </c>
      <c r="W600" s="329">
        <f t="shared" si="241"/>
        <v>0</v>
      </c>
      <c r="X600" s="464"/>
    </row>
    <row r="601" spans="1:24" ht="28.5" x14ac:dyDescent="0.25">
      <c r="A601" s="194" t="s">
        <v>1112</v>
      </c>
      <c r="B601" s="117" t="s">
        <v>1113</v>
      </c>
      <c r="C601" s="118" t="s">
        <v>170</v>
      </c>
      <c r="D601" s="119">
        <v>3</v>
      </c>
      <c r="E601" s="40">
        <v>56592</v>
      </c>
      <c r="F601" s="35">
        <f t="shared" si="233"/>
        <v>169776</v>
      </c>
      <c r="G601" s="40">
        <v>0</v>
      </c>
      <c r="H601" s="35">
        <f t="shared" si="234"/>
        <v>0</v>
      </c>
      <c r="I601" s="35">
        <f t="shared" si="239"/>
        <v>169776</v>
      </c>
      <c r="J601" s="441"/>
      <c r="K601" s="371">
        <v>3</v>
      </c>
      <c r="L601" s="328">
        <v>56592</v>
      </c>
      <c r="M601" s="329">
        <f t="shared" si="235"/>
        <v>169776</v>
      </c>
      <c r="N601" s="328">
        <v>0</v>
      </c>
      <c r="O601" s="329">
        <f t="shared" si="236"/>
        <v>0</v>
      </c>
      <c r="P601" s="329">
        <f t="shared" si="240"/>
        <v>169776</v>
      </c>
      <c r="Q601" s="473"/>
      <c r="R601" s="327">
        <f t="shared" si="232"/>
        <v>0</v>
      </c>
      <c r="S601" s="328">
        <v>56592</v>
      </c>
      <c r="T601" s="329">
        <f t="shared" si="237"/>
        <v>0</v>
      </c>
      <c r="U601" s="328">
        <v>0</v>
      </c>
      <c r="V601" s="329">
        <f t="shared" si="238"/>
        <v>0</v>
      </c>
      <c r="W601" s="329">
        <f t="shared" si="241"/>
        <v>0</v>
      </c>
      <c r="X601" s="464"/>
    </row>
    <row r="602" spans="1:24" ht="28.5" x14ac:dyDescent="0.25">
      <c r="A602" s="194" t="s">
        <v>1114</v>
      </c>
      <c r="B602" s="117" t="s">
        <v>1115</v>
      </c>
      <c r="C602" s="118" t="s">
        <v>1116</v>
      </c>
      <c r="D602" s="119">
        <v>52</v>
      </c>
      <c r="E602" s="35">
        <v>2373</v>
      </c>
      <c r="F602" s="35">
        <f t="shared" si="233"/>
        <v>123396</v>
      </c>
      <c r="G602" s="35">
        <v>4672</v>
      </c>
      <c r="H602" s="35">
        <f t="shared" si="234"/>
        <v>242944</v>
      </c>
      <c r="I602" s="35">
        <f t="shared" si="239"/>
        <v>366340</v>
      </c>
      <c r="J602" s="441"/>
      <c r="K602" s="371">
        <v>41.91</v>
      </c>
      <c r="L602" s="329">
        <v>2373</v>
      </c>
      <c r="M602" s="329">
        <f t="shared" si="235"/>
        <v>99452.43</v>
      </c>
      <c r="N602" s="329">
        <v>4672</v>
      </c>
      <c r="O602" s="329">
        <f t="shared" si="236"/>
        <v>195803.51999999999</v>
      </c>
      <c r="P602" s="329">
        <f t="shared" si="240"/>
        <v>295255.94999999995</v>
      </c>
      <c r="Q602" s="473"/>
      <c r="R602" s="327">
        <f t="shared" si="232"/>
        <v>10.090000000000003</v>
      </c>
      <c r="S602" s="329">
        <v>2373</v>
      </c>
      <c r="T602" s="329">
        <f t="shared" si="237"/>
        <v>23943.570000000007</v>
      </c>
      <c r="U602" s="329">
        <v>4672</v>
      </c>
      <c r="V602" s="329">
        <f t="shared" si="238"/>
        <v>47140.480000000018</v>
      </c>
      <c r="W602" s="329">
        <f t="shared" si="241"/>
        <v>71084.050000000017</v>
      </c>
      <c r="X602" s="464"/>
    </row>
    <row r="603" spans="1:24" ht="42.75" x14ac:dyDescent="0.25">
      <c r="A603" s="194" t="s">
        <v>1117</v>
      </c>
      <c r="B603" s="117" t="s">
        <v>1118</v>
      </c>
      <c r="C603" s="118" t="s">
        <v>170</v>
      </c>
      <c r="D603" s="119">
        <v>2</v>
      </c>
      <c r="E603" s="35">
        <v>60324</v>
      </c>
      <c r="F603" s="35">
        <f t="shared" si="233"/>
        <v>120648</v>
      </c>
      <c r="G603" s="35">
        <v>1490068</v>
      </c>
      <c r="H603" s="35">
        <f t="shared" si="234"/>
        <v>2980136</v>
      </c>
      <c r="I603" s="35">
        <f t="shared" si="239"/>
        <v>3100784</v>
      </c>
      <c r="J603" s="441"/>
      <c r="K603" s="371">
        <v>2</v>
      </c>
      <c r="L603" s="329">
        <v>60324</v>
      </c>
      <c r="M603" s="329">
        <f t="shared" si="235"/>
        <v>120648</v>
      </c>
      <c r="N603" s="329">
        <v>1490068</v>
      </c>
      <c r="O603" s="329">
        <f t="shared" si="236"/>
        <v>2980136</v>
      </c>
      <c r="P603" s="329">
        <f t="shared" si="240"/>
        <v>3100784</v>
      </c>
      <c r="Q603" s="473"/>
      <c r="R603" s="327">
        <f t="shared" si="232"/>
        <v>0</v>
      </c>
      <c r="S603" s="329">
        <v>60324</v>
      </c>
      <c r="T603" s="329">
        <f t="shared" si="237"/>
        <v>0</v>
      </c>
      <c r="U603" s="329">
        <v>1490068</v>
      </c>
      <c r="V603" s="329">
        <f t="shared" si="238"/>
        <v>0</v>
      </c>
      <c r="W603" s="329">
        <f t="shared" si="241"/>
        <v>0</v>
      </c>
      <c r="X603" s="464"/>
    </row>
    <row r="604" spans="1:24" ht="28.5" x14ac:dyDescent="0.25">
      <c r="A604" s="194" t="s">
        <v>1119</v>
      </c>
      <c r="B604" s="117" t="s">
        <v>1120</v>
      </c>
      <c r="C604" s="118" t="s">
        <v>406</v>
      </c>
      <c r="D604" s="119">
        <v>140.19999999999999</v>
      </c>
      <c r="E604" s="35">
        <v>1771</v>
      </c>
      <c r="F604" s="35">
        <f t="shared" si="233"/>
        <v>248294.19999999998</v>
      </c>
      <c r="G604" s="35">
        <v>4632</v>
      </c>
      <c r="H604" s="35">
        <f t="shared" si="234"/>
        <v>649406.39999999991</v>
      </c>
      <c r="I604" s="35">
        <f t="shared" si="239"/>
        <v>897700.59999999986</v>
      </c>
      <c r="J604" s="441"/>
      <c r="K604" s="371">
        <v>140.19999999999999</v>
      </c>
      <c r="L604" s="329">
        <v>1771</v>
      </c>
      <c r="M604" s="329">
        <f t="shared" si="235"/>
        <v>248294.19999999998</v>
      </c>
      <c r="N604" s="329">
        <v>4632</v>
      </c>
      <c r="O604" s="329">
        <f t="shared" si="236"/>
        <v>649406.39999999991</v>
      </c>
      <c r="P604" s="329">
        <f t="shared" si="240"/>
        <v>897700.59999999986</v>
      </c>
      <c r="Q604" s="473"/>
      <c r="R604" s="327">
        <f t="shared" si="232"/>
        <v>0</v>
      </c>
      <c r="S604" s="329">
        <v>1771</v>
      </c>
      <c r="T604" s="329">
        <f t="shared" si="237"/>
        <v>0</v>
      </c>
      <c r="U604" s="329">
        <v>4632</v>
      </c>
      <c r="V604" s="329">
        <f t="shared" si="238"/>
        <v>0</v>
      </c>
      <c r="W604" s="329">
        <f t="shared" si="241"/>
        <v>0</v>
      </c>
      <c r="X604" s="464"/>
    </row>
    <row r="605" spans="1:24" ht="28.5" x14ac:dyDescent="0.25">
      <c r="A605" s="194" t="s">
        <v>1121</v>
      </c>
      <c r="B605" s="117" t="s">
        <v>1122</v>
      </c>
      <c r="C605" s="118" t="s">
        <v>170</v>
      </c>
      <c r="D605" s="119">
        <v>107</v>
      </c>
      <c r="E605" s="40">
        <v>1572</v>
      </c>
      <c r="F605" s="35">
        <f t="shared" si="233"/>
        <v>168204</v>
      </c>
      <c r="G605" s="40">
        <v>1441.44</v>
      </c>
      <c r="H605" s="35">
        <f t="shared" si="234"/>
        <v>154234.08000000002</v>
      </c>
      <c r="I605" s="35">
        <f t="shared" si="239"/>
        <v>322438.08</v>
      </c>
      <c r="J605" s="441"/>
      <c r="K605" s="371"/>
      <c r="L605" s="328">
        <v>1572</v>
      </c>
      <c r="M605" s="329">
        <f t="shared" si="235"/>
        <v>0</v>
      </c>
      <c r="N605" s="328">
        <v>1441.44</v>
      </c>
      <c r="O605" s="329">
        <f t="shared" si="236"/>
        <v>0</v>
      </c>
      <c r="P605" s="329">
        <f t="shared" si="240"/>
        <v>0</v>
      </c>
      <c r="Q605" s="473"/>
      <c r="R605" s="327">
        <f t="shared" si="232"/>
        <v>107</v>
      </c>
      <c r="S605" s="328">
        <v>1572</v>
      </c>
      <c r="T605" s="329">
        <f t="shared" si="237"/>
        <v>168204</v>
      </c>
      <c r="U605" s="328">
        <v>1441.44</v>
      </c>
      <c r="V605" s="329">
        <f t="shared" si="238"/>
        <v>154234.08000000002</v>
      </c>
      <c r="W605" s="329">
        <f t="shared" si="241"/>
        <v>322438.08</v>
      </c>
      <c r="X605" s="464"/>
    </row>
    <row r="606" spans="1:24" ht="28.5" x14ac:dyDescent="0.25">
      <c r="A606" s="194" t="s">
        <v>1123</v>
      </c>
      <c r="B606" s="117" t="s">
        <v>1124</v>
      </c>
      <c r="C606" s="118" t="s">
        <v>1125</v>
      </c>
      <c r="D606" s="119">
        <v>10</v>
      </c>
      <c r="E606" s="35">
        <v>9790</v>
      </c>
      <c r="F606" s="35">
        <f t="shared" si="233"/>
        <v>97900</v>
      </c>
      <c r="G606" s="35">
        <v>35760</v>
      </c>
      <c r="H606" s="35">
        <f t="shared" si="234"/>
        <v>357600</v>
      </c>
      <c r="I606" s="35">
        <f t="shared" si="239"/>
        <v>455500</v>
      </c>
      <c r="J606" s="441"/>
      <c r="K606" s="371">
        <v>10</v>
      </c>
      <c r="L606" s="329">
        <v>9790</v>
      </c>
      <c r="M606" s="329">
        <f t="shared" si="235"/>
        <v>97900</v>
      </c>
      <c r="N606" s="329">
        <v>35760</v>
      </c>
      <c r="O606" s="329">
        <f t="shared" si="236"/>
        <v>357600</v>
      </c>
      <c r="P606" s="329">
        <f t="shared" si="240"/>
        <v>455500</v>
      </c>
      <c r="Q606" s="473"/>
      <c r="R606" s="327">
        <f t="shared" si="232"/>
        <v>0</v>
      </c>
      <c r="S606" s="329">
        <v>9790</v>
      </c>
      <c r="T606" s="329">
        <f t="shared" si="237"/>
        <v>0</v>
      </c>
      <c r="U606" s="329">
        <v>35760</v>
      </c>
      <c r="V606" s="329">
        <f t="shared" si="238"/>
        <v>0</v>
      </c>
      <c r="W606" s="329">
        <f t="shared" si="241"/>
        <v>0</v>
      </c>
      <c r="X606" s="464"/>
    </row>
    <row r="607" spans="1:24" ht="28.5" x14ac:dyDescent="0.25">
      <c r="A607" s="194" t="s">
        <v>1126</v>
      </c>
      <c r="B607" s="117" t="s">
        <v>1127</v>
      </c>
      <c r="C607" s="118" t="s">
        <v>170</v>
      </c>
      <c r="D607" s="119">
        <v>30</v>
      </c>
      <c r="E607" s="40">
        <v>1572</v>
      </c>
      <c r="F607" s="35">
        <f t="shared" si="233"/>
        <v>47160</v>
      </c>
      <c r="G607" s="40">
        <v>1609.92</v>
      </c>
      <c r="H607" s="35">
        <f t="shared" si="234"/>
        <v>48297.600000000006</v>
      </c>
      <c r="I607" s="35">
        <f t="shared" si="239"/>
        <v>95457.600000000006</v>
      </c>
      <c r="J607" s="441"/>
      <c r="K607" s="371"/>
      <c r="L607" s="328">
        <v>1572</v>
      </c>
      <c r="M607" s="329">
        <f t="shared" si="235"/>
        <v>0</v>
      </c>
      <c r="N607" s="328">
        <v>1609.92</v>
      </c>
      <c r="O607" s="329">
        <f t="shared" si="236"/>
        <v>0</v>
      </c>
      <c r="P607" s="329">
        <f t="shared" si="240"/>
        <v>0</v>
      </c>
      <c r="Q607" s="473"/>
      <c r="R607" s="327">
        <f t="shared" si="232"/>
        <v>30</v>
      </c>
      <c r="S607" s="328">
        <v>1572</v>
      </c>
      <c r="T607" s="329">
        <f t="shared" si="237"/>
        <v>47160</v>
      </c>
      <c r="U607" s="328">
        <v>1609.92</v>
      </c>
      <c r="V607" s="329">
        <f t="shared" si="238"/>
        <v>48297.600000000006</v>
      </c>
      <c r="W607" s="329">
        <f t="shared" si="241"/>
        <v>95457.600000000006</v>
      </c>
      <c r="X607" s="464"/>
    </row>
    <row r="608" spans="1:24" x14ac:dyDescent="0.25">
      <c r="A608" s="194" t="s">
        <v>1128</v>
      </c>
      <c r="B608" s="117" t="s">
        <v>1129</v>
      </c>
      <c r="C608" s="118" t="s">
        <v>170</v>
      </c>
      <c r="D608" s="119">
        <v>45</v>
      </c>
      <c r="E608" s="35">
        <v>9866</v>
      </c>
      <c r="F608" s="35">
        <f t="shared" si="233"/>
        <v>443970</v>
      </c>
      <c r="G608" s="35">
        <v>28674</v>
      </c>
      <c r="H608" s="35">
        <f t="shared" si="234"/>
        <v>1290330</v>
      </c>
      <c r="I608" s="35">
        <f t="shared" si="239"/>
        <v>1734300</v>
      </c>
      <c r="J608" s="441"/>
      <c r="K608" s="371">
        <v>45</v>
      </c>
      <c r="L608" s="329">
        <v>9866</v>
      </c>
      <c r="M608" s="329">
        <f t="shared" si="235"/>
        <v>443970</v>
      </c>
      <c r="N608" s="329">
        <v>28674</v>
      </c>
      <c r="O608" s="329">
        <f t="shared" si="236"/>
        <v>1290330</v>
      </c>
      <c r="P608" s="329">
        <f t="shared" si="240"/>
        <v>1734300</v>
      </c>
      <c r="Q608" s="473"/>
      <c r="R608" s="327">
        <f t="shared" si="232"/>
        <v>0</v>
      </c>
      <c r="S608" s="329">
        <v>9866</v>
      </c>
      <c r="T608" s="329">
        <f t="shared" si="237"/>
        <v>0</v>
      </c>
      <c r="U608" s="329">
        <v>28674</v>
      </c>
      <c r="V608" s="329">
        <f t="shared" si="238"/>
        <v>0</v>
      </c>
      <c r="W608" s="329">
        <f t="shared" si="241"/>
        <v>0</v>
      </c>
      <c r="X608" s="464"/>
    </row>
    <row r="609" spans="1:24" x14ac:dyDescent="0.25">
      <c r="A609" s="194" t="s">
        <v>1130</v>
      </c>
      <c r="B609" s="117" t="s">
        <v>1131</v>
      </c>
      <c r="C609" s="118"/>
      <c r="D609" s="119"/>
      <c r="E609" s="40"/>
      <c r="F609" s="35"/>
      <c r="G609" s="40"/>
      <c r="H609" s="35"/>
      <c r="I609" s="35">
        <f t="shared" si="239"/>
        <v>0</v>
      </c>
      <c r="J609" s="441"/>
      <c r="K609" s="371"/>
      <c r="L609" s="328"/>
      <c r="M609" s="329"/>
      <c r="N609" s="328"/>
      <c r="O609" s="329"/>
      <c r="P609" s="329">
        <f t="shared" si="240"/>
        <v>0</v>
      </c>
      <c r="Q609" s="473"/>
      <c r="R609" s="327">
        <f t="shared" si="232"/>
        <v>0</v>
      </c>
      <c r="S609" s="328"/>
      <c r="T609" s="329"/>
      <c r="U609" s="328"/>
      <c r="V609" s="329"/>
      <c r="W609" s="329">
        <f t="shared" si="241"/>
        <v>0</v>
      </c>
      <c r="X609" s="464"/>
    </row>
    <row r="610" spans="1:24" ht="28.5" x14ac:dyDescent="0.25">
      <c r="A610" s="194" t="s">
        <v>1132</v>
      </c>
      <c r="B610" s="117" t="s">
        <v>1133</v>
      </c>
      <c r="C610" s="118" t="s">
        <v>170</v>
      </c>
      <c r="D610" s="119">
        <v>10</v>
      </c>
      <c r="E610" s="40">
        <v>393</v>
      </c>
      <c r="F610" s="35">
        <f t="shared" ref="F610:F634" si="242">D610*E610</f>
        <v>3930</v>
      </c>
      <c r="G610" s="40">
        <v>390</v>
      </c>
      <c r="H610" s="35">
        <f t="shared" ref="H610:H634" si="243">D610*G610</f>
        <v>3900</v>
      </c>
      <c r="I610" s="35">
        <f t="shared" si="239"/>
        <v>7830</v>
      </c>
      <c r="J610" s="441"/>
      <c r="K610" s="371"/>
      <c r="L610" s="328">
        <v>393</v>
      </c>
      <c r="M610" s="329">
        <f t="shared" ref="M610:M634" si="244">K610*L610</f>
        <v>0</v>
      </c>
      <c r="N610" s="328">
        <v>390</v>
      </c>
      <c r="O610" s="329">
        <f t="shared" ref="O610:O634" si="245">K610*N610</f>
        <v>0</v>
      </c>
      <c r="P610" s="329">
        <f t="shared" si="240"/>
        <v>0</v>
      </c>
      <c r="Q610" s="473"/>
      <c r="R610" s="327">
        <f t="shared" si="232"/>
        <v>10</v>
      </c>
      <c r="S610" s="328">
        <v>393</v>
      </c>
      <c r="T610" s="329">
        <f t="shared" ref="T610:T634" si="246">R610*S610</f>
        <v>3930</v>
      </c>
      <c r="U610" s="328">
        <v>390</v>
      </c>
      <c r="V610" s="329">
        <f t="shared" ref="V610:V634" si="247">R610*U610</f>
        <v>3900</v>
      </c>
      <c r="W610" s="329">
        <f t="shared" si="241"/>
        <v>7830</v>
      </c>
      <c r="X610" s="464"/>
    </row>
    <row r="611" spans="1:24" ht="28.5" x14ac:dyDescent="0.25">
      <c r="A611" s="194" t="s">
        <v>1134</v>
      </c>
      <c r="B611" s="117" t="s">
        <v>1135</v>
      </c>
      <c r="C611" s="118" t="s">
        <v>1125</v>
      </c>
      <c r="D611" s="119">
        <v>28</v>
      </c>
      <c r="E611" s="40">
        <v>471.6</v>
      </c>
      <c r="F611" s="35">
        <f t="shared" si="242"/>
        <v>13204.800000000001</v>
      </c>
      <c r="G611" s="40">
        <v>585</v>
      </c>
      <c r="H611" s="35">
        <f t="shared" si="243"/>
        <v>16380</v>
      </c>
      <c r="I611" s="35">
        <f t="shared" si="239"/>
        <v>29584.800000000003</v>
      </c>
      <c r="J611" s="441"/>
      <c r="K611" s="371">
        <v>28</v>
      </c>
      <c r="L611" s="328">
        <v>471.6</v>
      </c>
      <c r="M611" s="329">
        <f t="shared" si="244"/>
        <v>13204.800000000001</v>
      </c>
      <c r="N611" s="328">
        <v>585</v>
      </c>
      <c r="O611" s="329">
        <f t="shared" si="245"/>
        <v>16380</v>
      </c>
      <c r="P611" s="329">
        <f t="shared" si="240"/>
        <v>29584.800000000003</v>
      </c>
      <c r="Q611" s="473"/>
      <c r="R611" s="327">
        <f t="shared" si="232"/>
        <v>0</v>
      </c>
      <c r="S611" s="328">
        <v>471.6</v>
      </c>
      <c r="T611" s="329">
        <f t="shared" si="246"/>
        <v>0</v>
      </c>
      <c r="U611" s="328">
        <v>585</v>
      </c>
      <c r="V611" s="329">
        <f t="shared" si="247"/>
        <v>0</v>
      </c>
      <c r="W611" s="329">
        <f t="shared" si="241"/>
        <v>0</v>
      </c>
      <c r="X611" s="464"/>
    </row>
    <row r="612" spans="1:24" ht="28.5" x14ac:dyDescent="0.25">
      <c r="A612" s="194" t="s">
        <v>1136</v>
      </c>
      <c r="B612" s="117" t="s">
        <v>1137</v>
      </c>
      <c r="C612" s="118" t="s">
        <v>1125</v>
      </c>
      <c r="D612" s="119">
        <v>5</v>
      </c>
      <c r="E612" s="40">
        <v>455.88</v>
      </c>
      <c r="F612" s="35">
        <f t="shared" si="242"/>
        <v>2279.4</v>
      </c>
      <c r="G612" s="40">
        <v>468</v>
      </c>
      <c r="H612" s="35">
        <f t="shared" si="243"/>
        <v>2340</v>
      </c>
      <c r="I612" s="35">
        <f t="shared" si="239"/>
        <v>4619.3999999999996</v>
      </c>
      <c r="J612" s="441"/>
      <c r="K612" s="371"/>
      <c r="L612" s="328">
        <v>455.88</v>
      </c>
      <c r="M612" s="329">
        <f t="shared" si="244"/>
        <v>0</v>
      </c>
      <c r="N612" s="328">
        <v>468</v>
      </c>
      <c r="O612" s="329">
        <f t="shared" si="245"/>
        <v>0</v>
      </c>
      <c r="P612" s="329">
        <f t="shared" si="240"/>
        <v>0</v>
      </c>
      <c r="Q612" s="473"/>
      <c r="R612" s="327">
        <f t="shared" si="232"/>
        <v>5</v>
      </c>
      <c r="S612" s="328">
        <v>455.88</v>
      </c>
      <c r="T612" s="329">
        <f t="shared" si="246"/>
        <v>2279.4</v>
      </c>
      <c r="U612" s="328">
        <v>468</v>
      </c>
      <c r="V612" s="329">
        <f t="shared" si="247"/>
        <v>2340</v>
      </c>
      <c r="W612" s="329">
        <f t="shared" si="241"/>
        <v>4619.3999999999996</v>
      </c>
      <c r="X612" s="464"/>
    </row>
    <row r="613" spans="1:24" ht="28.5" x14ac:dyDescent="0.25">
      <c r="A613" s="194" t="s">
        <v>1138</v>
      </c>
      <c r="B613" s="117" t="s">
        <v>1139</v>
      </c>
      <c r="C613" s="118" t="s">
        <v>170</v>
      </c>
      <c r="D613" s="119">
        <v>5</v>
      </c>
      <c r="E613" s="40">
        <v>605.22</v>
      </c>
      <c r="F613" s="35">
        <f t="shared" si="242"/>
        <v>3026.1000000000004</v>
      </c>
      <c r="G613" s="40">
        <v>605.28</v>
      </c>
      <c r="H613" s="35">
        <f t="shared" si="243"/>
        <v>3026.3999999999996</v>
      </c>
      <c r="I613" s="35">
        <f t="shared" si="239"/>
        <v>6052.5</v>
      </c>
      <c r="J613" s="441"/>
      <c r="K613" s="371">
        <v>5</v>
      </c>
      <c r="L613" s="328">
        <v>605.22</v>
      </c>
      <c r="M613" s="329">
        <f t="shared" si="244"/>
        <v>3026.1000000000004</v>
      </c>
      <c r="N613" s="328">
        <v>605.28</v>
      </c>
      <c r="O613" s="329">
        <f t="shared" si="245"/>
        <v>3026.3999999999996</v>
      </c>
      <c r="P613" s="329">
        <f t="shared" si="240"/>
        <v>6052.5</v>
      </c>
      <c r="Q613" s="473"/>
      <c r="R613" s="327">
        <f t="shared" si="232"/>
        <v>0</v>
      </c>
      <c r="S613" s="328">
        <v>605.22</v>
      </c>
      <c r="T613" s="329">
        <f t="shared" si="246"/>
        <v>0</v>
      </c>
      <c r="U613" s="328">
        <v>605.28</v>
      </c>
      <c r="V613" s="329">
        <f t="shared" si="247"/>
        <v>0</v>
      </c>
      <c r="W613" s="329">
        <f t="shared" si="241"/>
        <v>0</v>
      </c>
      <c r="X613" s="464"/>
    </row>
    <row r="614" spans="1:24" ht="28.5" x14ac:dyDescent="0.25">
      <c r="A614" s="194" t="s">
        <v>1140</v>
      </c>
      <c r="B614" s="117" t="s">
        <v>1141</v>
      </c>
      <c r="C614" s="118" t="s">
        <v>170</v>
      </c>
      <c r="D614" s="119">
        <v>30</v>
      </c>
      <c r="E614" s="40">
        <v>581.64</v>
      </c>
      <c r="F614" s="35">
        <f t="shared" si="242"/>
        <v>17449.2</v>
      </c>
      <c r="G614" s="40">
        <v>1794</v>
      </c>
      <c r="H614" s="35">
        <f t="shared" si="243"/>
        <v>53820</v>
      </c>
      <c r="I614" s="35">
        <f t="shared" si="239"/>
        <v>71269.2</v>
      </c>
      <c r="J614" s="441"/>
      <c r="K614" s="371">
        <v>26</v>
      </c>
      <c r="L614" s="328">
        <v>581.64</v>
      </c>
      <c r="M614" s="329">
        <f t="shared" si="244"/>
        <v>15122.64</v>
      </c>
      <c r="N614" s="328">
        <v>1794</v>
      </c>
      <c r="O614" s="329">
        <f t="shared" si="245"/>
        <v>46644</v>
      </c>
      <c r="P614" s="329">
        <f t="shared" si="240"/>
        <v>61766.64</v>
      </c>
      <c r="Q614" s="473"/>
      <c r="R614" s="327">
        <f t="shared" si="232"/>
        <v>4</v>
      </c>
      <c r="S614" s="328">
        <v>581.64</v>
      </c>
      <c r="T614" s="329">
        <f t="shared" si="246"/>
        <v>2326.56</v>
      </c>
      <c r="U614" s="328">
        <v>1794</v>
      </c>
      <c r="V614" s="329">
        <f t="shared" si="247"/>
        <v>7176</v>
      </c>
      <c r="W614" s="329">
        <f t="shared" si="241"/>
        <v>9502.56</v>
      </c>
      <c r="X614" s="464"/>
    </row>
    <row r="615" spans="1:24" ht="42.75" x14ac:dyDescent="0.25">
      <c r="A615" s="194" t="s">
        <v>1142</v>
      </c>
      <c r="B615" s="117" t="s">
        <v>1143</v>
      </c>
      <c r="C615" s="118" t="s">
        <v>183</v>
      </c>
      <c r="D615" s="119">
        <v>0.33</v>
      </c>
      <c r="E615" s="40">
        <v>308112</v>
      </c>
      <c r="F615" s="35">
        <f t="shared" si="242"/>
        <v>101676.96</v>
      </c>
      <c r="G615" s="40">
        <v>0</v>
      </c>
      <c r="H615" s="35">
        <f t="shared" si="243"/>
        <v>0</v>
      </c>
      <c r="I615" s="35">
        <f t="shared" si="239"/>
        <v>101676.96</v>
      </c>
      <c r="J615" s="441"/>
      <c r="K615" s="371"/>
      <c r="L615" s="328">
        <v>308112</v>
      </c>
      <c r="M615" s="329">
        <f t="shared" si="244"/>
        <v>0</v>
      </c>
      <c r="N615" s="328">
        <v>0</v>
      </c>
      <c r="O615" s="329">
        <f t="shared" si="245"/>
        <v>0</v>
      </c>
      <c r="P615" s="329">
        <f t="shared" si="240"/>
        <v>0</v>
      </c>
      <c r="Q615" s="473"/>
      <c r="R615" s="327">
        <f t="shared" si="232"/>
        <v>0.33</v>
      </c>
      <c r="S615" s="328">
        <v>308112</v>
      </c>
      <c r="T615" s="329">
        <f t="shared" si="246"/>
        <v>101676.96</v>
      </c>
      <c r="U615" s="328">
        <v>0</v>
      </c>
      <c r="V615" s="329">
        <f t="shared" si="247"/>
        <v>0</v>
      </c>
      <c r="W615" s="329">
        <f t="shared" si="241"/>
        <v>101676.96</v>
      </c>
      <c r="X615" s="464"/>
    </row>
    <row r="616" spans="1:24" x14ac:dyDescent="0.25">
      <c r="A616" s="194" t="s">
        <v>1144</v>
      </c>
      <c r="B616" s="117" t="s">
        <v>1145</v>
      </c>
      <c r="C616" s="118" t="s">
        <v>406</v>
      </c>
      <c r="D616" s="119">
        <v>0.6</v>
      </c>
      <c r="E616" s="40">
        <v>7860</v>
      </c>
      <c r="F616" s="35">
        <f t="shared" si="242"/>
        <v>4716</v>
      </c>
      <c r="G616" s="40">
        <v>0</v>
      </c>
      <c r="H616" s="35">
        <f t="shared" si="243"/>
        <v>0</v>
      </c>
      <c r="I616" s="35">
        <f t="shared" si="239"/>
        <v>4716</v>
      </c>
      <c r="J616" s="441"/>
      <c r="K616" s="371">
        <v>0.6</v>
      </c>
      <c r="L616" s="328">
        <v>7860</v>
      </c>
      <c r="M616" s="329">
        <f t="shared" si="244"/>
        <v>4716</v>
      </c>
      <c r="N616" s="328">
        <v>0</v>
      </c>
      <c r="O616" s="329">
        <f t="shared" si="245"/>
        <v>0</v>
      </c>
      <c r="P616" s="329">
        <f t="shared" si="240"/>
        <v>4716</v>
      </c>
      <c r="Q616" s="473"/>
      <c r="R616" s="327">
        <f t="shared" si="232"/>
        <v>0</v>
      </c>
      <c r="S616" s="328">
        <v>7860</v>
      </c>
      <c r="T616" s="329">
        <f t="shared" si="246"/>
        <v>0</v>
      </c>
      <c r="U616" s="328">
        <v>0</v>
      </c>
      <c r="V616" s="329">
        <f t="shared" si="247"/>
        <v>0</v>
      </c>
      <c r="W616" s="329">
        <f t="shared" si="241"/>
        <v>0</v>
      </c>
      <c r="X616" s="464"/>
    </row>
    <row r="617" spans="1:24" ht="28.5" x14ac:dyDescent="0.25">
      <c r="A617" s="194" t="s">
        <v>1146</v>
      </c>
      <c r="B617" s="117" t="s">
        <v>1147</v>
      </c>
      <c r="C617" s="118" t="s">
        <v>170</v>
      </c>
      <c r="D617" s="119">
        <v>2</v>
      </c>
      <c r="E617" s="40">
        <v>19650</v>
      </c>
      <c r="F617" s="35">
        <f t="shared" si="242"/>
        <v>39300</v>
      </c>
      <c r="G617" s="40">
        <v>21242</v>
      </c>
      <c r="H617" s="35">
        <f t="shared" si="243"/>
        <v>42484</v>
      </c>
      <c r="I617" s="35">
        <f t="shared" si="239"/>
        <v>81784</v>
      </c>
      <c r="J617" s="441"/>
      <c r="K617" s="371">
        <v>2</v>
      </c>
      <c r="L617" s="328">
        <v>19650</v>
      </c>
      <c r="M617" s="329">
        <f t="shared" si="244"/>
        <v>39300</v>
      </c>
      <c r="N617" s="328">
        <v>21242</v>
      </c>
      <c r="O617" s="329">
        <f t="shared" si="245"/>
        <v>42484</v>
      </c>
      <c r="P617" s="329">
        <f t="shared" si="240"/>
        <v>81784</v>
      </c>
      <c r="Q617" s="473"/>
      <c r="R617" s="327">
        <f t="shared" si="232"/>
        <v>0</v>
      </c>
      <c r="S617" s="328">
        <v>19650</v>
      </c>
      <c r="T617" s="329">
        <f t="shared" si="246"/>
        <v>0</v>
      </c>
      <c r="U617" s="328">
        <v>21242</v>
      </c>
      <c r="V617" s="329">
        <f t="shared" si="247"/>
        <v>0</v>
      </c>
      <c r="W617" s="329">
        <f t="shared" si="241"/>
        <v>0</v>
      </c>
      <c r="X617" s="464"/>
    </row>
    <row r="618" spans="1:24" ht="28.5" x14ac:dyDescent="0.25">
      <c r="A618" s="194" t="s">
        <v>1148</v>
      </c>
      <c r="B618" s="117" t="s">
        <v>1149</v>
      </c>
      <c r="C618" s="118" t="s">
        <v>1125</v>
      </c>
      <c r="D618" s="119">
        <v>2</v>
      </c>
      <c r="E618" s="40">
        <v>56592</v>
      </c>
      <c r="F618" s="35">
        <f t="shared" si="242"/>
        <v>113184</v>
      </c>
      <c r="G618" s="40">
        <v>50414</v>
      </c>
      <c r="H618" s="35">
        <f t="shared" si="243"/>
        <v>100828</v>
      </c>
      <c r="I618" s="35">
        <f t="shared" si="239"/>
        <v>214012</v>
      </c>
      <c r="J618" s="441"/>
      <c r="K618" s="371">
        <v>2</v>
      </c>
      <c r="L618" s="328">
        <v>56592</v>
      </c>
      <c r="M618" s="329">
        <f t="shared" si="244"/>
        <v>113184</v>
      </c>
      <c r="N618" s="328">
        <v>50414</v>
      </c>
      <c r="O618" s="329">
        <f t="shared" si="245"/>
        <v>100828</v>
      </c>
      <c r="P618" s="329">
        <f t="shared" si="240"/>
        <v>214012</v>
      </c>
      <c r="Q618" s="473"/>
      <c r="R618" s="327">
        <f t="shared" si="232"/>
        <v>0</v>
      </c>
      <c r="S618" s="328">
        <v>56592</v>
      </c>
      <c r="T618" s="329">
        <f t="shared" si="246"/>
        <v>0</v>
      </c>
      <c r="U618" s="328">
        <v>50414</v>
      </c>
      <c r="V618" s="329">
        <f t="shared" si="247"/>
        <v>0</v>
      </c>
      <c r="W618" s="329">
        <f t="shared" si="241"/>
        <v>0</v>
      </c>
      <c r="X618" s="464"/>
    </row>
    <row r="619" spans="1:24" x14ac:dyDescent="0.25">
      <c r="A619" s="194" t="s">
        <v>1150</v>
      </c>
      <c r="B619" s="117" t="s">
        <v>1151</v>
      </c>
      <c r="C619" s="118" t="s">
        <v>1152</v>
      </c>
      <c r="D619" s="119">
        <v>1</v>
      </c>
      <c r="E619" s="40">
        <v>149340</v>
      </c>
      <c r="F619" s="35">
        <f t="shared" si="242"/>
        <v>149340</v>
      </c>
      <c r="G619" s="40">
        <v>0</v>
      </c>
      <c r="H619" s="35">
        <f t="shared" si="243"/>
        <v>0</v>
      </c>
      <c r="I619" s="35">
        <f t="shared" si="239"/>
        <v>149340</v>
      </c>
      <c r="J619" s="441"/>
      <c r="K619" s="371">
        <v>1</v>
      </c>
      <c r="L619" s="328">
        <v>149340</v>
      </c>
      <c r="M619" s="329">
        <f t="shared" si="244"/>
        <v>149340</v>
      </c>
      <c r="N619" s="328">
        <v>0</v>
      </c>
      <c r="O619" s="329">
        <f t="shared" si="245"/>
        <v>0</v>
      </c>
      <c r="P619" s="329">
        <f t="shared" si="240"/>
        <v>149340</v>
      </c>
      <c r="Q619" s="473"/>
      <c r="R619" s="327">
        <f t="shared" si="232"/>
        <v>0</v>
      </c>
      <c r="S619" s="328">
        <v>149340</v>
      </c>
      <c r="T619" s="329">
        <f t="shared" si="246"/>
        <v>0</v>
      </c>
      <c r="U619" s="328">
        <v>0</v>
      </c>
      <c r="V619" s="329">
        <f t="shared" si="247"/>
        <v>0</v>
      </c>
      <c r="W619" s="329">
        <f t="shared" si="241"/>
        <v>0</v>
      </c>
      <c r="X619" s="464"/>
    </row>
    <row r="620" spans="1:24" ht="28.5" x14ac:dyDescent="0.25">
      <c r="A620" s="194" t="s">
        <v>1153</v>
      </c>
      <c r="B620" s="117" t="s">
        <v>1154</v>
      </c>
      <c r="C620" s="118" t="s">
        <v>1155</v>
      </c>
      <c r="D620" s="119">
        <v>3.72</v>
      </c>
      <c r="E620" s="40">
        <v>2358</v>
      </c>
      <c r="F620" s="35">
        <f t="shared" si="242"/>
        <v>8771.76</v>
      </c>
      <c r="G620" s="40">
        <v>0</v>
      </c>
      <c r="H620" s="35">
        <f t="shared" si="243"/>
        <v>0</v>
      </c>
      <c r="I620" s="35">
        <f t="shared" si="239"/>
        <v>8771.76</v>
      </c>
      <c r="J620" s="441"/>
      <c r="K620" s="371">
        <v>3.72</v>
      </c>
      <c r="L620" s="328">
        <v>2358</v>
      </c>
      <c r="M620" s="329">
        <f t="shared" si="244"/>
        <v>8771.76</v>
      </c>
      <c r="N620" s="328">
        <v>0</v>
      </c>
      <c r="O620" s="329">
        <f t="shared" si="245"/>
        <v>0</v>
      </c>
      <c r="P620" s="329">
        <f t="shared" si="240"/>
        <v>8771.76</v>
      </c>
      <c r="Q620" s="473"/>
      <c r="R620" s="327">
        <f t="shared" si="232"/>
        <v>0</v>
      </c>
      <c r="S620" s="328">
        <v>2358</v>
      </c>
      <c r="T620" s="329">
        <f t="shared" si="246"/>
        <v>0</v>
      </c>
      <c r="U620" s="328">
        <v>0</v>
      </c>
      <c r="V620" s="329">
        <f t="shared" si="247"/>
        <v>0</v>
      </c>
      <c r="W620" s="329">
        <f t="shared" si="241"/>
        <v>0</v>
      </c>
      <c r="X620" s="464"/>
    </row>
    <row r="621" spans="1:24" x14ac:dyDescent="0.25">
      <c r="A621" s="194" t="s">
        <v>1156</v>
      </c>
      <c r="B621" s="117" t="s">
        <v>1157</v>
      </c>
      <c r="C621" s="118" t="s">
        <v>183</v>
      </c>
      <c r="D621" s="119">
        <v>0.06</v>
      </c>
      <c r="E621" s="40">
        <v>39300</v>
      </c>
      <c r="F621" s="35">
        <f t="shared" si="242"/>
        <v>2358</v>
      </c>
      <c r="G621" s="40">
        <v>0</v>
      </c>
      <c r="H621" s="35">
        <f t="shared" si="243"/>
        <v>0</v>
      </c>
      <c r="I621" s="35">
        <f t="shared" si="239"/>
        <v>2358</v>
      </c>
      <c r="J621" s="441"/>
      <c r="K621" s="371"/>
      <c r="L621" s="328">
        <v>39300</v>
      </c>
      <c r="M621" s="329">
        <f t="shared" si="244"/>
        <v>0</v>
      </c>
      <c r="N621" s="328">
        <v>0</v>
      </c>
      <c r="O621" s="329">
        <f t="shared" si="245"/>
        <v>0</v>
      </c>
      <c r="P621" s="329">
        <f t="shared" si="240"/>
        <v>0</v>
      </c>
      <c r="Q621" s="473"/>
      <c r="R621" s="327">
        <f t="shared" si="232"/>
        <v>0.06</v>
      </c>
      <c r="S621" s="328">
        <v>39300</v>
      </c>
      <c r="T621" s="329">
        <f t="shared" si="246"/>
        <v>2358</v>
      </c>
      <c r="U621" s="328">
        <v>0</v>
      </c>
      <c r="V621" s="329">
        <f t="shared" si="247"/>
        <v>0</v>
      </c>
      <c r="W621" s="329">
        <f t="shared" si="241"/>
        <v>2358</v>
      </c>
      <c r="X621" s="464"/>
    </row>
    <row r="622" spans="1:24" x14ac:dyDescent="0.25">
      <c r="A622" s="195" t="s">
        <v>1158</v>
      </c>
      <c r="B622" s="196" t="s">
        <v>381</v>
      </c>
      <c r="C622" s="197" t="s">
        <v>1152</v>
      </c>
      <c r="D622" s="198">
        <v>1</v>
      </c>
      <c r="E622" s="69">
        <v>301300</v>
      </c>
      <c r="F622" s="35">
        <f t="shared" si="242"/>
        <v>301300</v>
      </c>
      <c r="G622" s="69">
        <v>0</v>
      </c>
      <c r="H622" s="35">
        <f t="shared" si="243"/>
        <v>0</v>
      </c>
      <c r="I622" s="35">
        <f t="shared" si="239"/>
        <v>301300</v>
      </c>
      <c r="J622" s="452"/>
      <c r="K622" s="391">
        <v>0.9</v>
      </c>
      <c r="L622" s="343">
        <v>301300</v>
      </c>
      <c r="M622" s="329">
        <f t="shared" si="244"/>
        <v>271170</v>
      </c>
      <c r="N622" s="343">
        <v>0</v>
      </c>
      <c r="O622" s="329">
        <f t="shared" si="245"/>
        <v>0</v>
      </c>
      <c r="P622" s="329">
        <f t="shared" si="240"/>
        <v>271170</v>
      </c>
      <c r="Q622" s="484"/>
      <c r="R622" s="327">
        <f t="shared" si="232"/>
        <v>9.9999999999999978E-2</v>
      </c>
      <c r="S622" s="343">
        <v>301300</v>
      </c>
      <c r="T622" s="329">
        <f t="shared" si="246"/>
        <v>30129.999999999993</v>
      </c>
      <c r="U622" s="343">
        <v>0</v>
      </c>
      <c r="V622" s="329">
        <f t="shared" si="247"/>
        <v>0</v>
      </c>
      <c r="W622" s="329">
        <f t="shared" si="241"/>
        <v>30129.999999999993</v>
      </c>
      <c r="X622" s="464"/>
    </row>
    <row r="623" spans="1:24" x14ac:dyDescent="0.25">
      <c r="A623" s="199" t="s">
        <v>1159</v>
      </c>
      <c r="B623" s="117" t="s">
        <v>1160</v>
      </c>
      <c r="C623" s="118" t="s">
        <v>28</v>
      </c>
      <c r="D623" s="119">
        <v>45</v>
      </c>
      <c r="E623" s="40">
        <v>3537</v>
      </c>
      <c r="F623" s="35">
        <f t="shared" si="242"/>
        <v>159165</v>
      </c>
      <c r="G623" s="40">
        <v>1872</v>
      </c>
      <c r="H623" s="35">
        <f t="shared" si="243"/>
        <v>84240</v>
      </c>
      <c r="I623" s="35">
        <f t="shared" si="239"/>
        <v>243405</v>
      </c>
      <c r="J623" s="441"/>
      <c r="K623" s="371"/>
      <c r="L623" s="328">
        <v>3537</v>
      </c>
      <c r="M623" s="329">
        <f t="shared" si="244"/>
        <v>0</v>
      </c>
      <c r="N623" s="328">
        <v>1872</v>
      </c>
      <c r="O623" s="329">
        <f t="shared" si="245"/>
        <v>0</v>
      </c>
      <c r="P623" s="329">
        <f t="shared" si="240"/>
        <v>0</v>
      </c>
      <c r="Q623" s="473"/>
      <c r="R623" s="327">
        <f t="shared" si="232"/>
        <v>45</v>
      </c>
      <c r="S623" s="328">
        <v>3537</v>
      </c>
      <c r="T623" s="329">
        <f t="shared" si="246"/>
        <v>159165</v>
      </c>
      <c r="U623" s="328">
        <v>1872</v>
      </c>
      <c r="V623" s="329">
        <f t="shared" si="247"/>
        <v>84240</v>
      </c>
      <c r="W623" s="329">
        <f t="shared" si="241"/>
        <v>243405</v>
      </c>
      <c r="X623" s="464"/>
    </row>
    <row r="624" spans="1:24" x14ac:dyDescent="0.25">
      <c r="A624" s="199" t="s">
        <v>1161</v>
      </c>
      <c r="B624" s="117" t="s">
        <v>1162</v>
      </c>
      <c r="C624" s="118" t="s">
        <v>28</v>
      </c>
      <c r="D624" s="119">
        <v>45</v>
      </c>
      <c r="E624" s="40">
        <v>2751</v>
      </c>
      <c r="F624" s="35">
        <f t="shared" si="242"/>
        <v>123795</v>
      </c>
      <c r="G624" s="40">
        <v>1482</v>
      </c>
      <c r="H624" s="35">
        <f t="shared" si="243"/>
        <v>66690</v>
      </c>
      <c r="I624" s="35">
        <f t="shared" si="239"/>
        <v>190485</v>
      </c>
      <c r="J624" s="441"/>
      <c r="K624" s="371"/>
      <c r="L624" s="328">
        <v>2751</v>
      </c>
      <c r="M624" s="329">
        <f t="shared" si="244"/>
        <v>0</v>
      </c>
      <c r="N624" s="328">
        <v>1482</v>
      </c>
      <c r="O624" s="329">
        <f t="shared" si="245"/>
        <v>0</v>
      </c>
      <c r="P624" s="329">
        <f t="shared" si="240"/>
        <v>0</v>
      </c>
      <c r="Q624" s="473"/>
      <c r="R624" s="327">
        <f t="shared" si="232"/>
        <v>45</v>
      </c>
      <c r="S624" s="328">
        <v>2751</v>
      </c>
      <c r="T624" s="329">
        <f t="shared" si="246"/>
        <v>123795</v>
      </c>
      <c r="U624" s="328">
        <v>1482</v>
      </c>
      <c r="V624" s="329">
        <f t="shared" si="247"/>
        <v>66690</v>
      </c>
      <c r="W624" s="329">
        <f t="shared" si="241"/>
        <v>190485</v>
      </c>
      <c r="X624" s="464"/>
    </row>
    <row r="625" spans="1:24" x14ac:dyDescent="0.25">
      <c r="A625" s="199" t="s">
        <v>1163</v>
      </c>
      <c r="B625" s="117" t="s">
        <v>1164</v>
      </c>
      <c r="C625" s="118" t="s">
        <v>28</v>
      </c>
      <c r="D625" s="119">
        <v>45</v>
      </c>
      <c r="E625" s="40">
        <v>1021.8000000000001</v>
      </c>
      <c r="F625" s="35">
        <f t="shared" si="242"/>
        <v>45981</v>
      </c>
      <c r="G625" s="40">
        <v>858</v>
      </c>
      <c r="H625" s="35">
        <f t="shared" si="243"/>
        <v>38610</v>
      </c>
      <c r="I625" s="35">
        <f t="shared" si="239"/>
        <v>84591</v>
      </c>
      <c r="J625" s="441"/>
      <c r="K625" s="371"/>
      <c r="L625" s="328">
        <v>1021.8000000000001</v>
      </c>
      <c r="M625" s="329">
        <f t="shared" si="244"/>
        <v>0</v>
      </c>
      <c r="N625" s="328">
        <v>858</v>
      </c>
      <c r="O625" s="329">
        <f t="shared" si="245"/>
        <v>0</v>
      </c>
      <c r="P625" s="329">
        <f t="shared" si="240"/>
        <v>0</v>
      </c>
      <c r="Q625" s="473"/>
      <c r="R625" s="327">
        <f t="shared" si="232"/>
        <v>45</v>
      </c>
      <c r="S625" s="328">
        <v>1021.8000000000001</v>
      </c>
      <c r="T625" s="329">
        <f t="shared" si="246"/>
        <v>45981</v>
      </c>
      <c r="U625" s="328">
        <v>858</v>
      </c>
      <c r="V625" s="329">
        <f t="shared" si="247"/>
        <v>38610</v>
      </c>
      <c r="W625" s="329">
        <f t="shared" si="241"/>
        <v>84591</v>
      </c>
      <c r="X625" s="464"/>
    </row>
    <row r="626" spans="1:24" x14ac:dyDescent="0.25">
      <c r="A626" s="199" t="s">
        <v>1165</v>
      </c>
      <c r="B626" s="117" t="s">
        <v>1166</v>
      </c>
      <c r="C626" s="118" t="s">
        <v>28</v>
      </c>
      <c r="D626" s="119">
        <v>6</v>
      </c>
      <c r="E626" s="40">
        <v>62094</v>
      </c>
      <c r="F626" s="35">
        <f t="shared" si="242"/>
        <v>372564</v>
      </c>
      <c r="G626" s="40">
        <v>0</v>
      </c>
      <c r="H626" s="35">
        <f t="shared" si="243"/>
        <v>0</v>
      </c>
      <c r="I626" s="35">
        <f t="shared" si="239"/>
        <v>372564</v>
      </c>
      <c r="J626" s="441"/>
      <c r="K626" s="371"/>
      <c r="L626" s="328">
        <v>62094</v>
      </c>
      <c r="M626" s="329">
        <f t="shared" si="244"/>
        <v>0</v>
      </c>
      <c r="N626" s="328">
        <v>0</v>
      </c>
      <c r="O626" s="329">
        <f t="shared" si="245"/>
        <v>0</v>
      </c>
      <c r="P626" s="329">
        <f t="shared" si="240"/>
        <v>0</v>
      </c>
      <c r="Q626" s="473"/>
      <c r="R626" s="327">
        <f t="shared" si="232"/>
        <v>6</v>
      </c>
      <c r="S626" s="328">
        <v>62094</v>
      </c>
      <c r="T626" s="329">
        <f t="shared" si="246"/>
        <v>372564</v>
      </c>
      <c r="U626" s="328">
        <v>0</v>
      </c>
      <c r="V626" s="329">
        <f t="shared" si="247"/>
        <v>0</v>
      </c>
      <c r="W626" s="329">
        <f t="shared" si="241"/>
        <v>372564</v>
      </c>
      <c r="X626" s="464"/>
    </row>
    <row r="627" spans="1:24" x14ac:dyDescent="0.25">
      <c r="A627" s="199" t="s">
        <v>1167</v>
      </c>
      <c r="B627" s="117" t="s">
        <v>1168</v>
      </c>
      <c r="C627" s="118" t="s">
        <v>28</v>
      </c>
      <c r="D627" s="119">
        <v>2</v>
      </c>
      <c r="E627" s="40">
        <v>30654</v>
      </c>
      <c r="F627" s="35">
        <f t="shared" si="242"/>
        <v>61308</v>
      </c>
      <c r="G627" s="40">
        <v>0</v>
      </c>
      <c r="H627" s="35">
        <f t="shared" si="243"/>
        <v>0</v>
      </c>
      <c r="I627" s="35">
        <f t="shared" si="239"/>
        <v>61308</v>
      </c>
      <c r="J627" s="441"/>
      <c r="K627" s="371"/>
      <c r="L627" s="328">
        <v>30654</v>
      </c>
      <c r="M627" s="329">
        <f t="shared" si="244"/>
        <v>0</v>
      </c>
      <c r="N627" s="328">
        <v>0</v>
      </c>
      <c r="O627" s="329">
        <f t="shared" si="245"/>
        <v>0</v>
      </c>
      <c r="P627" s="329">
        <f t="shared" si="240"/>
        <v>0</v>
      </c>
      <c r="Q627" s="473"/>
      <c r="R627" s="327">
        <f t="shared" si="232"/>
        <v>2</v>
      </c>
      <c r="S627" s="328">
        <v>30654</v>
      </c>
      <c r="T627" s="329">
        <f t="shared" si="246"/>
        <v>61308</v>
      </c>
      <c r="U627" s="328">
        <v>0</v>
      </c>
      <c r="V627" s="329">
        <f t="shared" si="247"/>
        <v>0</v>
      </c>
      <c r="W627" s="329">
        <f t="shared" si="241"/>
        <v>61308</v>
      </c>
      <c r="X627" s="464"/>
    </row>
    <row r="628" spans="1:24" x14ac:dyDescent="0.25">
      <c r="A628" s="199" t="s">
        <v>1169</v>
      </c>
      <c r="B628" s="117" t="s">
        <v>1170</v>
      </c>
      <c r="C628" s="118" t="s">
        <v>28</v>
      </c>
      <c r="D628" s="119">
        <v>2</v>
      </c>
      <c r="E628" s="40">
        <v>62094</v>
      </c>
      <c r="F628" s="35">
        <f t="shared" si="242"/>
        <v>124188</v>
      </c>
      <c r="G628" s="40">
        <v>0</v>
      </c>
      <c r="H628" s="35">
        <f t="shared" si="243"/>
        <v>0</v>
      </c>
      <c r="I628" s="35">
        <f t="shared" si="239"/>
        <v>124188</v>
      </c>
      <c r="J628" s="441"/>
      <c r="K628" s="371"/>
      <c r="L628" s="328">
        <v>62094</v>
      </c>
      <c r="M628" s="329">
        <f t="shared" si="244"/>
        <v>0</v>
      </c>
      <c r="N628" s="328">
        <v>0</v>
      </c>
      <c r="O628" s="329">
        <f t="shared" si="245"/>
        <v>0</v>
      </c>
      <c r="P628" s="329">
        <f t="shared" si="240"/>
        <v>0</v>
      </c>
      <c r="Q628" s="473"/>
      <c r="R628" s="327">
        <f t="shared" si="232"/>
        <v>2</v>
      </c>
      <c r="S628" s="328">
        <v>62094</v>
      </c>
      <c r="T628" s="329">
        <f t="shared" si="246"/>
        <v>124188</v>
      </c>
      <c r="U628" s="328">
        <v>0</v>
      </c>
      <c r="V628" s="329">
        <f t="shared" si="247"/>
        <v>0</v>
      </c>
      <c r="W628" s="329">
        <f t="shared" si="241"/>
        <v>124188</v>
      </c>
      <c r="X628" s="464"/>
    </row>
    <row r="629" spans="1:24" ht="28.5" x14ac:dyDescent="0.25">
      <c r="A629" s="199" t="s">
        <v>1171</v>
      </c>
      <c r="B629" s="117" t="s">
        <v>1172</v>
      </c>
      <c r="C629" s="118" t="s">
        <v>28</v>
      </c>
      <c r="D629" s="119">
        <v>2</v>
      </c>
      <c r="E629" s="40">
        <v>2358</v>
      </c>
      <c r="F629" s="35">
        <f t="shared" si="242"/>
        <v>4716</v>
      </c>
      <c r="G629" s="40">
        <v>0</v>
      </c>
      <c r="H629" s="35">
        <f t="shared" si="243"/>
        <v>0</v>
      </c>
      <c r="I629" s="35">
        <f t="shared" si="239"/>
        <v>4716</v>
      </c>
      <c r="J629" s="441"/>
      <c r="K629" s="371"/>
      <c r="L629" s="328">
        <v>2358</v>
      </c>
      <c r="M629" s="329">
        <f t="shared" si="244"/>
        <v>0</v>
      </c>
      <c r="N629" s="328">
        <v>0</v>
      </c>
      <c r="O629" s="329">
        <f t="shared" si="245"/>
        <v>0</v>
      </c>
      <c r="P629" s="329">
        <f t="shared" si="240"/>
        <v>0</v>
      </c>
      <c r="Q629" s="473"/>
      <c r="R629" s="327">
        <f t="shared" si="232"/>
        <v>2</v>
      </c>
      <c r="S629" s="328">
        <v>2358</v>
      </c>
      <c r="T629" s="329">
        <f t="shared" si="246"/>
        <v>4716</v>
      </c>
      <c r="U629" s="328">
        <v>0</v>
      </c>
      <c r="V629" s="329">
        <f t="shared" si="247"/>
        <v>0</v>
      </c>
      <c r="W629" s="329">
        <f t="shared" si="241"/>
        <v>4716</v>
      </c>
      <c r="X629" s="464"/>
    </row>
    <row r="630" spans="1:24" x14ac:dyDescent="0.25">
      <c r="A630" s="199" t="s">
        <v>1173</v>
      </c>
      <c r="B630" s="117" t="s">
        <v>1174</v>
      </c>
      <c r="C630" s="118" t="s">
        <v>28</v>
      </c>
      <c r="D630" s="119">
        <v>1</v>
      </c>
      <c r="E630" s="40">
        <v>238315.2</v>
      </c>
      <c r="F630" s="35">
        <f t="shared" si="242"/>
        <v>238315.2</v>
      </c>
      <c r="G630" s="40">
        <v>68640</v>
      </c>
      <c r="H630" s="35">
        <f t="shared" si="243"/>
        <v>68640</v>
      </c>
      <c r="I630" s="35">
        <f t="shared" si="239"/>
        <v>306955.2</v>
      </c>
      <c r="J630" s="441"/>
      <c r="K630" s="371"/>
      <c r="L630" s="328">
        <v>238315.2</v>
      </c>
      <c r="M630" s="329">
        <f t="shared" si="244"/>
        <v>0</v>
      </c>
      <c r="N630" s="328">
        <v>68640</v>
      </c>
      <c r="O630" s="329">
        <f t="shared" si="245"/>
        <v>0</v>
      </c>
      <c r="P630" s="329">
        <f t="shared" si="240"/>
        <v>0</v>
      </c>
      <c r="Q630" s="473"/>
      <c r="R630" s="327">
        <f t="shared" si="232"/>
        <v>1</v>
      </c>
      <c r="S630" s="328">
        <v>238315.2</v>
      </c>
      <c r="T630" s="329">
        <f t="shared" si="246"/>
        <v>238315.2</v>
      </c>
      <c r="U630" s="328">
        <v>68640</v>
      </c>
      <c r="V630" s="329">
        <f t="shared" si="247"/>
        <v>68640</v>
      </c>
      <c r="W630" s="329">
        <f t="shared" si="241"/>
        <v>306955.2</v>
      </c>
      <c r="X630" s="464"/>
    </row>
    <row r="631" spans="1:24" x14ac:dyDescent="0.25">
      <c r="A631" s="199" t="s">
        <v>1175</v>
      </c>
      <c r="B631" s="117" t="s">
        <v>1176</v>
      </c>
      <c r="C631" s="118" t="s">
        <v>28</v>
      </c>
      <c r="D631" s="119">
        <v>8</v>
      </c>
      <c r="E631" s="40">
        <v>1572</v>
      </c>
      <c r="F631" s="35">
        <f t="shared" si="242"/>
        <v>12576</v>
      </c>
      <c r="G631" s="40">
        <v>2340</v>
      </c>
      <c r="H631" s="35">
        <f t="shared" si="243"/>
        <v>18720</v>
      </c>
      <c r="I631" s="35">
        <f t="shared" si="239"/>
        <v>31296</v>
      </c>
      <c r="J631" s="441"/>
      <c r="K631" s="371"/>
      <c r="L631" s="328">
        <v>1572</v>
      </c>
      <c r="M631" s="329">
        <f t="shared" si="244"/>
        <v>0</v>
      </c>
      <c r="N631" s="328">
        <v>2340</v>
      </c>
      <c r="O631" s="329">
        <f t="shared" si="245"/>
        <v>0</v>
      </c>
      <c r="P631" s="329">
        <f t="shared" si="240"/>
        <v>0</v>
      </c>
      <c r="Q631" s="473"/>
      <c r="R631" s="327">
        <f t="shared" si="232"/>
        <v>8</v>
      </c>
      <c r="S631" s="328">
        <v>1572</v>
      </c>
      <c r="T631" s="329">
        <f t="shared" si="246"/>
        <v>12576</v>
      </c>
      <c r="U631" s="328">
        <v>2340</v>
      </c>
      <c r="V631" s="329">
        <f t="shared" si="247"/>
        <v>18720</v>
      </c>
      <c r="W631" s="329">
        <f t="shared" si="241"/>
        <v>31296</v>
      </c>
      <c r="X631" s="464"/>
    </row>
    <row r="632" spans="1:24" x14ac:dyDescent="0.25">
      <c r="A632" s="199" t="s">
        <v>1177</v>
      </c>
      <c r="B632" s="117" t="s">
        <v>1178</v>
      </c>
      <c r="C632" s="118" t="s">
        <v>170</v>
      </c>
      <c r="D632" s="119">
        <v>1</v>
      </c>
      <c r="E632" s="40">
        <v>52400</v>
      </c>
      <c r="F632" s="35">
        <f t="shared" si="242"/>
        <v>52400</v>
      </c>
      <c r="G632" s="40">
        <v>2340</v>
      </c>
      <c r="H632" s="35">
        <f t="shared" si="243"/>
        <v>2340</v>
      </c>
      <c r="I632" s="35">
        <f t="shared" si="239"/>
        <v>54740</v>
      </c>
      <c r="J632" s="441"/>
      <c r="K632" s="371"/>
      <c r="L632" s="328">
        <v>52400</v>
      </c>
      <c r="M632" s="329">
        <f t="shared" si="244"/>
        <v>0</v>
      </c>
      <c r="N632" s="328">
        <v>2340</v>
      </c>
      <c r="O632" s="329">
        <f t="shared" si="245"/>
        <v>0</v>
      </c>
      <c r="P632" s="329">
        <f t="shared" si="240"/>
        <v>0</v>
      </c>
      <c r="Q632" s="473"/>
      <c r="R632" s="327">
        <f t="shared" si="232"/>
        <v>1</v>
      </c>
      <c r="S632" s="328">
        <v>52400</v>
      </c>
      <c r="T632" s="329">
        <f t="shared" si="246"/>
        <v>52400</v>
      </c>
      <c r="U632" s="328">
        <v>2340</v>
      </c>
      <c r="V632" s="329">
        <f t="shared" si="247"/>
        <v>2340</v>
      </c>
      <c r="W632" s="329">
        <f t="shared" si="241"/>
        <v>54740</v>
      </c>
      <c r="X632" s="464"/>
    </row>
    <row r="633" spans="1:24" ht="28.5" x14ac:dyDescent="0.25">
      <c r="A633" s="199" t="s">
        <v>1179</v>
      </c>
      <c r="B633" s="117" t="s">
        <v>1180</v>
      </c>
      <c r="C633" s="118" t="s">
        <v>28</v>
      </c>
      <c r="D633" s="119">
        <v>12</v>
      </c>
      <c r="E633" s="40">
        <v>19650</v>
      </c>
      <c r="F633" s="35">
        <f t="shared" si="242"/>
        <v>235800</v>
      </c>
      <c r="G633" s="40">
        <v>6669</v>
      </c>
      <c r="H633" s="35">
        <f t="shared" si="243"/>
        <v>80028</v>
      </c>
      <c r="I633" s="35">
        <f t="shared" si="239"/>
        <v>315828</v>
      </c>
      <c r="J633" s="441"/>
      <c r="K633" s="371"/>
      <c r="L633" s="328">
        <v>19650</v>
      </c>
      <c r="M633" s="329">
        <f t="shared" si="244"/>
        <v>0</v>
      </c>
      <c r="N633" s="328">
        <v>6669</v>
      </c>
      <c r="O633" s="329">
        <f t="shared" si="245"/>
        <v>0</v>
      </c>
      <c r="P633" s="329">
        <f t="shared" si="240"/>
        <v>0</v>
      </c>
      <c r="Q633" s="473"/>
      <c r="R633" s="327">
        <f t="shared" si="232"/>
        <v>12</v>
      </c>
      <c r="S633" s="328">
        <v>19650</v>
      </c>
      <c r="T633" s="329">
        <f t="shared" si="246"/>
        <v>235800</v>
      </c>
      <c r="U633" s="328">
        <v>6669</v>
      </c>
      <c r="V633" s="329">
        <f t="shared" si="247"/>
        <v>80028</v>
      </c>
      <c r="W633" s="329">
        <f t="shared" si="241"/>
        <v>315828</v>
      </c>
      <c r="X633" s="464"/>
    </row>
    <row r="634" spans="1:24" x14ac:dyDescent="0.25">
      <c r="A634" s="199" t="s">
        <v>1181</v>
      </c>
      <c r="B634" s="117" t="s">
        <v>1182</v>
      </c>
      <c r="C634" s="118" t="s">
        <v>28</v>
      </c>
      <c r="D634" s="119">
        <v>49</v>
      </c>
      <c r="E634" s="40">
        <v>3209.5</v>
      </c>
      <c r="F634" s="70">
        <f t="shared" si="242"/>
        <v>157265.5</v>
      </c>
      <c r="G634" s="40">
        <v>0</v>
      </c>
      <c r="H634" s="35">
        <f t="shared" si="243"/>
        <v>0</v>
      </c>
      <c r="I634" s="35">
        <f t="shared" si="239"/>
        <v>157265.5</v>
      </c>
      <c r="J634" s="441"/>
      <c r="K634" s="371"/>
      <c r="L634" s="328">
        <v>3209.5</v>
      </c>
      <c r="M634" s="344">
        <f t="shared" si="244"/>
        <v>0</v>
      </c>
      <c r="N634" s="328">
        <v>0</v>
      </c>
      <c r="O634" s="329">
        <f t="shared" si="245"/>
        <v>0</v>
      </c>
      <c r="P634" s="329">
        <f t="shared" si="240"/>
        <v>0</v>
      </c>
      <c r="Q634" s="473"/>
      <c r="R634" s="327">
        <f t="shared" si="232"/>
        <v>49</v>
      </c>
      <c r="S634" s="328">
        <v>3209.5</v>
      </c>
      <c r="T634" s="344">
        <f t="shared" si="246"/>
        <v>157265.5</v>
      </c>
      <c r="U634" s="328">
        <v>0</v>
      </c>
      <c r="V634" s="329">
        <f t="shared" si="247"/>
        <v>0</v>
      </c>
      <c r="W634" s="329">
        <f t="shared" si="241"/>
        <v>157265.5</v>
      </c>
      <c r="X634" s="464"/>
    </row>
    <row r="635" spans="1:24" x14ac:dyDescent="0.25">
      <c r="A635" s="74" t="s">
        <v>1183</v>
      </c>
      <c r="B635" s="75" t="s">
        <v>1184</v>
      </c>
      <c r="C635" s="76"/>
      <c r="D635" s="77"/>
      <c r="E635" s="81"/>
      <c r="F635" s="299">
        <f>SUM(F636:F651)</f>
        <v>6704610.6699999999</v>
      </c>
      <c r="G635" s="81"/>
      <c r="H635" s="80">
        <f>SUM(H636:H651)</f>
        <v>7557535.9100000001</v>
      </c>
      <c r="I635" s="80">
        <f>SUM(I636:I651)</f>
        <v>14262146.58</v>
      </c>
      <c r="J635" s="447"/>
      <c r="K635" s="350"/>
      <c r="L635" s="351"/>
      <c r="M635" s="392">
        <f>SUM(M636:M651)</f>
        <v>2557959.7999999998</v>
      </c>
      <c r="N635" s="351"/>
      <c r="O635" s="353">
        <f>SUM(O636:O651)</f>
        <v>3749619.64</v>
      </c>
      <c r="P635" s="353">
        <f>SUM(P636:P651)</f>
        <v>6307579.4400000004</v>
      </c>
      <c r="Q635" s="479"/>
      <c r="R635" s="327">
        <f t="shared" si="232"/>
        <v>0</v>
      </c>
      <c r="S635" s="351"/>
      <c r="T635" s="392">
        <f>SUM(T636:T651)</f>
        <v>4146650.87</v>
      </c>
      <c r="U635" s="351"/>
      <c r="V635" s="353">
        <f>SUM(V636:V651)</f>
        <v>3807916.27</v>
      </c>
      <c r="W635" s="353">
        <f>SUM(W636:W651)</f>
        <v>7954567.1400000006</v>
      </c>
      <c r="X635" s="464"/>
    </row>
    <row r="636" spans="1:24" x14ac:dyDescent="0.25">
      <c r="A636" s="200" t="s">
        <v>1185</v>
      </c>
      <c r="B636" s="201" t="s">
        <v>422</v>
      </c>
      <c r="C636" s="202"/>
      <c r="D636" s="203"/>
      <c r="E636" s="93"/>
      <c r="F636" s="34"/>
      <c r="G636" s="93"/>
      <c r="H636" s="87"/>
      <c r="I636" s="103"/>
      <c r="J636" s="441"/>
      <c r="K636" s="393"/>
      <c r="L636" s="358"/>
      <c r="M636" s="326"/>
      <c r="N636" s="358"/>
      <c r="O636" s="356"/>
      <c r="P636" s="362"/>
      <c r="Q636" s="473"/>
      <c r="R636" s="327">
        <f t="shared" si="232"/>
        <v>0</v>
      </c>
      <c r="S636" s="358"/>
      <c r="T636" s="326"/>
      <c r="U636" s="358"/>
      <c r="V636" s="356"/>
      <c r="W636" s="362"/>
      <c r="X636" s="464"/>
    </row>
    <row r="637" spans="1:24" x14ac:dyDescent="0.25">
      <c r="A637" s="204" t="s">
        <v>1186</v>
      </c>
      <c r="B637" s="205" t="s">
        <v>424</v>
      </c>
      <c r="C637" s="206" t="s">
        <v>406</v>
      </c>
      <c r="D637" s="207">
        <v>40</v>
      </c>
      <c r="E637" s="93">
        <v>1310</v>
      </c>
      <c r="F637" s="35">
        <f>D637*E637</f>
        <v>52400</v>
      </c>
      <c r="G637" s="93">
        <v>619.45000000000005</v>
      </c>
      <c r="H637" s="103">
        <f>D637*G637</f>
        <v>24778</v>
      </c>
      <c r="I637" s="103">
        <f>H637+F637</f>
        <v>77178</v>
      </c>
      <c r="J637" s="441"/>
      <c r="K637" s="394"/>
      <c r="L637" s="358">
        <v>1310</v>
      </c>
      <c r="M637" s="329">
        <f>K637*L637</f>
        <v>0</v>
      </c>
      <c r="N637" s="358">
        <v>619.45000000000005</v>
      </c>
      <c r="O637" s="362">
        <f>K637*N637</f>
        <v>0</v>
      </c>
      <c r="P637" s="362">
        <f>O637+M637</f>
        <v>0</v>
      </c>
      <c r="Q637" s="473"/>
      <c r="R637" s="327">
        <f t="shared" si="232"/>
        <v>40</v>
      </c>
      <c r="S637" s="358">
        <v>1310</v>
      </c>
      <c r="T637" s="329">
        <f>R637*S637</f>
        <v>52400</v>
      </c>
      <c r="U637" s="358">
        <v>619.45000000000005</v>
      </c>
      <c r="V637" s="362">
        <f>R637*U637</f>
        <v>24778</v>
      </c>
      <c r="W637" s="362">
        <f>V637+T637</f>
        <v>77178</v>
      </c>
      <c r="X637" s="464"/>
    </row>
    <row r="638" spans="1:24" x14ac:dyDescent="0.25">
      <c r="A638" s="200" t="s">
        <v>1187</v>
      </c>
      <c r="B638" s="201" t="s">
        <v>426</v>
      </c>
      <c r="C638" s="202"/>
      <c r="D638" s="203"/>
      <c r="E638" s="93"/>
      <c r="F638" s="35"/>
      <c r="G638" s="93"/>
      <c r="H638" s="87"/>
      <c r="I638" s="103"/>
      <c r="J638" s="441"/>
      <c r="K638" s="393"/>
      <c r="L638" s="358"/>
      <c r="M638" s="329"/>
      <c r="N638" s="358"/>
      <c r="O638" s="356"/>
      <c r="P638" s="362"/>
      <c r="Q638" s="473"/>
      <c r="R638" s="327">
        <f t="shared" si="232"/>
        <v>0</v>
      </c>
      <c r="S638" s="358"/>
      <c r="T638" s="329"/>
      <c r="U638" s="358"/>
      <c r="V638" s="356"/>
      <c r="W638" s="362"/>
      <c r="X638" s="464"/>
    </row>
    <row r="639" spans="1:24" x14ac:dyDescent="0.25">
      <c r="A639" s="208" t="s">
        <v>1188</v>
      </c>
      <c r="B639" s="209" t="s">
        <v>385</v>
      </c>
      <c r="C639" s="202" t="s">
        <v>386</v>
      </c>
      <c r="D639" s="203">
        <v>1</v>
      </c>
      <c r="E639" s="93">
        <v>125495.9</v>
      </c>
      <c r="F639" s="35">
        <f>D639*E639</f>
        <v>125495.9</v>
      </c>
      <c r="G639" s="93">
        <v>181087.89</v>
      </c>
      <c r="H639" s="103">
        <f>D639*G639</f>
        <v>181087.89</v>
      </c>
      <c r="I639" s="103">
        <f t="shared" ref="I639:I651" si="248">H639+F639</f>
        <v>306583.79000000004</v>
      </c>
      <c r="J639" s="441"/>
      <c r="K639" s="393"/>
      <c r="L639" s="358">
        <v>125495.9</v>
      </c>
      <c r="M639" s="329">
        <f>K639*L639</f>
        <v>0</v>
      </c>
      <c r="N639" s="358">
        <v>181087.89</v>
      </c>
      <c r="O639" s="362">
        <f>K639*N639</f>
        <v>0</v>
      </c>
      <c r="P639" s="362">
        <f t="shared" ref="P639:P643" si="249">O639+M639</f>
        <v>0</v>
      </c>
      <c r="Q639" s="473"/>
      <c r="R639" s="327">
        <f t="shared" si="232"/>
        <v>1</v>
      </c>
      <c r="S639" s="358">
        <v>125495.9</v>
      </c>
      <c r="T639" s="329">
        <f>R639*S639</f>
        <v>125495.9</v>
      </c>
      <c r="U639" s="358">
        <v>181087.89</v>
      </c>
      <c r="V639" s="362">
        <f>R639*U639</f>
        <v>181087.89</v>
      </c>
      <c r="W639" s="362">
        <f t="shared" ref="W639:W643" si="250">V639+T639</f>
        <v>306583.79000000004</v>
      </c>
      <c r="X639" s="464"/>
    </row>
    <row r="640" spans="1:24" x14ac:dyDescent="0.25">
      <c r="A640" s="208" t="s">
        <v>1189</v>
      </c>
      <c r="B640" s="209" t="s">
        <v>429</v>
      </c>
      <c r="C640" s="202" t="s">
        <v>386</v>
      </c>
      <c r="D640" s="203">
        <v>1</v>
      </c>
      <c r="E640" s="93">
        <v>52630.559999999998</v>
      </c>
      <c r="F640" s="35">
        <f>D640*E640</f>
        <v>52630.559999999998</v>
      </c>
      <c r="G640" s="93">
        <v>128976.12</v>
      </c>
      <c r="H640" s="103">
        <f>D640*G640</f>
        <v>128976.12</v>
      </c>
      <c r="I640" s="103">
        <f t="shared" si="248"/>
        <v>181606.68</v>
      </c>
      <c r="J640" s="441"/>
      <c r="K640" s="393"/>
      <c r="L640" s="358">
        <v>52630.559999999998</v>
      </c>
      <c r="M640" s="329">
        <f>K640*L640</f>
        <v>0</v>
      </c>
      <c r="N640" s="358">
        <v>128976.12</v>
      </c>
      <c r="O640" s="362">
        <f>K640*N640</f>
        <v>0</v>
      </c>
      <c r="P640" s="362">
        <f t="shared" si="249"/>
        <v>0</v>
      </c>
      <c r="Q640" s="473"/>
      <c r="R640" s="327">
        <f t="shared" si="232"/>
        <v>1</v>
      </c>
      <c r="S640" s="358">
        <v>52630.559999999998</v>
      </c>
      <c r="T640" s="329">
        <f>R640*S640</f>
        <v>52630.559999999998</v>
      </c>
      <c r="U640" s="358">
        <v>128976.12</v>
      </c>
      <c r="V640" s="362">
        <f>R640*U640</f>
        <v>128976.12</v>
      </c>
      <c r="W640" s="362">
        <f t="shared" si="250"/>
        <v>181606.68</v>
      </c>
      <c r="X640" s="464"/>
    </row>
    <row r="641" spans="1:24" x14ac:dyDescent="0.25">
      <c r="A641" s="208" t="s">
        <v>1190</v>
      </c>
      <c r="B641" s="209" t="s">
        <v>396</v>
      </c>
      <c r="C641" s="202" t="s">
        <v>170</v>
      </c>
      <c r="D641" s="203">
        <v>43</v>
      </c>
      <c r="E641" s="94">
        <v>6454</v>
      </c>
      <c r="F641" s="35">
        <f>D641*E641</f>
        <v>277522</v>
      </c>
      <c r="G641" s="94">
        <v>17008</v>
      </c>
      <c r="H641" s="103">
        <f>D641*G641</f>
        <v>731344</v>
      </c>
      <c r="I641" s="103">
        <f t="shared" si="248"/>
        <v>1008866</v>
      </c>
      <c r="J641" s="441"/>
      <c r="K641" s="393"/>
      <c r="L641" s="359">
        <v>6454</v>
      </c>
      <c r="M641" s="329">
        <f>K641*L641</f>
        <v>0</v>
      </c>
      <c r="N641" s="359">
        <v>17008</v>
      </c>
      <c r="O641" s="362">
        <f>K641*N641</f>
        <v>0</v>
      </c>
      <c r="P641" s="362">
        <f t="shared" si="249"/>
        <v>0</v>
      </c>
      <c r="Q641" s="473"/>
      <c r="R641" s="327">
        <f t="shared" si="232"/>
        <v>43</v>
      </c>
      <c r="S641" s="359">
        <v>6454</v>
      </c>
      <c r="T641" s="329">
        <f>R641*S641</f>
        <v>277522</v>
      </c>
      <c r="U641" s="359">
        <v>17008</v>
      </c>
      <c r="V641" s="362">
        <f>R641*U641</f>
        <v>731344</v>
      </c>
      <c r="W641" s="362">
        <f t="shared" si="250"/>
        <v>1008866</v>
      </c>
      <c r="X641" s="464"/>
    </row>
    <row r="642" spans="1:24" x14ac:dyDescent="0.25">
      <c r="A642" s="208" t="s">
        <v>1191</v>
      </c>
      <c r="B642" s="209" t="s">
        <v>431</v>
      </c>
      <c r="C642" s="202" t="s">
        <v>386</v>
      </c>
      <c r="D642" s="203">
        <v>2</v>
      </c>
      <c r="E642" s="93">
        <v>63240.38</v>
      </c>
      <c r="F642" s="35">
        <f>D642*E642</f>
        <v>126480.76</v>
      </c>
      <c r="G642" s="93">
        <v>93837.74</v>
      </c>
      <c r="H642" s="103">
        <f>D642*G642</f>
        <v>187675.48</v>
      </c>
      <c r="I642" s="103">
        <f t="shared" si="248"/>
        <v>314156.24</v>
      </c>
      <c r="J642" s="441"/>
      <c r="K642" s="393"/>
      <c r="L642" s="358">
        <v>63240.38</v>
      </c>
      <c r="M642" s="329">
        <f>K642*L642</f>
        <v>0</v>
      </c>
      <c r="N642" s="358">
        <v>93837.74</v>
      </c>
      <c r="O642" s="362">
        <f>K642*N642</f>
        <v>0</v>
      </c>
      <c r="P642" s="362">
        <f t="shared" si="249"/>
        <v>0</v>
      </c>
      <c r="Q642" s="473"/>
      <c r="R642" s="327">
        <f t="shared" si="232"/>
        <v>2</v>
      </c>
      <c r="S642" s="358">
        <v>63240.38</v>
      </c>
      <c r="T642" s="329">
        <f>R642*S642</f>
        <v>126480.76</v>
      </c>
      <c r="U642" s="358">
        <v>93837.74</v>
      </c>
      <c r="V642" s="362">
        <f>R642*U642</f>
        <v>187675.48</v>
      </c>
      <c r="W642" s="362">
        <f t="shared" si="250"/>
        <v>314156.24</v>
      </c>
      <c r="X642" s="464"/>
    </row>
    <row r="643" spans="1:24" x14ac:dyDescent="0.25">
      <c r="A643" s="208" t="s">
        <v>1192</v>
      </c>
      <c r="B643" s="209" t="s">
        <v>433</v>
      </c>
      <c r="C643" s="202" t="s">
        <v>28</v>
      </c>
      <c r="D643" s="203">
        <v>172</v>
      </c>
      <c r="E643" s="93">
        <v>1050.5999999999999</v>
      </c>
      <c r="F643" s="35">
        <f>D643*E643</f>
        <v>180703.19999999998</v>
      </c>
      <c r="G643" s="93">
        <v>1168.95</v>
      </c>
      <c r="H643" s="103">
        <f>D643*G643</f>
        <v>201059.4</v>
      </c>
      <c r="I643" s="103">
        <f t="shared" si="248"/>
        <v>381762.6</v>
      </c>
      <c r="J643" s="441"/>
      <c r="K643" s="393"/>
      <c r="L643" s="358">
        <v>1050.5999999999999</v>
      </c>
      <c r="M643" s="329">
        <f>K643*L643</f>
        <v>0</v>
      </c>
      <c r="N643" s="358">
        <v>1168.95</v>
      </c>
      <c r="O643" s="362">
        <f>K643*N643</f>
        <v>0</v>
      </c>
      <c r="P643" s="362">
        <f t="shared" si="249"/>
        <v>0</v>
      </c>
      <c r="Q643" s="473"/>
      <c r="R643" s="327">
        <f t="shared" si="232"/>
        <v>172</v>
      </c>
      <c r="S643" s="358">
        <v>1050.5999999999999</v>
      </c>
      <c r="T643" s="329">
        <f>R643*S643</f>
        <v>180703.19999999998</v>
      </c>
      <c r="U643" s="358">
        <v>1168.95</v>
      </c>
      <c r="V643" s="362">
        <f>R643*U643</f>
        <v>201059.4</v>
      </c>
      <c r="W643" s="362">
        <f t="shared" si="250"/>
        <v>381762.6</v>
      </c>
      <c r="X643" s="464"/>
    </row>
    <row r="644" spans="1:24" x14ac:dyDescent="0.25">
      <c r="A644" s="200" t="s">
        <v>1193</v>
      </c>
      <c r="B644" s="201" t="s">
        <v>442</v>
      </c>
      <c r="C644" s="202"/>
      <c r="D644" s="203"/>
      <c r="E644" s="93"/>
      <c r="F644" s="35"/>
      <c r="G644" s="93"/>
      <c r="H644" s="87"/>
      <c r="I644" s="103"/>
      <c r="J644" s="441"/>
      <c r="K644" s="393"/>
      <c r="L644" s="358"/>
      <c r="M644" s="329"/>
      <c r="N644" s="358"/>
      <c r="O644" s="356"/>
      <c r="P644" s="362"/>
      <c r="Q644" s="473"/>
      <c r="R644" s="327">
        <f t="shared" si="232"/>
        <v>0</v>
      </c>
      <c r="S644" s="358"/>
      <c r="T644" s="329"/>
      <c r="U644" s="358"/>
      <c r="V644" s="356"/>
      <c r="W644" s="362"/>
      <c r="X644" s="464"/>
    </row>
    <row r="645" spans="1:24" ht="28.5" x14ac:dyDescent="0.25">
      <c r="A645" s="208" t="s">
        <v>1194</v>
      </c>
      <c r="B645" s="209" t="s">
        <v>1195</v>
      </c>
      <c r="C645" s="202" t="s">
        <v>19</v>
      </c>
      <c r="D645" s="203">
        <v>1146</v>
      </c>
      <c r="E645" s="93">
        <v>3581</v>
      </c>
      <c r="F645" s="35">
        <f t="shared" ref="F645:F651" si="251">D645*E645</f>
        <v>4103826</v>
      </c>
      <c r="G645" s="93">
        <v>2445</v>
      </c>
      <c r="H645" s="103">
        <f t="shared" ref="H645:H651" si="252">D645*G645</f>
        <v>2801970</v>
      </c>
      <c r="I645" s="103">
        <f t="shared" si="248"/>
        <v>6905796</v>
      </c>
      <c r="J645" s="441"/>
      <c r="K645" s="393">
        <v>500</v>
      </c>
      <c r="L645" s="358">
        <v>3581</v>
      </c>
      <c r="M645" s="329">
        <f t="shared" ref="M645:M651" si="253">K645*L645</f>
        <v>1790500</v>
      </c>
      <c r="N645" s="358">
        <v>2445</v>
      </c>
      <c r="O645" s="362">
        <f t="shared" ref="O645:O651" si="254">K645*N645</f>
        <v>1222500</v>
      </c>
      <c r="P645" s="362">
        <f t="shared" ref="P645:P651" si="255">O645+M645</f>
        <v>3013000</v>
      </c>
      <c r="Q645" s="473"/>
      <c r="R645" s="327">
        <f t="shared" si="232"/>
        <v>646</v>
      </c>
      <c r="S645" s="358">
        <v>3581</v>
      </c>
      <c r="T645" s="329">
        <f t="shared" ref="T645:T651" si="256">R645*S645</f>
        <v>2313326</v>
      </c>
      <c r="U645" s="358">
        <v>2445</v>
      </c>
      <c r="V645" s="362">
        <f t="shared" ref="V645:V651" si="257">R645*U645</f>
        <v>1579470</v>
      </c>
      <c r="W645" s="362">
        <f t="shared" ref="W645:W651" si="258">V645+T645</f>
        <v>3892796</v>
      </c>
      <c r="X645" s="464"/>
    </row>
    <row r="646" spans="1:24" ht="28.5" x14ac:dyDescent="0.25">
      <c r="A646" s="208" t="s">
        <v>1196</v>
      </c>
      <c r="B646" s="209" t="s">
        <v>444</v>
      </c>
      <c r="C646" s="202" t="s">
        <v>386</v>
      </c>
      <c r="D646" s="203">
        <v>5</v>
      </c>
      <c r="E646" s="93">
        <v>61132.45</v>
      </c>
      <c r="F646" s="35">
        <f t="shared" si="251"/>
        <v>305662.25</v>
      </c>
      <c r="G646" s="93">
        <v>362404.12</v>
      </c>
      <c r="H646" s="103">
        <f t="shared" si="252"/>
        <v>1812020.6</v>
      </c>
      <c r="I646" s="103">
        <f t="shared" si="248"/>
        <v>2117682.85</v>
      </c>
      <c r="J646" s="441"/>
      <c r="K646" s="393">
        <v>4</v>
      </c>
      <c r="L646" s="358">
        <v>61132.45</v>
      </c>
      <c r="M646" s="329">
        <f t="shared" si="253"/>
        <v>244529.8</v>
      </c>
      <c r="N646" s="358">
        <v>362404.12</v>
      </c>
      <c r="O646" s="362">
        <f t="shared" si="254"/>
        <v>1449616.48</v>
      </c>
      <c r="P646" s="362">
        <f t="shared" si="255"/>
        <v>1694146.28</v>
      </c>
      <c r="Q646" s="473"/>
      <c r="R646" s="327">
        <f t="shared" si="232"/>
        <v>1</v>
      </c>
      <c r="S646" s="358">
        <v>61132.45</v>
      </c>
      <c r="T646" s="329">
        <f t="shared" si="256"/>
        <v>61132.45</v>
      </c>
      <c r="U646" s="358">
        <v>362404.12</v>
      </c>
      <c r="V646" s="362">
        <f t="shared" si="257"/>
        <v>362404.12</v>
      </c>
      <c r="W646" s="362">
        <f t="shared" si="258"/>
        <v>423536.57</v>
      </c>
      <c r="X646" s="464"/>
    </row>
    <row r="647" spans="1:24" ht="28.5" x14ac:dyDescent="0.25">
      <c r="A647" s="208" t="s">
        <v>1197</v>
      </c>
      <c r="B647" s="209" t="s">
        <v>446</v>
      </c>
      <c r="C647" s="202" t="s">
        <v>386</v>
      </c>
      <c r="D647" s="203">
        <v>16</v>
      </c>
      <c r="E647" s="93">
        <v>18340</v>
      </c>
      <c r="F647" s="35">
        <f t="shared" si="251"/>
        <v>293440</v>
      </c>
      <c r="G647" s="93">
        <v>50744.93</v>
      </c>
      <c r="H647" s="103">
        <f t="shared" si="252"/>
        <v>811918.88</v>
      </c>
      <c r="I647" s="103">
        <f t="shared" si="248"/>
        <v>1105358.8799999999</v>
      </c>
      <c r="J647" s="441"/>
      <c r="K647" s="393">
        <v>12</v>
      </c>
      <c r="L647" s="358">
        <v>18340</v>
      </c>
      <c r="M647" s="329">
        <f t="shared" si="253"/>
        <v>220080</v>
      </c>
      <c r="N647" s="358">
        <v>50744.93</v>
      </c>
      <c r="O647" s="362">
        <f t="shared" si="254"/>
        <v>608939.16</v>
      </c>
      <c r="P647" s="362">
        <f t="shared" si="255"/>
        <v>829019.16</v>
      </c>
      <c r="Q647" s="473"/>
      <c r="R647" s="327">
        <f t="shared" si="232"/>
        <v>4</v>
      </c>
      <c r="S647" s="358">
        <v>18340</v>
      </c>
      <c r="T647" s="329">
        <f t="shared" si="256"/>
        <v>73360</v>
      </c>
      <c r="U647" s="358">
        <v>50744.93</v>
      </c>
      <c r="V647" s="362">
        <f t="shared" si="257"/>
        <v>202979.72</v>
      </c>
      <c r="W647" s="362">
        <f t="shared" si="258"/>
        <v>276339.71999999997</v>
      </c>
      <c r="X647" s="464"/>
    </row>
    <row r="648" spans="1:24" x14ac:dyDescent="0.25">
      <c r="A648" s="208" t="s">
        <v>1198</v>
      </c>
      <c r="B648" s="209" t="s">
        <v>448</v>
      </c>
      <c r="C648" s="202" t="s">
        <v>449</v>
      </c>
      <c r="D648" s="203">
        <v>348</v>
      </c>
      <c r="E648" s="93">
        <v>635</v>
      </c>
      <c r="F648" s="35">
        <f t="shared" si="251"/>
        <v>220980</v>
      </c>
      <c r="G648" s="93">
        <v>889</v>
      </c>
      <c r="H648" s="103">
        <f t="shared" si="252"/>
        <v>309372</v>
      </c>
      <c r="I648" s="103">
        <f t="shared" si="248"/>
        <v>530352</v>
      </c>
      <c r="J648" s="441"/>
      <c r="K648" s="393">
        <v>250</v>
      </c>
      <c r="L648" s="358">
        <v>635</v>
      </c>
      <c r="M648" s="329">
        <f t="shared" si="253"/>
        <v>158750</v>
      </c>
      <c r="N648" s="358">
        <v>889</v>
      </c>
      <c r="O648" s="362">
        <f t="shared" si="254"/>
        <v>222250</v>
      </c>
      <c r="P648" s="362">
        <f t="shared" si="255"/>
        <v>381000</v>
      </c>
      <c r="Q648" s="473"/>
      <c r="R648" s="327">
        <f t="shared" si="232"/>
        <v>98</v>
      </c>
      <c r="S648" s="358">
        <v>635</v>
      </c>
      <c r="T648" s="329">
        <f t="shared" si="256"/>
        <v>62230</v>
      </c>
      <c r="U648" s="358">
        <v>889</v>
      </c>
      <c r="V648" s="362">
        <f t="shared" si="257"/>
        <v>87122</v>
      </c>
      <c r="W648" s="362">
        <f t="shared" si="258"/>
        <v>149352</v>
      </c>
      <c r="X648" s="464"/>
    </row>
    <row r="649" spans="1:24" x14ac:dyDescent="0.25">
      <c r="A649" s="208" t="s">
        <v>1199</v>
      </c>
      <c r="B649" s="209" t="s">
        <v>451</v>
      </c>
      <c r="C649" s="202" t="s">
        <v>449</v>
      </c>
      <c r="D649" s="203">
        <v>133</v>
      </c>
      <c r="E649" s="93">
        <v>1310</v>
      </c>
      <c r="F649" s="35">
        <f t="shared" si="251"/>
        <v>174230</v>
      </c>
      <c r="G649" s="93">
        <v>1477.78</v>
      </c>
      <c r="H649" s="103">
        <f t="shared" si="252"/>
        <v>196544.74</v>
      </c>
      <c r="I649" s="103">
        <f t="shared" si="248"/>
        <v>370774.74</v>
      </c>
      <c r="J649" s="441"/>
      <c r="K649" s="393">
        <v>80</v>
      </c>
      <c r="L649" s="358">
        <v>1310</v>
      </c>
      <c r="M649" s="329">
        <f t="shared" si="253"/>
        <v>104800</v>
      </c>
      <c r="N649" s="358">
        <v>1477.78</v>
      </c>
      <c r="O649" s="362">
        <f t="shared" si="254"/>
        <v>118222.39999999999</v>
      </c>
      <c r="P649" s="362">
        <f t="shared" si="255"/>
        <v>223022.4</v>
      </c>
      <c r="Q649" s="473"/>
      <c r="R649" s="327">
        <f t="shared" si="232"/>
        <v>53</v>
      </c>
      <c r="S649" s="358">
        <v>1310</v>
      </c>
      <c r="T649" s="329">
        <f t="shared" si="256"/>
        <v>69430</v>
      </c>
      <c r="U649" s="358">
        <v>1477.78</v>
      </c>
      <c r="V649" s="362">
        <f t="shared" si="257"/>
        <v>78322.34</v>
      </c>
      <c r="W649" s="362">
        <f t="shared" si="258"/>
        <v>147752.34</v>
      </c>
      <c r="X649" s="464"/>
    </row>
    <row r="650" spans="1:24" x14ac:dyDescent="0.25">
      <c r="A650" s="208" t="s">
        <v>1200</v>
      </c>
      <c r="B650" s="209" t="s">
        <v>453</v>
      </c>
      <c r="C650" s="202" t="s">
        <v>28</v>
      </c>
      <c r="D650" s="203">
        <v>16</v>
      </c>
      <c r="E650" s="93">
        <v>3275</v>
      </c>
      <c r="F650" s="35">
        <f t="shared" si="251"/>
        <v>52400</v>
      </c>
      <c r="G650" s="93">
        <v>10674.3</v>
      </c>
      <c r="H650" s="103">
        <f t="shared" si="252"/>
        <v>170788.8</v>
      </c>
      <c r="I650" s="103">
        <f t="shared" si="248"/>
        <v>223188.8</v>
      </c>
      <c r="J650" s="441"/>
      <c r="K650" s="393">
        <v>12</v>
      </c>
      <c r="L650" s="358">
        <v>3275</v>
      </c>
      <c r="M650" s="329">
        <f t="shared" si="253"/>
        <v>39300</v>
      </c>
      <c r="N650" s="358">
        <v>10674.3</v>
      </c>
      <c r="O650" s="362">
        <f t="shared" si="254"/>
        <v>128091.59999999999</v>
      </c>
      <c r="P650" s="362">
        <f t="shared" si="255"/>
        <v>167391.59999999998</v>
      </c>
      <c r="Q650" s="473"/>
      <c r="R650" s="327">
        <f t="shared" si="232"/>
        <v>4</v>
      </c>
      <c r="S650" s="358">
        <v>3275</v>
      </c>
      <c r="T650" s="329">
        <f t="shared" si="256"/>
        <v>13100</v>
      </c>
      <c r="U650" s="358">
        <v>10674.3</v>
      </c>
      <c r="V650" s="362">
        <f t="shared" si="257"/>
        <v>42697.2</v>
      </c>
      <c r="W650" s="362">
        <f t="shared" si="258"/>
        <v>55797.2</v>
      </c>
      <c r="X650" s="464"/>
    </row>
    <row r="651" spans="1:24" x14ac:dyDescent="0.25">
      <c r="A651" s="208" t="s">
        <v>1201</v>
      </c>
      <c r="B651" s="209" t="s">
        <v>410</v>
      </c>
      <c r="C651" s="202" t="s">
        <v>386</v>
      </c>
      <c r="D651" s="203">
        <v>1</v>
      </c>
      <c r="E651" s="93">
        <v>738840</v>
      </c>
      <c r="F651" s="35">
        <f t="shared" si="251"/>
        <v>738840</v>
      </c>
      <c r="G651" s="93">
        <v>0</v>
      </c>
      <c r="H651" s="103">
        <f t="shared" si="252"/>
        <v>0</v>
      </c>
      <c r="I651" s="103">
        <f t="shared" si="248"/>
        <v>738840</v>
      </c>
      <c r="J651" s="441"/>
      <c r="K651" s="393"/>
      <c r="L651" s="358">
        <v>738840</v>
      </c>
      <c r="M651" s="329">
        <f t="shared" si="253"/>
        <v>0</v>
      </c>
      <c r="N651" s="358">
        <v>0</v>
      </c>
      <c r="O651" s="362">
        <f t="shared" si="254"/>
        <v>0</v>
      </c>
      <c r="P651" s="362">
        <f t="shared" si="255"/>
        <v>0</v>
      </c>
      <c r="Q651" s="473"/>
      <c r="R651" s="327">
        <f t="shared" si="232"/>
        <v>1</v>
      </c>
      <c r="S651" s="358">
        <v>738840</v>
      </c>
      <c r="T651" s="329">
        <f t="shared" si="256"/>
        <v>738840</v>
      </c>
      <c r="U651" s="358">
        <v>0</v>
      </c>
      <c r="V651" s="362">
        <f t="shared" si="257"/>
        <v>0</v>
      </c>
      <c r="W651" s="362">
        <f t="shared" si="258"/>
        <v>738840</v>
      </c>
      <c r="X651" s="464"/>
    </row>
    <row r="652" spans="1:24" x14ac:dyDescent="0.25">
      <c r="A652" s="108" t="s">
        <v>1202</v>
      </c>
      <c r="B652" s="109" t="s">
        <v>1203</v>
      </c>
      <c r="C652" s="110"/>
      <c r="D652" s="111"/>
      <c r="E652" s="112"/>
      <c r="F652" s="28">
        <f>SUM(F653:F767)</f>
        <v>6539684.0907999985</v>
      </c>
      <c r="G652" s="27"/>
      <c r="H652" s="28">
        <f>SUM(H653:H767)</f>
        <v>14369089.459200002</v>
      </c>
      <c r="I652" s="28">
        <f>SUM(I653:I767)</f>
        <v>20908773.550000001</v>
      </c>
      <c r="J652" s="450"/>
      <c r="K652" s="366"/>
      <c r="L652" s="367"/>
      <c r="M652" s="368">
        <f>SUM(M653:M767)</f>
        <v>2668045.4800000004</v>
      </c>
      <c r="N652" s="370"/>
      <c r="O652" s="368">
        <f>SUM(O653:O767)</f>
        <v>6905750.0600000015</v>
      </c>
      <c r="P652" s="368">
        <f>SUM(P653:P767)</f>
        <v>9573795.540000001</v>
      </c>
      <c r="Q652" s="482"/>
      <c r="R652" s="327">
        <f t="shared" si="232"/>
        <v>0</v>
      </c>
      <c r="S652" s="367"/>
      <c r="T652" s="368">
        <f>SUM(T653:T767)</f>
        <v>3871638.6108000004</v>
      </c>
      <c r="U652" s="370"/>
      <c r="V652" s="368">
        <f>SUM(V653:V767)</f>
        <v>7463339.3991999999</v>
      </c>
      <c r="W652" s="368">
        <f>SUM(W653:W767)</f>
        <v>11334978.01</v>
      </c>
      <c r="X652" s="464"/>
    </row>
    <row r="653" spans="1:24" x14ac:dyDescent="0.25">
      <c r="A653" s="194" t="s">
        <v>1204</v>
      </c>
      <c r="B653" s="117" t="s">
        <v>1205</v>
      </c>
      <c r="C653" s="118" t="s">
        <v>170</v>
      </c>
      <c r="D653" s="119">
        <v>19</v>
      </c>
      <c r="E653" s="40">
        <v>6288</v>
      </c>
      <c r="F653" s="35">
        <f>D653*E653</f>
        <v>119472</v>
      </c>
      <c r="G653" s="40">
        <v>39720</v>
      </c>
      <c r="H653" s="35">
        <f t="shared" ref="H653:H716" si="259">D653*G653</f>
        <v>754680</v>
      </c>
      <c r="I653" s="35">
        <f>H653+F653</f>
        <v>874152</v>
      </c>
      <c r="J653" s="441"/>
      <c r="K653" s="371">
        <v>17</v>
      </c>
      <c r="L653" s="328">
        <v>6288</v>
      </c>
      <c r="M653" s="329">
        <f>K653*L653</f>
        <v>106896</v>
      </c>
      <c r="N653" s="328">
        <v>39720</v>
      </c>
      <c r="O653" s="329">
        <f t="shared" ref="O653:O716" si="260">K653*N653</f>
        <v>675240</v>
      </c>
      <c r="P653" s="329">
        <f>O653+M653</f>
        <v>782136</v>
      </c>
      <c r="Q653" s="473"/>
      <c r="R653" s="327">
        <f t="shared" ref="R653:R716" si="261">D653-K653</f>
        <v>2</v>
      </c>
      <c r="S653" s="328">
        <v>6288</v>
      </c>
      <c r="T653" s="329">
        <f>R653*S653</f>
        <v>12576</v>
      </c>
      <c r="U653" s="328">
        <v>39720</v>
      </c>
      <c r="V653" s="329">
        <f t="shared" ref="V653:V716" si="262">R653*U653</f>
        <v>79440</v>
      </c>
      <c r="W653" s="329">
        <f>V653+T653</f>
        <v>92016</v>
      </c>
      <c r="X653" s="464"/>
    </row>
    <row r="654" spans="1:24" x14ac:dyDescent="0.25">
      <c r="A654" s="194" t="s">
        <v>1206</v>
      </c>
      <c r="B654" s="117" t="s">
        <v>1207</v>
      </c>
      <c r="C654" s="118" t="s">
        <v>170</v>
      </c>
      <c r="D654" s="119">
        <v>65</v>
      </c>
      <c r="E654" s="40">
        <v>3144</v>
      </c>
      <c r="F654" s="35">
        <f t="shared" ref="F654:F717" si="263">D654*E654</f>
        <v>204360</v>
      </c>
      <c r="G654" s="40">
        <v>11432</v>
      </c>
      <c r="H654" s="35">
        <f t="shared" si="259"/>
        <v>743080</v>
      </c>
      <c r="I654" s="35">
        <f t="shared" ref="I654:I717" si="264">H654+F654</f>
        <v>947440</v>
      </c>
      <c r="J654" s="441"/>
      <c r="K654" s="371">
        <v>61</v>
      </c>
      <c r="L654" s="328">
        <v>3144</v>
      </c>
      <c r="M654" s="329">
        <f t="shared" ref="M654:M717" si="265">K654*L654</f>
        <v>191784</v>
      </c>
      <c r="N654" s="328">
        <v>11432</v>
      </c>
      <c r="O654" s="329">
        <f t="shared" si="260"/>
        <v>697352</v>
      </c>
      <c r="P654" s="329">
        <f t="shared" ref="P654:P717" si="266">O654+M654</f>
        <v>889136</v>
      </c>
      <c r="Q654" s="473"/>
      <c r="R654" s="327">
        <f t="shared" si="261"/>
        <v>4</v>
      </c>
      <c r="S654" s="328">
        <v>3144</v>
      </c>
      <c r="T654" s="329">
        <f t="shared" ref="T654:T717" si="267">R654*S654</f>
        <v>12576</v>
      </c>
      <c r="U654" s="328">
        <v>11432</v>
      </c>
      <c r="V654" s="329">
        <f t="shared" si="262"/>
        <v>45728</v>
      </c>
      <c r="W654" s="329">
        <f t="shared" ref="W654:W717" si="268">V654+T654</f>
        <v>58304</v>
      </c>
      <c r="X654" s="464"/>
    </row>
    <row r="655" spans="1:24" ht="28.5" x14ac:dyDescent="0.25">
      <c r="A655" s="194" t="s">
        <v>1208</v>
      </c>
      <c r="B655" s="117" t="s">
        <v>1209</v>
      </c>
      <c r="C655" s="118" t="s">
        <v>170</v>
      </c>
      <c r="D655" s="119">
        <v>3</v>
      </c>
      <c r="E655" s="40">
        <v>6288</v>
      </c>
      <c r="F655" s="35">
        <f t="shared" si="263"/>
        <v>18864</v>
      </c>
      <c r="G655" s="40">
        <v>68309</v>
      </c>
      <c r="H655" s="35">
        <f t="shared" si="259"/>
        <v>204927</v>
      </c>
      <c r="I655" s="35">
        <f t="shared" si="264"/>
        <v>223791</v>
      </c>
      <c r="J655" s="441"/>
      <c r="K655" s="371"/>
      <c r="L655" s="328">
        <v>6288</v>
      </c>
      <c r="M655" s="329">
        <f t="shared" si="265"/>
        <v>0</v>
      </c>
      <c r="N655" s="328">
        <v>68309</v>
      </c>
      <c r="O655" s="329">
        <f t="shared" si="260"/>
        <v>0</v>
      </c>
      <c r="P655" s="329">
        <f t="shared" si="266"/>
        <v>0</v>
      </c>
      <c r="Q655" s="473"/>
      <c r="R655" s="327">
        <f t="shared" si="261"/>
        <v>3</v>
      </c>
      <c r="S655" s="328">
        <v>6288</v>
      </c>
      <c r="T655" s="329">
        <f t="shared" si="267"/>
        <v>18864</v>
      </c>
      <c r="U655" s="328">
        <v>68309</v>
      </c>
      <c r="V655" s="329">
        <f t="shared" si="262"/>
        <v>204927</v>
      </c>
      <c r="W655" s="329">
        <f t="shared" si="268"/>
        <v>223791</v>
      </c>
      <c r="X655" s="464"/>
    </row>
    <row r="656" spans="1:24" x14ac:dyDescent="0.25">
      <c r="A656" s="194" t="s">
        <v>1210</v>
      </c>
      <c r="B656" s="117" t="s">
        <v>1211</v>
      </c>
      <c r="C656" s="118" t="s">
        <v>170</v>
      </c>
      <c r="D656" s="119">
        <v>1</v>
      </c>
      <c r="E656" s="40">
        <v>6288</v>
      </c>
      <c r="F656" s="35">
        <f t="shared" si="263"/>
        <v>6288</v>
      </c>
      <c r="G656" s="40">
        <v>65980</v>
      </c>
      <c r="H656" s="35">
        <f t="shared" si="259"/>
        <v>65980</v>
      </c>
      <c r="I656" s="35">
        <f t="shared" si="264"/>
        <v>72268</v>
      </c>
      <c r="J656" s="441"/>
      <c r="K656" s="371"/>
      <c r="L656" s="328">
        <v>6288</v>
      </c>
      <c r="M656" s="329">
        <f t="shared" si="265"/>
        <v>0</v>
      </c>
      <c r="N656" s="328">
        <v>65980</v>
      </c>
      <c r="O656" s="329">
        <f t="shared" si="260"/>
        <v>0</v>
      </c>
      <c r="P656" s="329">
        <f t="shared" si="266"/>
        <v>0</v>
      </c>
      <c r="Q656" s="473"/>
      <c r="R656" s="327">
        <f t="shared" si="261"/>
        <v>1</v>
      </c>
      <c r="S656" s="328">
        <v>6288</v>
      </c>
      <c r="T656" s="329">
        <f t="shared" si="267"/>
        <v>6288</v>
      </c>
      <c r="U656" s="328">
        <v>65980</v>
      </c>
      <c r="V656" s="329">
        <f t="shared" si="262"/>
        <v>65980</v>
      </c>
      <c r="W656" s="329">
        <f t="shared" si="268"/>
        <v>72268</v>
      </c>
      <c r="X656" s="464"/>
    </row>
    <row r="657" spans="1:24" x14ac:dyDescent="0.25">
      <c r="A657" s="194" t="s">
        <v>1212</v>
      </c>
      <c r="B657" s="117" t="s">
        <v>1213</v>
      </c>
      <c r="C657" s="118" t="s">
        <v>170</v>
      </c>
      <c r="D657" s="119">
        <v>1</v>
      </c>
      <c r="E657" s="40">
        <v>6288</v>
      </c>
      <c r="F657" s="35">
        <f t="shared" si="263"/>
        <v>6288</v>
      </c>
      <c r="G657" s="40">
        <v>112940</v>
      </c>
      <c r="H657" s="35">
        <f t="shared" si="259"/>
        <v>112940</v>
      </c>
      <c r="I657" s="35">
        <f t="shared" si="264"/>
        <v>119228</v>
      </c>
      <c r="J657" s="441"/>
      <c r="K657" s="371"/>
      <c r="L657" s="328">
        <v>6288</v>
      </c>
      <c r="M657" s="329">
        <f t="shared" si="265"/>
        <v>0</v>
      </c>
      <c r="N657" s="328">
        <v>112940</v>
      </c>
      <c r="O657" s="329">
        <f t="shared" si="260"/>
        <v>0</v>
      </c>
      <c r="P657" s="329">
        <f t="shared" si="266"/>
        <v>0</v>
      </c>
      <c r="Q657" s="473"/>
      <c r="R657" s="327">
        <f t="shared" si="261"/>
        <v>1</v>
      </c>
      <c r="S657" s="328">
        <v>6288</v>
      </c>
      <c r="T657" s="329">
        <f t="shared" si="267"/>
        <v>6288</v>
      </c>
      <c r="U657" s="328">
        <v>112940</v>
      </c>
      <c r="V657" s="329">
        <f t="shared" si="262"/>
        <v>112940</v>
      </c>
      <c r="W657" s="329">
        <f t="shared" si="268"/>
        <v>119228</v>
      </c>
      <c r="X657" s="464"/>
    </row>
    <row r="658" spans="1:24" x14ac:dyDescent="0.25">
      <c r="A658" s="194" t="s">
        <v>1214</v>
      </c>
      <c r="B658" s="117" t="s">
        <v>1215</v>
      </c>
      <c r="C658" s="118" t="s">
        <v>170</v>
      </c>
      <c r="D658" s="119">
        <v>2</v>
      </c>
      <c r="E658" s="35">
        <v>6288</v>
      </c>
      <c r="F658" s="35">
        <f t="shared" si="263"/>
        <v>12576</v>
      </c>
      <c r="G658" s="35">
        <v>76653</v>
      </c>
      <c r="H658" s="35">
        <f t="shared" si="259"/>
        <v>153306</v>
      </c>
      <c r="I658" s="35">
        <f t="shared" si="264"/>
        <v>165882</v>
      </c>
      <c r="J658" s="441"/>
      <c r="K658" s="371">
        <v>2</v>
      </c>
      <c r="L658" s="329">
        <v>6288</v>
      </c>
      <c r="M658" s="329">
        <f t="shared" si="265"/>
        <v>12576</v>
      </c>
      <c r="N658" s="329">
        <v>76653</v>
      </c>
      <c r="O658" s="329">
        <f t="shared" si="260"/>
        <v>153306</v>
      </c>
      <c r="P658" s="329">
        <f t="shared" si="266"/>
        <v>165882</v>
      </c>
      <c r="Q658" s="473"/>
      <c r="R658" s="327">
        <f t="shared" si="261"/>
        <v>0</v>
      </c>
      <c r="S658" s="329">
        <v>6288</v>
      </c>
      <c r="T658" s="329">
        <f t="shared" si="267"/>
        <v>0</v>
      </c>
      <c r="U658" s="329">
        <v>76653</v>
      </c>
      <c r="V658" s="329">
        <f t="shared" si="262"/>
        <v>0</v>
      </c>
      <c r="W658" s="329">
        <f t="shared" si="268"/>
        <v>0</v>
      </c>
      <c r="X658" s="464"/>
    </row>
    <row r="659" spans="1:24" x14ac:dyDescent="0.25">
      <c r="A659" s="194" t="s">
        <v>1216</v>
      </c>
      <c r="B659" s="117" t="s">
        <v>1217</v>
      </c>
      <c r="C659" s="118" t="s">
        <v>170</v>
      </c>
      <c r="D659" s="119">
        <v>1</v>
      </c>
      <c r="E659" s="40">
        <v>6288</v>
      </c>
      <c r="F659" s="35">
        <f t="shared" si="263"/>
        <v>6288</v>
      </c>
      <c r="G659" s="40">
        <v>73866</v>
      </c>
      <c r="H659" s="35">
        <f t="shared" si="259"/>
        <v>73866</v>
      </c>
      <c r="I659" s="35">
        <f t="shared" si="264"/>
        <v>80154</v>
      </c>
      <c r="J659" s="441"/>
      <c r="K659" s="371"/>
      <c r="L659" s="328">
        <v>6288</v>
      </c>
      <c r="M659" s="329">
        <f t="shared" si="265"/>
        <v>0</v>
      </c>
      <c r="N659" s="328">
        <v>73866</v>
      </c>
      <c r="O659" s="329">
        <f t="shared" si="260"/>
        <v>0</v>
      </c>
      <c r="P659" s="329">
        <f t="shared" si="266"/>
        <v>0</v>
      </c>
      <c r="Q659" s="473"/>
      <c r="R659" s="327">
        <f t="shared" si="261"/>
        <v>1</v>
      </c>
      <c r="S659" s="328">
        <v>6288</v>
      </c>
      <c r="T659" s="329">
        <f t="shared" si="267"/>
        <v>6288</v>
      </c>
      <c r="U659" s="328">
        <v>73866</v>
      </c>
      <c r="V659" s="329">
        <f t="shared" si="262"/>
        <v>73866</v>
      </c>
      <c r="W659" s="329">
        <f t="shared" si="268"/>
        <v>80154</v>
      </c>
      <c r="X659" s="464"/>
    </row>
    <row r="660" spans="1:24" x14ac:dyDescent="0.25">
      <c r="A660" s="194" t="s">
        <v>1218</v>
      </c>
      <c r="B660" s="117" t="s">
        <v>1219</v>
      </c>
      <c r="C660" s="118" t="s">
        <v>170</v>
      </c>
      <c r="D660" s="119">
        <v>1</v>
      </c>
      <c r="E660" s="35">
        <v>6288</v>
      </c>
      <c r="F660" s="35">
        <f t="shared" si="263"/>
        <v>6288</v>
      </c>
      <c r="G660" s="40">
        <v>71284.2</v>
      </c>
      <c r="H660" s="35">
        <f t="shared" si="259"/>
        <v>71284.2</v>
      </c>
      <c r="I660" s="35">
        <f t="shared" si="264"/>
        <v>77572.2</v>
      </c>
      <c r="J660" s="441"/>
      <c r="K660" s="371">
        <v>1</v>
      </c>
      <c r="L660" s="329">
        <v>6288</v>
      </c>
      <c r="M660" s="329">
        <f t="shared" si="265"/>
        <v>6288</v>
      </c>
      <c r="N660" s="328">
        <v>71284.2</v>
      </c>
      <c r="O660" s="329">
        <f t="shared" si="260"/>
        <v>71284.2</v>
      </c>
      <c r="P660" s="329">
        <f t="shared" si="266"/>
        <v>77572.2</v>
      </c>
      <c r="Q660" s="473"/>
      <c r="R660" s="327">
        <f t="shared" si="261"/>
        <v>0</v>
      </c>
      <c r="S660" s="329">
        <v>6288</v>
      </c>
      <c r="T660" s="329">
        <f t="shared" si="267"/>
        <v>0</v>
      </c>
      <c r="U660" s="328">
        <v>71284.2</v>
      </c>
      <c r="V660" s="329">
        <f t="shared" si="262"/>
        <v>0</v>
      </c>
      <c r="W660" s="329">
        <f t="shared" si="268"/>
        <v>0</v>
      </c>
      <c r="X660" s="464"/>
    </row>
    <row r="661" spans="1:24" ht="28.5" x14ac:dyDescent="0.25">
      <c r="A661" s="194" t="s">
        <v>1220</v>
      </c>
      <c r="B661" s="117" t="s">
        <v>1221</v>
      </c>
      <c r="C661" s="118" t="s">
        <v>170</v>
      </c>
      <c r="D661" s="119">
        <v>1</v>
      </c>
      <c r="E661" s="40">
        <v>2358</v>
      </c>
      <c r="F661" s="35">
        <f t="shared" si="263"/>
        <v>2358</v>
      </c>
      <c r="G661" s="40">
        <v>7462</v>
      </c>
      <c r="H661" s="35">
        <f t="shared" si="259"/>
        <v>7462</v>
      </c>
      <c r="I661" s="35">
        <f t="shared" si="264"/>
        <v>9820</v>
      </c>
      <c r="J661" s="441"/>
      <c r="K661" s="371"/>
      <c r="L661" s="328">
        <v>2358</v>
      </c>
      <c r="M661" s="329">
        <f t="shared" si="265"/>
        <v>0</v>
      </c>
      <c r="N661" s="328">
        <v>7462</v>
      </c>
      <c r="O661" s="329">
        <f t="shared" si="260"/>
        <v>0</v>
      </c>
      <c r="P661" s="329">
        <f t="shared" si="266"/>
        <v>0</v>
      </c>
      <c r="Q661" s="473"/>
      <c r="R661" s="327">
        <f t="shared" si="261"/>
        <v>1</v>
      </c>
      <c r="S661" s="328">
        <v>2358</v>
      </c>
      <c r="T661" s="329">
        <f t="shared" si="267"/>
        <v>2358</v>
      </c>
      <c r="U661" s="328">
        <v>7462</v>
      </c>
      <c r="V661" s="329">
        <f t="shared" si="262"/>
        <v>7462</v>
      </c>
      <c r="W661" s="329">
        <f t="shared" si="268"/>
        <v>9820</v>
      </c>
      <c r="X661" s="464"/>
    </row>
    <row r="662" spans="1:24" x14ac:dyDescent="0.25">
      <c r="A662" s="194" t="s">
        <v>1222</v>
      </c>
      <c r="B662" s="117" t="s">
        <v>1223</v>
      </c>
      <c r="C662" s="118" t="s">
        <v>296</v>
      </c>
      <c r="D662" s="119">
        <v>35.85</v>
      </c>
      <c r="E662" s="40">
        <v>354</v>
      </c>
      <c r="F662" s="35">
        <f t="shared" si="263"/>
        <v>12690.9</v>
      </c>
      <c r="G662" s="40">
        <v>6371</v>
      </c>
      <c r="H662" s="35">
        <f t="shared" si="259"/>
        <v>228400.35</v>
      </c>
      <c r="I662" s="35">
        <f t="shared" si="264"/>
        <v>241091.25</v>
      </c>
      <c r="J662" s="441"/>
      <c r="K662" s="371">
        <v>30</v>
      </c>
      <c r="L662" s="328">
        <v>354</v>
      </c>
      <c r="M662" s="329">
        <f t="shared" si="265"/>
        <v>10620</v>
      </c>
      <c r="N662" s="328">
        <v>6371</v>
      </c>
      <c r="O662" s="329">
        <f t="shared" si="260"/>
        <v>191130</v>
      </c>
      <c r="P662" s="329">
        <f t="shared" si="266"/>
        <v>201750</v>
      </c>
      <c r="Q662" s="473"/>
      <c r="R662" s="327">
        <f t="shared" si="261"/>
        <v>5.8500000000000014</v>
      </c>
      <c r="S662" s="328">
        <v>354</v>
      </c>
      <c r="T662" s="329">
        <f t="shared" si="267"/>
        <v>2070.9000000000005</v>
      </c>
      <c r="U662" s="328">
        <v>6371</v>
      </c>
      <c r="V662" s="329">
        <f t="shared" si="262"/>
        <v>37270.350000000006</v>
      </c>
      <c r="W662" s="329">
        <f t="shared" si="268"/>
        <v>39341.250000000007</v>
      </c>
      <c r="X662" s="464"/>
    </row>
    <row r="663" spans="1:24" x14ac:dyDescent="0.25">
      <c r="A663" s="194" t="s">
        <v>1224</v>
      </c>
      <c r="B663" s="117" t="s">
        <v>1225</v>
      </c>
      <c r="C663" s="118" t="s">
        <v>296</v>
      </c>
      <c r="D663" s="119">
        <v>1497.3</v>
      </c>
      <c r="E663" s="40">
        <v>186.02</v>
      </c>
      <c r="F663" s="35">
        <f t="shared" si="263"/>
        <v>278527.74599999998</v>
      </c>
      <c r="G663" s="40">
        <v>1500</v>
      </c>
      <c r="H663" s="35">
        <f t="shared" si="259"/>
        <v>2245950</v>
      </c>
      <c r="I663" s="35">
        <f t="shared" si="264"/>
        <v>2524477.7459999998</v>
      </c>
      <c r="J663" s="441"/>
      <c r="K663" s="371">
        <v>1300</v>
      </c>
      <c r="L663" s="328">
        <v>186.02</v>
      </c>
      <c r="M663" s="329">
        <f t="shared" si="265"/>
        <v>241826</v>
      </c>
      <c r="N663" s="328">
        <v>1500</v>
      </c>
      <c r="O663" s="329">
        <f t="shared" si="260"/>
        <v>1950000</v>
      </c>
      <c r="P663" s="329">
        <f t="shared" si="266"/>
        <v>2191826</v>
      </c>
      <c r="Q663" s="473"/>
      <c r="R663" s="327">
        <f t="shared" si="261"/>
        <v>197.29999999999995</v>
      </c>
      <c r="S663" s="328">
        <v>186.02</v>
      </c>
      <c r="T663" s="329">
        <f t="shared" si="267"/>
        <v>36701.745999999992</v>
      </c>
      <c r="U663" s="328">
        <v>1500</v>
      </c>
      <c r="V663" s="329">
        <f t="shared" si="262"/>
        <v>295949.99999999994</v>
      </c>
      <c r="W663" s="329">
        <f t="shared" si="268"/>
        <v>332651.74599999993</v>
      </c>
      <c r="X663" s="464"/>
    </row>
    <row r="664" spans="1:24" x14ac:dyDescent="0.25">
      <c r="A664" s="194" t="s">
        <v>1226</v>
      </c>
      <c r="B664" s="117" t="s">
        <v>1227</v>
      </c>
      <c r="C664" s="118" t="s">
        <v>296</v>
      </c>
      <c r="D664" s="119">
        <v>329.4</v>
      </c>
      <c r="E664" s="40">
        <v>182</v>
      </c>
      <c r="F664" s="35">
        <f t="shared" si="263"/>
        <v>59950.799999999996</v>
      </c>
      <c r="G664" s="40">
        <v>1086</v>
      </c>
      <c r="H664" s="35">
        <f t="shared" si="259"/>
        <v>357728.39999999997</v>
      </c>
      <c r="I664" s="35">
        <f t="shared" si="264"/>
        <v>417679.19999999995</v>
      </c>
      <c r="J664" s="441"/>
      <c r="K664" s="371">
        <v>300</v>
      </c>
      <c r="L664" s="328">
        <v>182</v>
      </c>
      <c r="M664" s="329">
        <f t="shared" si="265"/>
        <v>54600</v>
      </c>
      <c r="N664" s="328">
        <v>1086</v>
      </c>
      <c r="O664" s="329">
        <f t="shared" si="260"/>
        <v>325800</v>
      </c>
      <c r="P664" s="329">
        <f t="shared" si="266"/>
        <v>380400</v>
      </c>
      <c r="Q664" s="473"/>
      <c r="R664" s="327">
        <f t="shared" si="261"/>
        <v>29.399999999999977</v>
      </c>
      <c r="S664" s="328">
        <v>182</v>
      </c>
      <c r="T664" s="329">
        <f t="shared" si="267"/>
        <v>5350.7999999999956</v>
      </c>
      <c r="U664" s="328">
        <v>1086</v>
      </c>
      <c r="V664" s="329">
        <f t="shared" si="262"/>
        <v>31928.399999999976</v>
      </c>
      <c r="W664" s="329">
        <f t="shared" si="268"/>
        <v>37279.199999999968</v>
      </c>
      <c r="X664" s="464"/>
    </row>
    <row r="665" spans="1:24" x14ac:dyDescent="0.25">
      <c r="A665" s="194" t="s">
        <v>1228</v>
      </c>
      <c r="B665" s="117" t="s">
        <v>1229</v>
      </c>
      <c r="C665" s="118" t="s">
        <v>296</v>
      </c>
      <c r="D665" s="119">
        <v>264.5</v>
      </c>
      <c r="E665" s="40">
        <v>182</v>
      </c>
      <c r="F665" s="35">
        <f t="shared" si="263"/>
        <v>48139</v>
      </c>
      <c r="G665" s="40">
        <v>611</v>
      </c>
      <c r="H665" s="35">
        <f t="shared" si="259"/>
        <v>161609.5</v>
      </c>
      <c r="I665" s="35">
        <f t="shared" si="264"/>
        <v>209748.5</v>
      </c>
      <c r="J665" s="441"/>
      <c r="K665" s="371">
        <v>50</v>
      </c>
      <c r="L665" s="328">
        <v>182</v>
      </c>
      <c r="M665" s="329">
        <f t="shared" si="265"/>
        <v>9100</v>
      </c>
      <c r="N665" s="328">
        <v>611</v>
      </c>
      <c r="O665" s="329">
        <f t="shared" si="260"/>
        <v>30550</v>
      </c>
      <c r="P665" s="329">
        <f t="shared" si="266"/>
        <v>39650</v>
      </c>
      <c r="Q665" s="473"/>
      <c r="R665" s="327">
        <f t="shared" si="261"/>
        <v>214.5</v>
      </c>
      <c r="S665" s="328">
        <v>182</v>
      </c>
      <c r="T665" s="329">
        <f t="shared" si="267"/>
        <v>39039</v>
      </c>
      <c r="U665" s="328">
        <v>611</v>
      </c>
      <c r="V665" s="329">
        <f t="shared" si="262"/>
        <v>131059.5</v>
      </c>
      <c r="W665" s="329">
        <f t="shared" si="268"/>
        <v>170098.5</v>
      </c>
      <c r="X665" s="464"/>
    </row>
    <row r="666" spans="1:24" x14ac:dyDescent="0.25">
      <c r="A666" s="194" t="s">
        <v>1230</v>
      </c>
      <c r="B666" s="117" t="s">
        <v>1231</v>
      </c>
      <c r="C666" s="118" t="s">
        <v>296</v>
      </c>
      <c r="D666" s="119">
        <v>343.5</v>
      </c>
      <c r="E666" s="40">
        <v>182</v>
      </c>
      <c r="F666" s="35">
        <f t="shared" si="263"/>
        <v>62517</v>
      </c>
      <c r="G666" s="40">
        <v>496.6</v>
      </c>
      <c r="H666" s="35">
        <f t="shared" si="259"/>
        <v>170582.1</v>
      </c>
      <c r="I666" s="35">
        <f t="shared" si="264"/>
        <v>233099.1</v>
      </c>
      <c r="J666" s="441"/>
      <c r="K666" s="371">
        <v>70</v>
      </c>
      <c r="L666" s="328">
        <v>182</v>
      </c>
      <c r="M666" s="329">
        <f t="shared" si="265"/>
        <v>12740</v>
      </c>
      <c r="N666" s="328">
        <v>496.6</v>
      </c>
      <c r="O666" s="329">
        <f t="shared" si="260"/>
        <v>34762</v>
      </c>
      <c r="P666" s="329">
        <f t="shared" si="266"/>
        <v>47502</v>
      </c>
      <c r="Q666" s="473"/>
      <c r="R666" s="327">
        <f t="shared" si="261"/>
        <v>273.5</v>
      </c>
      <c r="S666" s="328">
        <v>182</v>
      </c>
      <c r="T666" s="329">
        <f t="shared" si="267"/>
        <v>49777</v>
      </c>
      <c r="U666" s="328">
        <v>496.6</v>
      </c>
      <c r="V666" s="329">
        <f t="shared" si="262"/>
        <v>135820.1</v>
      </c>
      <c r="W666" s="329">
        <f t="shared" si="268"/>
        <v>185597.1</v>
      </c>
      <c r="X666" s="464"/>
    </row>
    <row r="667" spans="1:24" x14ac:dyDescent="0.25">
      <c r="A667" s="194" t="s">
        <v>1232</v>
      </c>
      <c r="B667" s="117" t="s">
        <v>1233</v>
      </c>
      <c r="C667" s="118" t="s">
        <v>296</v>
      </c>
      <c r="D667" s="119">
        <v>306</v>
      </c>
      <c r="E667" s="40">
        <v>182</v>
      </c>
      <c r="F667" s="35">
        <f t="shared" si="263"/>
        <v>55692</v>
      </c>
      <c r="G667" s="40">
        <v>322.39999999999998</v>
      </c>
      <c r="H667" s="35">
        <f t="shared" si="259"/>
        <v>98654.399999999994</v>
      </c>
      <c r="I667" s="35">
        <f t="shared" si="264"/>
        <v>154346.4</v>
      </c>
      <c r="J667" s="441"/>
      <c r="K667" s="371"/>
      <c r="L667" s="328">
        <v>182</v>
      </c>
      <c r="M667" s="329">
        <f t="shared" si="265"/>
        <v>0</v>
      </c>
      <c r="N667" s="328">
        <v>322.39999999999998</v>
      </c>
      <c r="O667" s="329">
        <f t="shared" si="260"/>
        <v>0</v>
      </c>
      <c r="P667" s="329">
        <f t="shared" si="266"/>
        <v>0</v>
      </c>
      <c r="Q667" s="473"/>
      <c r="R667" s="327">
        <f t="shared" si="261"/>
        <v>306</v>
      </c>
      <c r="S667" s="328">
        <v>182</v>
      </c>
      <c r="T667" s="329">
        <f t="shared" si="267"/>
        <v>55692</v>
      </c>
      <c r="U667" s="328">
        <v>322.39999999999998</v>
      </c>
      <c r="V667" s="329">
        <f t="shared" si="262"/>
        <v>98654.399999999994</v>
      </c>
      <c r="W667" s="329">
        <f t="shared" si="268"/>
        <v>154346.4</v>
      </c>
      <c r="X667" s="464"/>
    </row>
    <row r="668" spans="1:24" x14ac:dyDescent="0.25">
      <c r="A668" s="194" t="s">
        <v>1234</v>
      </c>
      <c r="B668" s="117" t="s">
        <v>1235</v>
      </c>
      <c r="C668" s="118" t="s">
        <v>296</v>
      </c>
      <c r="D668" s="119">
        <v>962.9</v>
      </c>
      <c r="E668" s="40">
        <v>182</v>
      </c>
      <c r="F668" s="35">
        <f t="shared" si="263"/>
        <v>175247.8</v>
      </c>
      <c r="G668" s="40">
        <v>184.6</v>
      </c>
      <c r="H668" s="35">
        <f t="shared" si="259"/>
        <v>177751.34</v>
      </c>
      <c r="I668" s="35">
        <f t="shared" si="264"/>
        <v>352999.14</v>
      </c>
      <c r="J668" s="441"/>
      <c r="K668" s="371"/>
      <c r="L668" s="328">
        <v>182</v>
      </c>
      <c r="M668" s="329">
        <f t="shared" si="265"/>
        <v>0</v>
      </c>
      <c r="N668" s="328">
        <v>184.6</v>
      </c>
      <c r="O668" s="329">
        <f t="shared" si="260"/>
        <v>0</v>
      </c>
      <c r="P668" s="329">
        <f t="shared" si="266"/>
        <v>0</v>
      </c>
      <c r="Q668" s="473"/>
      <c r="R668" s="327">
        <f t="shared" si="261"/>
        <v>962.9</v>
      </c>
      <c r="S668" s="328">
        <v>182</v>
      </c>
      <c r="T668" s="329">
        <f t="shared" si="267"/>
        <v>175247.8</v>
      </c>
      <c r="U668" s="328">
        <v>184.6</v>
      </c>
      <c r="V668" s="329">
        <f t="shared" si="262"/>
        <v>177751.34</v>
      </c>
      <c r="W668" s="329">
        <f t="shared" si="268"/>
        <v>352999.14</v>
      </c>
      <c r="X668" s="464"/>
    </row>
    <row r="669" spans="1:24" x14ac:dyDescent="0.25">
      <c r="A669" s="194" t="s">
        <v>1236</v>
      </c>
      <c r="B669" s="122" t="s">
        <v>1237</v>
      </c>
      <c r="C669" s="118" t="s">
        <v>170</v>
      </c>
      <c r="D669" s="119">
        <v>16</v>
      </c>
      <c r="E669" s="40">
        <v>132.05000000000001</v>
      </c>
      <c r="F669" s="35">
        <f t="shared" si="263"/>
        <v>2112.8000000000002</v>
      </c>
      <c r="G669" s="40">
        <v>525.41</v>
      </c>
      <c r="H669" s="35">
        <f t="shared" si="259"/>
        <v>8406.56</v>
      </c>
      <c r="I669" s="35">
        <f t="shared" si="264"/>
        <v>10519.36</v>
      </c>
      <c r="J669" s="441"/>
      <c r="K669" s="371">
        <v>16</v>
      </c>
      <c r="L669" s="328">
        <v>132.05000000000001</v>
      </c>
      <c r="M669" s="329">
        <f t="shared" si="265"/>
        <v>2112.8000000000002</v>
      </c>
      <c r="N669" s="328">
        <v>525.41</v>
      </c>
      <c r="O669" s="329">
        <f t="shared" si="260"/>
        <v>8406.56</v>
      </c>
      <c r="P669" s="329">
        <f t="shared" si="266"/>
        <v>10519.36</v>
      </c>
      <c r="Q669" s="473"/>
      <c r="R669" s="327">
        <f t="shared" si="261"/>
        <v>0</v>
      </c>
      <c r="S669" s="328">
        <v>132.05000000000001</v>
      </c>
      <c r="T669" s="329">
        <f t="shared" si="267"/>
        <v>0</v>
      </c>
      <c r="U669" s="328">
        <v>525.41</v>
      </c>
      <c r="V669" s="329">
        <f t="shared" si="262"/>
        <v>0</v>
      </c>
      <c r="W669" s="329">
        <f t="shared" si="268"/>
        <v>0</v>
      </c>
      <c r="X669" s="464"/>
    </row>
    <row r="670" spans="1:24" x14ac:dyDescent="0.25">
      <c r="A670" s="194" t="s">
        <v>1238</v>
      </c>
      <c r="B670" s="122" t="s">
        <v>1239</v>
      </c>
      <c r="C670" s="118" t="s">
        <v>170</v>
      </c>
      <c r="D670" s="119">
        <v>20</v>
      </c>
      <c r="E670" s="40">
        <v>132.05000000000001</v>
      </c>
      <c r="F670" s="35">
        <f t="shared" si="263"/>
        <v>2641</v>
      </c>
      <c r="G670" s="40">
        <v>459.71</v>
      </c>
      <c r="H670" s="35">
        <f t="shared" si="259"/>
        <v>9194.1999999999989</v>
      </c>
      <c r="I670" s="35">
        <f t="shared" si="264"/>
        <v>11835.199999999999</v>
      </c>
      <c r="J670" s="441"/>
      <c r="K670" s="371"/>
      <c r="L670" s="328">
        <v>132.05000000000001</v>
      </c>
      <c r="M670" s="329">
        <f t="shared" si="265"/>
        <v>0</v>
      </c>
      <c r="N670" s="328">
        <v>459.71</v>
      </c>
      <c r="O670" s="329">
        <f t="shared" si="260"/>
        <v>0</v>
      </c>
      <c r="P670" s="329">
        <f t="shared" si="266"/>
        <v>0</v>
      </c>
      <c r="Q670" s="473"/>
      <c r="R670" s="327">
        <f t="shared" si="261"/>
        <v>20</v>
      </c>
      <c r="S670" s="328">
        <v>132.05000000000001</v>
      </c>
      <c r="T670" s="329">
        <f t="shared" si="267"/>
        <v>2641</v>
      </c>
      <c r="U670" s="328">
        <v>459.71</v>
      </c>
      <c r="V670" s="329">
        <f t="shared" si="262"/>
        <v>9194.1999999999989</v>
      </c>
      <c r="W670" s="329">
        <f t="shared" si="268"/>
        <v>11835.199999999999</v>
      </c>
      <c r="X670" s="464"/>
    </row>
    <row r="671" spans="1:24" x14ac:dyDescent="0.25">
      <c r="A671" s="194" t="s">
        <v>1240</v>
      </c>
      <c r="B671" s="122" t="s">
        <v>1241</v>
      </c>
      <c r="C671" s="118" t="s">
        <v>170</v>
      </c>
      <c r="D671" s="119">
        <v>80</v>
      </c>
      <c r="E671" s="40">
        <v>132.05000000000001</v>
      </c>
      <c r="F671" s="35">
        <f t="shared" si="263"/>
        <v>10564</v>
      </c>
      <c r="G671" s="40">
        <v>121.99</v>
      </c>
      <c r="H671" s="35">
        <f t="shared" si="259"/>
        <v>9759.1999999999989</v>
      </c>
      <c r="I671" s="35">
        <f t="shared" si="264"/>
        <v>20323.199999999997</v>
      </c>
      <c r="J671" s="441"/>
      <c r="K671" s="371">
        <v>40</v>
      </c>
      <c r="L671" s="328">
        <v>132.05000000000001</v>
      </c>
      <c r="M671" s="329">
        <f t="shared" si="265"/>
        <v>5282</v>
      </c>
      <c r="N671" s="328">
        <v>121.99</v>
      </c>
      <c r="O671" s="329">
        <f t="shared" si="260"/>
        <v>4879.5999999999995</v>
      </c>
      <c r="P671" s="329">
        <f t="shared" si="266"/>
        <v>10161.599999999999</v>
      </c>
      <c r="Q671" s="473"/>
      <c r="R671" s="327">
        <f t="shared" si="261"/>
        <v>40</v>
      </c>
      <c r="S671" s="328">
        <v>132.05000000000001</v>
      </c>
      <c r="T671" s="329">
        <f t="shared" si="267"/>
        <v>5282</v>
      </c>
      <c r="U671" s="328">
        <v>121.99</v>
      </c>
      <c r="V671" s="329">
        <f t="shared" si="262"/>
        <v>4879.5999999999995</v>
      </c>
      <c r="W671" s="329">
        <f t="shared" si="268"/>
        <v>10161.599999999999</v>
      </c>
      <c r="X671" s="464"/>
    </row>
    <row r="672" spans="1:24" x14ac:dyDescent="0.25">
      <c r="A672" s="194" t="s">
        <v>1242</v>
      </c>
      <c r="B672" s="122" t="s">
        <v>1243</v>
      </c>
      <c r="C672" s="118" t="s">
        <v>170</v>
      </c>
      <c r="D672" s="119">
        <v>80</v>
      </c>
      <c r="E672" s="40">
        <v>132.05000000000001</v>
      </c>
      <c r="F672" s="35">
        <f t="shared" si="263"/>
        <v>10564</v>
      </c>
      <c r="G672" s="40">
        <v>132.76</v>
      </c>
      <c r="H672" s="35">
        <f t="shared" si="259"/>
        <v>10620.8</v>
      </c>
      <c r="I672" s="35">
        <f t="shared" si="264"/>
        <v>21184.799999999999</v>
      </c>
      <c r="J672" s="441"/>
      <c r="K672" s="371"/>
      <c r="L672" s="328">
        <v>132.05000000000001</v>
      </c>
      <c r="M672" s="329">
        <f t="shared" si="265"/>
        <v>0</v>
      </c>
      <c r="N672" s="328">
        <v>132.76</v>
      </c>
      <c r="O672" s="329">
        <f t="shared" si="260"/>
        <v>0</v>
      </c>
      <c r="P672" s="329">
        <f t="shared" si="266"/>
        <v>0</v>
      </c>
      <c r="Q672" s="473"/>
      <c r="R672" s="327">
        <f t="shared" si="261"/>
        <v>80</v>
      </c>
      <c r="S672" s="328">
        <v>132.05000000000001</v>
      </c>
      <c r="T672" s="329">
        <f t="shared" si="267"/>
        <v>10564</v>
      </c>
      <c r="U672" s="328">
        <v>132.76</v>
      </c>
      <c r="V672" s="329">
        <f t="shared" si="262"/>
        <v>10620.8</v>
      </c>
      <c r="W672" s="329">
        <f t="shared" si="268"/>
        <v>21184.799999999999</v>
      </c>
      <c r="X672" s="464"/>
    </row>
    <row r="673" spans="1:24" x14ac:dyDescent="0.25">
      <c r="A673" s="194" t="s">
        <v>1244</v>
      </c>
      <c r="B673" s="122" t="s">
        <v>1245</v>
      </c>
      <c r="C673" s="118" t="s">
        <v>170</v>
      </c>
      <c r="D673" s="119">
        <v>30</v>
      </c>
      <c r="E673" s="40">
        <v>132.05000000000001</v>
      </c>
      <c r="F673" s="35">
        <f t="shared" si="263"/>
        <v>3961.5000000000005</v>
      </c>
      <c r="G673" s="40">
        <v>65.03</v>
      </c>
      <c r="H673" s="35">
        <f t="shared" si="259"/>
        <v>1950.9</v>
      </c>
      <c r="I673" s="35">
        <f t="shared" si="264"/>
        <v>5912.4000000000005</v>
      </c>
      <c r="J673" s="441"/>
      <c r="K673" s="371">
        <v>20</v>
      </c>
      <c r="L673" s="328">
        <v>132.05000000000001</v>
      </c>
      <c r="M673" s="329">
        <f t="shared" si="265"/>
        <v>2641</v>
      </c>
      <c r="N673" s="328">
        <v>65.03</v>
      </c>
      <c r="O673" s="329">
        <f t="shared" si="260"/>
        <v>1300.5999999999999</v>
      </c>
      <c r="P673" s="329">
        <f t="shared" si="266"/>
        <v>3941.6</v>
      </c>
      <c r="Q673" s="473"/>
      <c r="R673" s="327">
        <f t="shared" si="261"/>
        <v>10</v>
      </c>
      <c r="S673" s="328">
        <v>132.05000000000001</v>
      </c>
      <c r="T673" s="329">
        <f t="shared" si="267"/>
        <v>1320.5</v>
      </c>
      <c r="U673" s="328">
        <v>65.03</v>
      </c>
      <c r="V673" s="329">
        <f t="shared" si="262"/>
        <v>650.29999999999995</v>
      </c>
      <c r="W673" s="329">
        <f t="shared" si="268"/>
        <v>1970.8</v>
      </c>
      <c r="X673" s="464"/>
    </row>
    <row r="674" spans="1:24" x14ac:dyDescent="0.25">
      <c r="A674" s="194" t="s">
        <v>1246</v>
      </c>
      <c r="B674" s="117" t="s">
        <v>1247</v>
      </c>
      <c r="C674" s="118" t="s">
        <v>170</v>
      </c>
      <c r="D674" s="119">
        <v>32</v>
      </c>
      <c r="E674" s="40">
        <v>131</v>
      </c>
      <c r="F674" s="35">
        <f t="shared" si="263"/>
        <v>4192</v>
      </c>
      <c r="G674" s="40">
        <v>3434.6</v>
      </c>
      <c r="H674" s="35">
        <f t="shared" si="259"/>
        <v>109907.2</v>
      </c>
      <c r="I674" s="35">
        <f t="shared" si="264"/>
        <v>114099.2</v>
      </c>
      <c r="J674" s="441"/>
      <c r="K674" s="371"/>
      <c r="L674" s="328">
        <v>131</v>
      </c>
      <c r="M674" s="329">
        <f t="shared" si="265"/>
        <v>0</v>
      </c>
      <c r="N674" s="328">
        <v>3434.6</v>
      </c>
      <c r="O674" s="329">
        <f t="shared" si="260"/>
        <v>0</v>
      </c>
      <c r="P674" s="329">
        <f t="shared" si="266"/>
        <v>0</v>
      </c>
      <c r="Q674" s="473"/>
      <c r="R674" s="327">
        <f t="shared" si="261"/>
        <v>32</v>
      </c>
      <c r="S674" s="328">
        <v>131</v>
      </c>
      <c r="T674" s="329">
        <f t="shared" si="267"/>
        <v>4192</v>
      </c>
      <c r="U674" s="328">
        <v>3434.6</v>
      </c>
      <c r="V674" s="329">
        <f t="shared" si="262"/>
        <v>109907.2</v>
      </c>
      <c r="W674" s="329">
        <f t="shared" si="268"/>
        <v>114099.2</v>
      </c>
      <c r="X674" s="464"/>
    </row>
    <row r="675" spans="1:24" x14ac:dyDescent="0.25">
      <c r="A675" s="194" t="s">
        <v>1248</v>
      </c>
      <c r="B675" s="117" t="s">
        <v>1249</v>
      </c>
      <c r="C675" s="118" t="s">
        <v>170</v>
      </c>
      <c r="D675" s="119">
        <v>19</v>
      </c>
      <c r="E675" s="40">
        <v>2500</v>
      </c>
      <c r="F675" s="35">
        <f t="shared" si="263"/>
        <v>47500</v>
      </c>
      <c r="G675" s="40">
        <v>6415</v>
      </c>
      <c r="H675" s="35">
        <f t="shared" si="259"/>
        <v>121885</v>
      </c>
      <c r="I675" s="35">
        <f t="shared" si="264"/>
        <v>169385</v>
      </c>
      <c r="J675" s="441"/>
      <c r="K675" s="371">
        <v>19</v>
      </c>
      <c r="L675" s="328">
        <v>2500</v>
      </c>
      <c r="M675" s="329">
        <f t="shared" si="265"/>
        <v>47500</v>
      </c>
      <c r="N675" s="328">
        <v>6415</v>
      </c>
      <c r="O675" s="329">
        <f t="shared" si="260"/>
        <v>121885</v>
      </c>
      <c r="P675" s="329">
        <f t="shared" si="266"/>
        <v>169385</v>
      </c>
      <c r="Q675" s="473"/>
      <c r="R675" s="327">
        <f t="shared" si="261"/>
        <v>0</v>
      </c>
      <c r="S675" s="328">
        <v>2500</v>
      </c>
      <c r="T675" s="329">
        <f t="shared" si="267"/>
        <v>0</v>
      </c>
      <c r="U675" s="328">
        <v>6415</v>
      </c>
      <c r="V675" s="329">
        <f t="shared" si="262"/>
        <v>0</v>
      </c>
      <c r="W675" s="329">
        <f t="shared" si="268"/>
        <v>0</v>
      </c>
      <c r="X675" s="464"/>
    </row>
    <row r="676" spans="1:24" x14ac:dyDescent="0.25">
      <c r="A676" s="194" t="s">
        <v>1250</v>
      </c>
      <c r="B676" s="117" t="s">
        <v>1251</v>
      </c>
      <c r="C676" s="118" t="s">
        <v>170</v>
      </c>
      <c r="D676" s="119">
        <v>65</v>
      </c>
      <c r="E676" s="40">
        <v>2000</v>
      </c>
      <c r="F676" s="35">
        <f t="shared" si="263"/>
        <v>130000</v>
      </c>
      <c r="G676" s="40">
        <v>11050</v>
      </c>
      <c r="H676" s="35">
        <f t="shared" si="259"/>
        <v>718250</v>
      </c>
      <c r="I676" s="35">
        <f t="shared" si="264"/>
        <v>848250</v>
      </c>
      <c r="J676" s="441"/>
      <c r="K676" s="371">
        <v>64</v>
      </c>
      <c r="L676" s="328">
        <v>2000</v>
      </c>
      <c r="M676" s="329">
        <f t="shared" si="265"/>
        <v>128000</v>
      </c>
      <c r="N676" s="328">
        <v>11050</v>
      </c>
      <c r="O676" s="329">
        <f t="shared" si="260"/>
        <v>707200</v>
      </c>
      <c r="P676" s="329">
        <f t="shared" si="266"/>
        <v>835200</v>
      </c>
      <c r="Q676" s="473"/>
      <c r="R676" s="327">
        <f t="shared" si="261"/>
        <v>1</v>
      </c>
      <c r="S676" s="328">
        <v>2000</v>
      </c>
      <c r="T676" s="329">
        <f t="shared" si="267"/>
        <v>2000</v>
      </c>
      <c r="U676" s="328">
        <v>11050</v>
      </c>
      <c r="V676" s="329">
        <f t="shared" si="262"/>
        <v>11050</v>
      </c>
      <c r="W676" s="329">
        <f t="shared" si="268"/>
        <v>13050</v>
      </c>
      <c r="X676" s="464"/>
    </row>
    <row r="677" spans="1:24" x14ac:dyDescent="0.25">
      <c r="A677" s="194" t="s">
        <v>1252</v>
      </c>
      <c r="B677" s="117" t="s">
        <v>522</v>
      </c>
      <c r="C677" s="118" t="s">
        <v>243</v>
      </c>
      <c r="D677" s="119">
        <v>1114</v>
      </c>
      <c r="E677" s="40">
        <v>662.4</v>
      </c>
      <c r="F677" s="35">
        <f t="shared" si="263"/>
        <v>737913.6</v>
      </c>
      <c r="G677" s="40">
        <v>1120</v>
      </c>
      <c r="H677" s="35">
        <f t="shared" si="259"/>
        <v>1247680</v>
      </c>
      <c r="I677" s="35">
        <f t="shared" si="264"/>
        <v>1985593.6</v>
      </c>
      <c r="J677" s="441"/>
      <c r="K677" s="371"/>
      <c r="L677" s="328">
        <v>662.4</v>
      </c>
      <c r="M677" s="329">
        <f t="shared" si="265"/>
        <v>0</v>
      </c>
      <c r="N677" s="328">
        <v>1120</v>
      </c>
      <c r="O677" s="329">
        <f t="shared" si="260"/>
        <v>0</v>
      </c>
      <c r="P677" s="329">
        <f t="shared" si="266"/>
        <v>0</v>
      </c>
      <c r="Q677" s="473"/>
      <c r="R677" s="327">
        <f t="shared" si="261"/>
        <v>1114</v>
      </c>
      <c r="S677" s="328">
        <v>662.4</v>
      </c>
      <c r="T677" s="329">
        <f t="shared" si="267"/>
        <v>737913.6</v>
      </c>
      <c r="U677" s="328">
        <v>1120</v>
      </c>
      <c r="V677" s="329">
        <f t="shared" si="262"/>
        <v>1247680</v>
      </c>
      <c r="W677" s="329">
        <f t="shared" si="268"/>
        <v>1985593.6</v>
      </c>
      <c r="X677" s="464"/>
    </row>
    <row r="678" spans="1:24" x14ac:dyDescent="0.25">
      <c r="A678" s="194" t="s">
        <v>1253</v>
      </c>
      <c r="B678" s="117" t="s">
        <v>1254</v>
      </c>
      <c r="C678" s="118" t="s">
        <v>296</v>
      </c>
      <c r="D678" s="119">
        <v>1114</v>
      </c>
      <c r="E678" s="40">
        <v>176</v>
      </c>
      <c r="F678" s="35">
        <f t="shared" si="263"/>
        <v>196064</v>
      </c>
      <c r="G678" s="40">
        <v>239</v>
      </c>
      <c r="H678" s="35">
        <f t="shared" si="259"/>
        <v>266246</v>
      </c>
      <c r="I678" s="35">
        <f t="shared" si="264"/>
        <v>462310</v>
      </c>
      <c r="J678" s="441"/>
      <c r="K678" s="371"/>
      <c r="L678" s="328">
        <v>176</v>
      </c>
      <c r="M678" s="329">
        <f t="shared" si="265"/>
        <v>0</v>
      </c>
      <c r="N678" s="328">
        <v>239</v>
      </c>
      <c r="O678" s="329">
        <f t="shared" si="260"/>
        <v>0</v>
      </c>
      <c r="P678" s="329">
        <f t="shared" si="266"/>
        <v>0</v>
      </c>
      <c r="Q678" s="473"/>
      <c r="R678" s="327">
        <f t="shared" si="261"/>
        <v>1114</v>
      </c>
      <c r="S678" s="328">
        <v>176</v>
      </c>
      <c r="T678" s="329">
        <f t="shared" si="267"/>
        <v>196064</v>
      </c>
      <c r="U678" s="328">
        <v>239</v>
      </c>
      <c r="V678" s="329">
        <f t="shared" si="262"/>
        <v>266246</v>
      </c>
      <c r="W678" s="329">
        <f t="shared" si="268"/>
        <v>462310</v>
      </c>
      <c r="X678" s="464"/>
    </row>
    <row r="679" spans="1:24" x14ac:dyDescent="0.25">
      <c r="A679" s="194" t="s">
        <v>1255</v>
      </c>
      <c r="B679" s="117" t="s">
        <v>520</v>
      </c>
      <c r="C679" s="118" t="s">
        <v>243</v>
      </c>
      <c r="D679" s="119">
        <v>33</v>
      </c>
      <c r="E679" s="40">
        <v>838.4</v>
      </c>
      <c r="F679" s="35">
        <f t="shared" si="263"/>
        <v>27667.200000000001</v>
      </c>
      <c r="G679" s="40">
        <v>1259</v>
      </c>
      <c r="H679" s="35">
        <f t="shared" si="259"/>
        <v>41547</v>
      </c>
      <c r="I679" s="35">
        <f t="shared" si="264"/>
        <v>69214.2</v>
      </c>
      <c r="J679" s="441"/>
      <c r="K679" s="371"/>
      <c r="L679" s="328">
        <v>838.4</v>
      </c>
      <c r="M679" s="329">
        <f t="shared" si="265"/>
        <v>0</v>
      </c>
      <c r="N679" s="328">
        <v>1259</v>
      </c>
      <c r="O679" s="329">
        <f t="shared" si="260"/>
        <v>0</v>
      </c>
      <c r="P679" s="329">
        <f t="shared" si="266"/>
        <v>0</v>
      </c>
      <c r="Q679" s="473"/>
      <c r="R679" s="327">
        <f t="shared" si="261"/>
        <v>33</v>
      </c>
      <c r="S679" s="328">
        <v>838.4</v>
      </c>
      <c r="T679" s="329">
        <f t="shared" si="267"/>
        <v>27667.200000000001</v>
      </c>
      <c r="U679" s="328">
        <v>1259</v>
      </c>
      <c r="V679" s="329">
        <f t="shared" si="262"/>
        <v>41547</v>
      </c>
      <c r="W679" s="329">
        <f t="shared" si="268"/>
        <v>69214.2</v>
      </c>
      <c r="X679" s="464"/>
    </row>
    <row r="680" spans="1:24" x14ac:dyDescent="0.25">
      <c r="A680" s="194" t="s">
        <v>1256</v>
      </c>
      <c r="B680" s="117" t="s">
        <v>543</v>
      </c>
      <c r="C680" s="118" t="s">
        <v>170</v>
      </c>
      <c r="D680" s="119">
        <v>1800</v>
      </c>
      <c r="E680" s="40">
        <v>13.100000000000001</v>
      </c>
      <c r="F680" s="35">
        <f t="shared" si="263"/>
        <v>23580.000000000004</v>
      </c>
      <c r="G680" s="40">
        <v>31.72</v>
      </c>
      <c r="H680" s="35">
        <f t="shared" si="259"/>
        <v>57096</v>
      </c>
      <c r="I680" s="35">
        <f t="shared" si="264"/>
        <v>80676</v>
      </c>
      <c r="J680" s="441"/>
      <c r="K680" s="371"/>
      <c r="L680" s="328">
        <v>13.100000000000001</v>
      </c>
      <c r="M680" s="329">
        <f t="shared" si="265"/>
        <v>0</v>
      </c>
      <c r="N680" s="328">
        <v>31.72</v>
      </c>
      <c r="O680" s="329">
        <f t="shared" si="260"/>
        <v>0</v>
      </c>
      <c r="P680" s="329">
        <f t="shared" si="266"/>
        <v>0</v>
      </c>
      <c r="Q680" s="473"/>
      <c r="R680" s="327">
        <f t="shared" si="261"/>
        <v>1800</v>
      </c>
      <c r="S680" s="328">
        <v>13.100000000000001</v>
      </c>
      <c r="T680" s="329">
        <f t="shared" si="267"/>
        <v>23580.000000000004</v>
      </c>
      <c r="U680" s="328">
        <v>31.72</v>
      </c>
      <c r="V680" s="329">
        <f t="shared" si="262"/>
        <v>57096</v>
      </c>
      <c r="W680" s="329">
        <f t="shared" si="268"/>
        <v>80676</v>
      </c>
      <c r="X680" s="464"/>
    </row>
    <row r="681" spans="1:24" x14ac:dyDescent="0.25">
      <c r="A681" s="194" t="s">
        <v>1257</v>
      </c>
      <c r="B681" s="117" t="s">
        <v>1258</v>
      </c>
      <c r="C681" s="118" t="s">
        <v>296</v>
      </c>
      <c r="D681" s="119">
        <v>1420</v>
      </c>
      <c r="E681" s="40">
        <v>458.5</v>
      </c>
      <c r="F681" s="35">
        <f t="shared" si="263"/>
        <v>651070</v>
      </c>
      <c r="G681" s="40">
        <v>369</v>
      </c>
      <c r="H681" s="35">
        <f t="shared" si="259"/>
        <v>523980</v>
      </c>
      <c r="I681" s="35">
        <f t="shared" si="264"/>
        <v>1175050</v>
      </c>
      <c r="J681" s="441"/>
      <c r="K681" s="371">
        <v>1100</v>
      </c>
      <c r="L681" s="328">
        <v>458.5</v>
      </c>
      <c r="M681" s="329">
        <f t="shared" si="265"/>
        <v>504350</v>
      </c>
      <c r="N681" s="328">
        <v>369</v>
      </c>
      <c r="O681" s="329">
        <f t="shared" si="260"/>
        <v>405900</v>
      </c>
      <c r="P681" s="329">
        <f t="shared" si="266"/>
        <v>910250</v>
      </c>
      <c r="Q681" s="473"/>
      <c r="R681" s="327">
        <f t="shared" si="261"/>
        <v>320</v>
      </c>
      <c r="S681" s="328">
        <v>458.5</v>
      </c>
      <c r="T681" s="329">
        <f t="shared" si="267"/>
        <v>146720</v>
      </c>
      <c r="U681" s="328">
        <v>369</v>
      </c>
      <c r="V681" s="329">
        <f t="shared" si="262"/>
        <v>118080</v>
      </c>
      <c r="W681" s="329">
        <f t="shared" si="268"/>
        <v>264800</v>
      </c>
      <c r="X681" s="464"/>
    </row>
    <row r="682" spans="1:24" x14ac:dyDescent="0.25">
      <c r="A682" s="194" t="s">
        <v>1259</v>
      </c>
      <c r="B682" s="117" t="s">
        <v>557</v>
      </c>
      <c r="C682" s="118" t="s">
        <v>170</v>
      </c>
      <c r="D682" s="119">
        <v>10</v>
      </c>
      <c r="E682" s="40">
        <v>450</v>
      </c>
      <c r="F682" s="35">
        <f t="shared" si="263"/>
        <v>4500</v>
      </c>
      <c r="G682" s="40">
        <v>254</v>
      </c>
      <c r="H682" s="35">
        <f t="shared" si="259"/>
        <v>2540</v>
      </c>
      <c r="I682" s="35">
        <f t="shared" si="264"/>
        <v>7040</v>
      </c>
      <c r="J682" s="441"/>
      <c r="K682" s="371">
        <v>10</v>
      </c>
      <c r="L682" s="328">
        <v>450</v>
      </c>
      <c r="M682" s="329">
        <f t="shared" si="265"/>
        <v>4500</v>
      </c>
      <c r="N682" s="328">
        <v>254</v>
      </c>
      <c r="O682" s="329">
        <f t="shared" si="260"/>
        <v>2540</v>
      </c>
      <c r="P682" s="329">
        <f t="shared" si="266"/>
        <v>7040</v>
      </c>
      <c r="Q682" s="473"/>
      <c r="R682" s="327">
        <f t="shared" si="261"/>
        <v>0</v>
      </c>
      <c r="S682" s="328">
        <v>450</v>
      </c>
      <c r="T682" s="329">
        <f t="shared" si="267"/>
        <v>0</v>
      </c>
      <c r="U682" s="328">
        <v>254</v>
      </c>
      <c r="V682" s="329">
        <f t="shared" si="262"/>
        <v>0</v>
      </c>
      <c r="W682" s="329">
        <f t="shared" si="268"/>
        <v>0</v>
      </c>
      <c r="X682" s="464"/>
    </row>
    <row r="683" spans="1:24" x14ac:dyDescent="0.25">
      <c r="A683" s="194" t="s">
        <v>1260</v>
      </c>
      <c r="B683" s="117" t="s">
        <v>563</v>
      </c>
      <c r="C683" s="118" t="s">
        <v>170</v>
      </c>
      <c r="D683" s="119">
        <v>146</v>
      </c>
      <c r="E683" s="40">
        <v>0</v>
      </c>
      <c r="F683" s="35">
        <f t="shared" si="263"/>
        <v>0</v>
      </c>
      <c r="G683" s="40">
        <v>8.8000000000000007</v>
      </c>
      <c r="H683" s="35">
        <f t="shared" si="259"/>
        <v>1284.8000000000002</v>
      </c>
      <c r="I683" s="35">
        <f t="shared" si="264"/>
        <v>1284.8000000000002</v>
      </c>
      <c r="J683" s="441"/>
      <c r="K683" s="371"/>
      <c r="L683" s="328">
        <v>0</v>
      </c>
      <c r="M683" s="329">
        <f t="shared" si="265"/>
        <v>0</v>
      </c>
      <c r="N683" s="328">
        <v>8.8000000000000007</v>
      </c>
      <c r="O683" s="329">
        <f t="shared" si="260"/>
        <v>0</v>
      </c>
      <c r="P683" s="329">
        <f t="shared" si="266"/>
        <v>0</v>
      </c>
      <c r="Q683" s="473"/>
      <c r="R683" s="327">
        <f t="shared" si="261"/>
        <v>146</v>
      </c>
      <c r="S683" s="328">
        <v>0</v>
      </c>
      <c r="T683" s="329">
        <f t="shared" si="267"/>
        <v>0</v>
      </c>
      <c r="U683" s="328">
        <v>8.8000000000000007</v>
      </c>
      <c r="V683" s="329">
        <f t="shared" si="262"/>
        <v>1284.8000000000002</v>
      </c>
      <c r="W683" s="329">
        <f t="shared" si="268"/>
        <v>1284.8000000000002</v>
      </c>
      <c r="X683" s="464"/>
    </row>
    <row r="684" spans="1:24" x14ac:dyDescent="0.25">
      <c r="A684" s="194" t="s">
        <v>1261</v>
      </c>
      <c r="B684" s="117" t="s">
        <v>561</v>
      </c>
      <c r="C684" s="118" t="s">
        <v>170</v>
      </c>
      <c r="D684" s="119">
        <v>146</v>
      </c>
      <c r="E684" s="40">
        <v>0</v>
      </c>
      <c r="F684" s="35">
        <f t="shared" si="263"/>
        <v>0</v>
      </c>
      <c r="G684" s="40">
        <v>4</v>
      </c>
      <c r="H684" s="35">
        <f t="shared" si="259"/>
        <v>584</v>
      </c>
      <c r="I684" s="35">
        <f t="shared" si="264"/>
        <v>584</v>
      </c>
      <c r="J684" s="441"/>
      <c r="K684" s="371"/>
      <c r="L684" s="328">
        <v>0</v>
      </c>
      <c r="M684" s="329">
        <f t="shared" si="265"/>
        <v>0</v>
      </c>
      <c r="N684" s="328">
        <v>4</v>
      </c>
      <c r="O684" s="329">
        <f t="shared" si="260"/>
        <v>0</v>
      </c>
      <c r="P684" s="329">
        <f t="shared" si="266"/>
        <v>0</v>
      </c>
      <c r="Q684" s="473"/>
      <c r="R684" s="327">
        <f t="shared" si="261"/>
        <v>146</v>
      </c>
      <c r="S684" s="328">
        <v>0</v>
      </c>
      <c r="T684" s="329">
        <f t="shared" si="267"/>
        <v>0</v>
      </c>
      <c r="U684" s="328">
        <v>4</v>
      </c>
      <c r="V684" s="329">
        <f t="shared" si="262"/>
        <v>584</v>
      </c>
      <c r="W684" s="329">
        <f t="shared" si="268"/>
        <v>584</v>
      </c>
      <c r="X684" s="464"/>
    </row>
    <row r="685" spans="1:24" x14ac:dyDescent="0.25">
      <c r="A685" s="194" t="s">
        <v>1262</v>
      </c>
      <c r="B685" s="117" t="s">
        <v>1263</v>
      </c>
      <c r="C685" s="118" t="s">
        <v>170</v>
      </c>
      <c r="D685" s="119">
        <v>100</v>
      </c>
      <c r="E685" s="40">
        <v>353.7</v>
      </c>
      <c r="F685" s="35">
        <f t="shared" si="263"/>
        <v>35370</v>
      </c>
      <c r="G685" s="40">
        <v>280.02000000000004</v>
      </c>
      <c r="H685" s="35">
        <f t="shared" si="259"/>
        <v>28002.000000000004</v>
      </c>
      <c r="I685" s="35">
        <f t="shared" si="264"/>
        <v>63372</v>
      </c>
      <c r="J685" s="441"/>
      <c r="K685" s="371"/>
      <c r="L685" s="328">
        <v>353.7</v>
      </c>
      <c r="M685" s="329">
        <f t="shared" si="265"/>
        <v>0</v>
      </c>
      <c r="N685" s="328">
        <v>280.02000000000004</v>
      </c>
      <c r="O685" s="329">
        <f t="shared" si="260"/>
        <v>0</v>
      </c>
      <c r="P685" s="329">
        <f t="shared" si="266"/>
        <v>0</v>
      </c>
      <c r="Q685" s="473"/>
      <c r="R685" s="327">
        <f t="shared" si="261"/>
        <v>100</v>
      </c>
      <c r="S685" s="328">
        <v>353.7</v>
      </c>
      <c r="T685" s="329">
        <f t="shared" si="267"/>
        <v>35370</v>
      </c>
      <c r="U685" s="328">
        <v>280.02000000000004</v>
      </c>
      <c r="V685" s="329">
        <f t="shared" si="262"/>
        <v>28002.000000000004</v>
      </c>
      <c r="W685" s="329">
        <f t="shared" si="268"/>
        <v>63372</v>
      </c>
      <c r="X685" s="464"/>
    </row>
    <row r="686" spans="1:24" x14ac:dyDescent="0.25">
      <c r="A686" s="194" t="s">
        <v>1264</v>
      </c>
      <c r="B686" s="117" t="s">
        <v>289</v>
      </c>
      <c r="C686" s="118" t="s">
        <v>170</v>
      </c>
      <c r="D686" s="119">
        <v>120</v>
      </c>
      <c r="E686" s="40">
        <v>353.7</v>
      </c>
      <c r="F686" s="35">
        <f t="shared" si="263"/>
        <v>42444</v>
      </c>
      <c r="G686" s="40">
        <v>171.08</v>
      </c>
      <c r="H686" s="35">
        <f t="shared" si="259"/>
        <v>20529.600000000002</v>
      </c>
      <c r="I686" s="35">
        <f t="shared" si="264"/>
        <v>62973.600000000006</v>
      </c>
      <c r="J686" s="441"/>
      <c r="K686" s="371"/>
      <c r="L686" s="328">
        <v>353.7</v>
      </c>
      <c r="M686" s="329">
        <f t="shared" si="265"/>
        <v>0</v>
      </c>
      <c r="N686" s="328">
        <v>171.08</v>
      </c>
      <c r="O686" s="329">
        <f t="shared" si="260"/>
        <v>0</v>
      </c>
      <c r="P686" s="329">
        <f t="shared" si="266"/>
        <v>0</v>
      </c>
      <c r="Q686" s="473"/>
      <c r="R686" s="327">
        <f t="shared" si="261"/>
        <v>120</v>
      </c>
      <c r="S686" s="328">
        <v>353.7</v>
      </c>
      <c r="T686" s="329">
        <f t="shared" si="267"/>
        <v>42444</v>
      </c>
      <c r="U686" s="328">
        <v>171.08</v>
      </c>
      <c r="V686" s="329">
        <f t="shared" si="262"/>
        <v>20529.600000000002</v>
      </c>
      <c r="W686" s="329">
        <f t="shared" si="268"/>
        <v>62973.600000000006</v>
      </c>
      <c r="X686" s="464"/>
    </row>
    <row r="687" spans="1:24" x14ac:dyDescent="0.25">
      <c r="A687" s="194" t="s">
        <v>1265</v>
      </c>
      <c r="B687" s="117" t="s">
        <v>1266</v>
      </c>
      <c r="C687" s="118" t="s">
        <v>296</v>
      </c>
      <c r="D687" s="119">
        <v>188.5</v>
      </c>
      <c r="E687" s="40">
        <v>262</v>
      </c>
      <c r="F687" s="35">
        <f t="shared" si="263"/>
        <v>49387</v>
      </c>
      <c r="G687" s="40">
        <v>165.23</v>
      </c>
      <c r="H687" s="35">
        <f t="shared" si="259"/>
        <v>31145.855</v>
      </c>
      <c r="I687" s="35">
        <f t="shared" si="264"/>
        <v>80532.854999999996</v>
      </c>
      <c r="J687" s="441"/>
      <c r="K687" s="371"/>
      <c r="L687" s="328">
        <v>262</v>
      </c>
      <c r="M687" s="329">
        <f t="shared" si="265"/>
        <v>0</v>
      </c>
      <c r="N687" s="328">
        <v>165.23</v>
      </c>
      <c r="O687" s="329">
        <f t="shared" si="260"/>
        <v>0</v>
      </c>
      <c r="P687" s="329">
        <f t="shared" si="266"/>
        <v>0</v>
      </c>
      <c r="Q687" s="473"/>
      <c r="R687" s="327">
        <f t="shared" si="261"/>
        <v>188.5</v>
      </c>
      <c r="S687" s="328">
        <v>262</v>
      </c>
      <c r="T687" s="329">
        <f t="shared" si="267"/>
        <v>49387</v>
      </c>
      <c r="U687" s="328">
        <v>165.23</v>
      </c>
      <c r="V687" s="329">
        <f t="shared" si="262"/>
        <v>31145.855</v>
      </c>
      <c r="W687" s="329">
        <f t="shared" si="268"/>
        <v>80532.854999999996</v>
      </c>
      <c r="X687" s="464"/>
    </row>
    <row r="688" spans="1:24" x14ac:dyDescent="0.25">
      <c r="A688" s="194" t="s">
        <v>1267</v>
      </c>
      <c r="B688" s="117" t="s">
        <v>1268</v>
      </c>
      <c r="C688" s="118" t="s">
        <v>296</v>
      </c>
      <c r="D688" s="119">
        <v>616</v>
      </c>
      <c r="E688" s="40">
        <v>838.4</v>
      </c>
      <c r="F688" s="35">
        <f t="shared" si="263"/>
        <v>516454.39999999997</v>
      </c>
      <c r="G688" s="40">
        <v>2400</v>
      </c>
      <c r="H688" s="35">
        <f t="shared" si="259"/>
        <v>1478400</v>
      </c>
      <c r="I688" s="35">
        <f t="shared" si="264"/>
        <v>1994854.3999999999</v>
      </c>
      <c r="J688" s="441"/>
      <c r="K688" s="371"/>
      <c r="L688" s="328">
        <v>838.4</v>
      </c>
      <c r="M688" s="329">
        <f t="shared" si="265"/>
        <v>0</v>
      </c>
      <c r="N688" s="328">
        <v>2400</v>
      </c>
      <c r="O688" s="329">
        <f t="shared" si="260"/>
        <v>0</v>
      </c>
      <c r="P688" s="329">
        <f t="shared" si="266"/>
        <v>0</v>
      </c>
      <c r="Q688" s="473"/>
      <c r="R688" s="327">
        <f t="shared" si="261"/>
        <v>616</v>
      </c>
      <c r="S688" s="328">
        <v>838.4</v>
      </c>
      <c r="T688" s="329">
        <f t="shared" si="267"/>
        <v>516454.39999999997</v>
      </c>
      <c r="U688" s="328">
        <v>2400</v>
      </c>
      <c r="V688" s="329">
        <f t="shared" si="262"/>
        <v>1478400</v>
      </c>
      <c r="W688" s="329">
        <f t="shared" si="268"/>
        <v>1994854.3999999999</v>
      </c>
      <c r="X688" s="464"/>
    </row>
    <row r="689" spans="1:24" x14ac:dyDescent="0.25">
      <c r="A689" s="194" t="s">
        <v>1269</v>
      </c>
      <c r="B689" s="117" t="s">
        <v>1055</v>
      </c>
      <c r="C689" s="118" t="s">
        <v>170</v>
      </c>
      <c r="D689" s="119">
        <v>616</v>
      </c>
      <c r="E689" s="40">
        <v>202</v>
      </c>
      <c r="F689" s="35">
        <f t="shared" si="263"/>
        <v>124432</v>
      </c>
      <c r="G689" s="40">
        <v>729</v>
      </c>
      <c r="H689" s="35">
        <f t="shared" si="259"/>
        <v>449064</v>
      </c>
      <c r="I689" s="35">
        <f t="shared" si="264"/>
        <v>573496</v>
      </c>
      <c r="J689" s="441"/>
      <c r="K689" s="371"/>
      <c r="L689" s="328">
        <v>202</v>
      </c>
      <c r="M689" s="329">
        <f t="shared" si="265"/>
        <v>0</v>
      </c>
      <c r="N689" s="328">
        <v>729</v>
      </c>
      <c r="O689" s="329">
        <f t="shared" si="260"/>
        <v>0</v>
      </c>
      <c r="P689" s="329">
        <f t="shared" si="266"/>
        <v>0</v>
      </c>
      <c r="Q689" s="473"/>
      <c r="R689" s="327">
        <f t="shared" si="261"/>
        <v>616</v>
      </c>
      <c r="S689" s="328">
        <v>202</v>
      </c>
      <c r="T689" s="329">
        <f t="shared" si="267"/>
        <v>124432</v>
      </c>
      <c r="U689" s="328">
        <v>729</v>
      </c>
      <c r="V689" s="329">
        <f t="shared" si="262"/>
        <v>449064</v>
      </c>
      <c r="W689" s="329">
        <f t="shared" si="268"/>
        <v>573496</v>
      </c>
      <c r="X689" s="464"/>
    </row>
    <row r="690" spans="1:24" x14ac:dyDescent="0.25">
      <c r="A690" s="194" t="s">
        <v>1270</v>
      </c>
      <c r="B690" s="117" t="s">
        <v>1271</v>
      </c>
      <c r="C690" s="118" t="s">
        <v>170</v>
      </c>
      <c r="D690" s="119">
        <v>1732</v>
      </c>
      <c r="E690" s="40">
        <v>0</v>
      </c>
      <c r="F690" s="35">
        <f t="shared" si="263"/>
        <v>0</v>
      </c>
      <c r="G690" s="40">
        <v>7.41</v>
      </c>
      <c r="H690" s="35">
        <f t="shared" si="259"/>
        <v>12834.12</v>
      </c>
      <c r="I690" s="35">
        <f t="shared" si="264"/>
        <v>12834.12</v>
      </c>
      <c r="J690" s="441"/>
      <c r="K690" s="371"/>
      <c r="L690" s="328">
        <v>0</v>
      </c>
      <c r="M690" s="329">
        <f t="shared" si="265"/>
        <v>0</v>
      </c>
      <c r="N690" s="328">
        <v>7.41</v>
      </c>
      <c r="O690" s="329">
        <f t="shared" si="260"/>
        <v>0</v>
      </c>
      <c r="P690" s="329">
        <f t="shared" si="266"/>
        <v>0</v>
      </c>
      <c r="Q690" s="473"/>
      <c r="R690" s="327">
        <f t="shared" si="261"/>
        <v>1732</v>
      </c>
      <c r="S690" s="328">
        <v>0</v>
      </c>
      <c r="T690" s="329">
        <f t="shared" si="267"/>
        <v>0</v>
      </c>
      <c r="U690" s="328">
        <v>7.41</v>
      </c>
      <c r="V690" s="329">
        <f t="shared" si="262"/>
        <v>12834.12</v>
      </c>
      <c r="W690" s="329">
        <f t="shared" si="268"/>
        <v>12834.12</v>
      </c>
      <c r="X690" s="464"/>
    </row>
    <row r="691" spans="1:24" x14ac:dyDescent="0.25">
      <c r="A691" s="194" t="s">
        <v>1272</v>
      </c>
      <c r="B691" s="117" t="s">
        <v>685</v>
      </c>
      <c r="C691" s="118" t="s">
        <v>170</v>
      </c>
      <c r="D691" s="119">
        <v>2000</v>
      </c>
      <c r="E691" s="40">
        <v>0</v>
      </c>
      <c r="F691" s="35">
        <f t="shared" si="263"/>
        <v>0</v>
      </c>
      <c r="G691" s="40">
        <v>4.5</v>
      </c>
      <c r="H691" s="35">
        <f t="shared" si="259"/>
        <v>9000</v>
      </c>
      <c r="I691" s="35">
        <f t="shared" si="264"/>
        <v>9000</v>
      </c>
      <c r="J691" s="441"/>
      <c r="K691" s="371"/>
      <c r="L691" s="328">
        <v>0</v>
      </c>
      <c r="M691" s="329">
        <f t="shared" si="265"/>
        <v>0</v>
      </c>
      <c r="N691" s="328">
        <v>4.5</v>
      </c>
      <c r="O691" s="329">
        <f t="shared" si="260"/>
        <v>0</v>
      </c>
      <c r="P691" s="329">
        <f t="shared" si="266"/>
        <v>0</v>
      </c>
      <c r="Q691" s="473"/>
      <c r="R691" s="327">
        <f t="shared" si="261"/>
        <v>2000</v>
      </c>
      <c r="S691" s="328">
        <v>0</v>
      </c>
      <c r="T691" s="329">
        <f t="shared" si="267"/>
        <v>0</v>
      </c>
      <c r="U691" s="328">
        <v>4.5</v>
      </c>
      <c r="V691" s="329">
        <f t="shared" si="262"/>
        <v>9000</v>
      </c>
      <c r="W691" s="329">
        <f t="shared" si="268"/>
        <v>9000</v>
      </c>
      <c r="X691" s="464"/>
    </row>
    <row r="692" spans="1:24" x14ac:dyDescent="0.25">
      <c r="A692" s="194" t="s">
        <v>1273</v>
      </c>
      <c r="B692" s="117" t="s">
        <v>302</v>
      </c>
      <c r="C692" s="118" t="s">
        <v>170</v>
      </c>
      <c r="D692" s="119">
        <v>12</v>
      </c>
      <c r="E692" s="40">
        <v>1572</v>
      </c>
      <c r="F692" s="35">
        <f t="shared" si="263"/>
        <v>18864</v>
      </c>
      <c r="G692" s="40">
        <v>2107.04</v>
      </c>
      <c r="H692" s="35">
        <f t="shared" si="259"/>
        <v>25284.48</v>
      </c>
      <c r="I692" s="35">
        <f t="shared" si="264"/>
        <v>44148.479999999996</v>
      </c>
      <c r="J692" s="441"/>
      <c r="K692" s="371"/>
      <c r="L692" s="328">
        <v>1572</v>
      </c>
      <c r="M692" s="329">
        <f t="shared" si="265"/>
        <v>0</v>
      </c>
      <c r="N692" s="328">
        <v>2107.04</v>
      </c>
      <c r="O692" s="329">
        <f t="shared" si="260"/>
        <v>0</v>
      </c>
      <c r="P692" s="329">
        <f t="shared" si="266"/>
        <v>0</v>
      </c>
      <c r="Q692" s="473"/>
      <c r="R692" s="327">
        <f t="shared" si="261"/>
        <v>12</v>
      </c>
      <c r="S692" s="328">
        <v>1572</v>
      </c>
      <c r="T692" s="329">
        <f t="shared" si="267"/>
        <v>18864</v>
      </c>
      <c r="U692" s="328">
        <v>2107.04</v>
      </c>
      <c r="V692" s="329">
        <f t="shared" si="262"/>
        <v>25284.48</v>
      </c>
      <c r="W692" s="329">
        <f t="shared" si="268"/>
        <v>44148.479999999996</v>
      </c>
      <c r="X692" s="464"/>
    </row>
    <row r="693" spans="1:24" x14ac:dyDescent="0.25">
      <c r="A693" s="194" t="s">
        <v>1274</v>
      </c>
      <c r="B693" s="117" t="s">
        <v>304</v>
      </c>
      <c r="C693" s="118" t="s">
        <v>170</v>
      </c>
      <c r="D693" s="119">
        <v>4</v>
      </c>
      <c r="E693" s="40">
        <v>1572</v>
      </c>
      <c r="F693" s="35">
        <f t="shared" si="263"/>
        <v>6288</v>
      </c>
      <c r="G693" s="40">
        <v>2459.6</v>
      </c>
      <c r="H693" s="35">
        <f t="shared" si="259"/>
        <v>9838.4</v>
      </c>
      <c r="I693" s="35">
        <f t="shared" si="264"/>
        <v>16126.4</v>
      </c>
      <c r="J693" s="441"/>
      <c r="K693" s="371"/>
      <c r="L693" s="328">
        <v>1572</v>
      </c>
      <c r="M693" s="329">
        <f t="shared" si="265"/>
        <v>0</v>
      </c>
      <c r="N693" s="328">
        <v>2459.6</v>
      </c>
      <c r="O693" s="329">
        <f t="shared" si="260"/>
        <v>0</v>
      </c>
      <c r="P693" s="329">
        <f t="shared" si="266"/>
        <v>0</v>
      </c>
      <c r="Q693" s="473"/>
      <c r="R693" s="327">
        <f t="shared" si="261"/>
        <v>4</v>
      </c>
      <c r="S693" s="328">
        <v>1572</v>
      </c>
      <c r="T693" s="329">
        <f t="shared" si="267"/>
        <v>6288</v>
      </c>
      <c r="U693" s="328">
        <v>2459.6</v>
      </c>
      <c r="V693" s="329">
        <f t="shared" si="262"/>
        <v>9838.4</v>
      </c>
      <c r="W693" s="329">
        <f t="shared" si="268"/>
        <v>16126.4</v>
      </c>
      <c r="X693" s="464"/>
    </row>
    <row r="694" spans="1:24" x14ac:dyDescent="0.25">
      <c r="A694" s="194" t="s">
        <v>1275</v>
      </c>
      <c r="B694" s="117" t="s">
        <v>530</v>
      </c>
      <c r="C694" s="118" t="s">
        <v>170</v>
      </c>
      <c r="D694" s="119">
        <v>2</v>
      </c>
      <c r="E694" s="40">
        <v>1572</v>
      </c>
      <c r="F694" s="35">
        <f t="shared" si="263"/>
        <v>3144</v>
      </c>
      <c r="G694" s="40">
        <v>2626.0129999999999</v>
      </c>
      <c r="H694" s="35">
        <f t="shared" si="259"/>
        <v>5252.0259999999998</v>
      </c>
      <c r="I694" s="35">
        <f t="shared" si="264"/>
        <v>8396.0259999999998</v>
      </c>
      <c r="J694" s="441"/>
      <c r="K694" s="371"/>
      <c r="L694" s="328">
        <v>1572</v>
      </c>
      <c r="M694" s="329">
        <f t="shared" si="265"/>
        <v>0</v>
      </c>
      <c r="N694" s="328">
        <v>2626.0129999999999</v>
      </c>
      <c r="O694" s="329">
        <f t="shared" si="260"/>
        <v>0</v>
      </c>
      <c r="P694" s="329">
        <f t="shared" si="266"/>
        <v>0</v>
      </c>
      <c r="Q694" s="473"/>
      <c r="R694" s="327">
        <f t="shared" si="261"/>
        <v>2</v>
      </c>
      <c r="S694" s="328">
        <v>1572</v>
      </c>
      <c r="T694" s="329">
        <f t="shared" si="267"/>
        <v>3144</v>
      </c>
      <c r="U694" s="328">
        <v>2626.0129999999999</v>
      </c>
      <c r="V694" s="329">
        <f t="shared" si="262"/>
        <v>5252.0259999999998</v>
      </c>
      <c r="W694" s="329">
        <f t="shared" si="268"/>
        <v>8396.0259999999998</v>
      </c>
      <c r="X694" s="464"/>
    </row>
    <row r="695" spans="1:24" x14ac:dyDescent="0.25">
      <c r="A695" s="194" t="s">
        <v>1276</v>
      </c>
      <c r="B695" s="117" t="s">
        <v>1088</v>
      </c>
      <c r="C695" s="118" t="s">
        <v>296</v>
      </c>
      <c r="D695" s="119">
        <v>192</v>
      </c>
      <c r="E695" s="40">
        <v>838.40000000000009</v>
      </c>
      <c r="F695" s="35">
        <f t="shared" si="263"/>
        <v>160972.80000000002</v>
      </c>
      <c r="G695" s="40">
        <v>933.92</v>
      </c>
      <c r="H695" s="35">
        <f t="shared" si="259"/>
        <v>179312.63999999998</v>
      </c>
      <c r="I695" s="35">
        <f t="shared" si="264"/>
        <v>340285.44</v>
      </c>
      <c r="J695" s="441"/>
      <c r="K695" s="371"/>
      <c r="L695" s="328">
        <v>838.40000000000009</v>
      </c>
      <c r="M695" s="329">
        <f t="shared" si="265"/>
        <v>0</v>
      </c>
      <c r="N695" s="328">
        <v>933.92</v>
      </c>
      <c r="O695" s="329">
        <f t="shared" si="260"/>
        <v>0</v>
      </c>
      <c r="P695" s="329">
        <f t="shared" si="266"/>
        <v>0</v>
      </c>
      <c r="Q695" s="473"/>
      <c r="R695" s="327">
        <f t="shared" si="261"/>
        <v>192</v>
      </c>
      <c r="S695" s="328">
        <v>838.40000000000009</v>
      </c>
      <c r="T695" s="329">
        <f t="shared" si="267"/>
        <v>160972.80000000002</v>
      </c>
      <c r="U695" s="328">
        <v>933.92</v>
      </c>
      <c r="V695" s="329">
        <f t="shared" si="262"/>
        <v>179312.63999999998</v>
      </c>
      <c r="W695" s="329">
        <f t="shared" si="268"/>
        <v>340285.44</v>
      </c>
      <c r="X695" s="464"/>
    </row>
    <row r="696" spans="1:24" x14ac:dyDescent="0.25">
      <c r="A696" s="194" t="s">
        <v>1277</v>
      </c>
      <c r="B696" s="117" t="s">
        <v>1278</v>
      </c>
      <c r="C696" s="118" t="s">
        <v>296</v>
      </c>
      <c r="D696" s="119">
        <v>192</v>
      </c>
      <c r="E696" s="40">
        <v>176</v>
      </c>
      <c r="F696" s="35">
        <f t="shared" si="263"/>
        <v>33792</v>
      </c>
      <c r="G696" s="40">
        <v>239</v>
      </c>
      <c r="H696" s="35">
        <f t="shared" si="259"/>
        <v>45888</v>
      </c>
      <c r="I696" s="35">
        <f t="shared" si="264"/>
        <v>79680</v>
      </c>
      <c r="J696" s="441"/>
      <c r="K696" s="371"/>
      <c r="L696" s="328">
        <v>176</v>
      </c>
      <c r="M696" s="329">
        <f t="shared" si="265"/>
        <v>0</v>
      </c>
      <c r="N696" s="328">
        <v>239</v>
      </c>
      <c r="O696" s="329">
        <f t="shared" si="260"/>
        <v>0</v>
      </c>
      <c r="P696" s="329">
        <f t="shared" si="266"/>
        <v>0</v>
      </c>
      <c r="Q696" s="473"/>
      <c r="R696" s="327">
        <f t="shared" si="261"/>
        <v>192</v>
      </c>
      <c r="S696" s="328">
        <v>176</v>
      </c>
      <c r="T696" s="329">
        <f t="shared" si="267"/>
        <v>33792</v>
      </c>
      <c r="U696" s="328">
        <v>239</v>
      </c>
      <c r="V696" s="329">
        <f t="shared" si="262"/>
        <v>45888</v>
      </c>
      <c r="W696" s="329">
        <f t="shared" si="268"/>
        <v>79680</v>
      </c>
      <c r="X696" s="464"/>
    </row>
    <row r="697" spans="1:24" x14ac:dyDescent="0.25">
      <c r="A697" s="194" t="s">
        <v>1279</v>
      </c>
      <c r="B697" s="117" t="s">
        <v>348</v>
      </c>
      <c r="C697" s="118" t="s">
        <v>170</v>
      </c>
      <c r="D697" s="119">
        <v>400</v>
      </c>
      <c r="E697" s="40">
        <v>0</v>
      </c>
      <c r="F697" s="35">
        <f t="shared" si="263"/>
        <v>0</v>
      </c>
      <c r="G697" s="40">
        <v>3.8</v>
      </c>
      <c r="H697" s="35">
        <f t="shared" si="259"/>
        <v>1520</v>
      </c>
      <c r="I697" s="35">
        <f t="shared" si="264"/>
        <v>1520</v>
      </c>
      <c r="J697" s="441"/>
      <c r="K697" s="371"/>
      <c r="L697" s="328">
        <v>0</v>
      </c>
      <c r="M697" s="329">
        <f t="shared" si="265"/>
        <v>0</v>
      </c>
      <c r="N697" s="328">
        <v>3.8</v>
      </c>
      <c r="O697" s="329">
        <f t="shared" si="260"/>
        <v>0</v>
      </c>
      <c r="P697" s="329">
        <f t="shared" si="266"/>
        <v>0</v>
      </c>
      <c r="Q697" s="473"/>
      <c r="R697" s="327">
        <f t="shared" si="261"/>
        <v>400</v>
      </c>
      <c r="S697" s="328">
        <v>0</v>
      </c>
      <c r="T697" s="329">
        <f t="shared" si="267"/>
        <v>0</v>
      </c>
      <c r="U697" s="328">
        <v>3.8</v>
      </c>
      <c r="V697" s="329">
        <f t="shared" si="262"/>
        <v>1520</v>
      </c>
      <c r="W697" s="329">
        <f t="shared" si="268"/>
        <v>1520</v>
      </c>
      <c r="X697" s="464"/>
    </row>
    <row r="698" spans="1:24" ht="28.5" x14ac:dyDescent="0.25">
      <c r="A698" s="194" t="s">
        <v>1280</v>
      </c>
      <c r="B698" s="117" t="s">
        <v>674</v>
      </c>
      <c r="C698" s="118" t="s">
        <v>296</v>
      </c>
      <c r="D698" s="119">
        <v>1100</v>
      </c>
      <c r="E698" s="40">
        <v>246</v>
      </c>
      <c r="F698" s="35">
        <f t="shared" si="263"/>
        <v>270600</v>
      </c>
      <c r="G698" s="40">
        <v>101</v>
      </c>
      <c r="H698" s="35">
        <f t="shared" si="259"/>
        <v>111100</v>
      </c>
      <c r="I698" s="35">
        <f t="shared" si="264"/>
        <v>381700</v>
      </c>
      <c r="J698" s="441"/>
      <c r="K698" s="371"/>
      <c r="L698" s="328">
        <v>246</v>
      </c>
      <c r="M698" s="329">
        <f t="shared" si="265"/>
        <v>0</v>
      </c>
      <c r="N698" s="328">
        <v>101</v>
      </c>
      <c r="O698" s="329">
        <f t="shared" si="260"/>
        <v>0</v>
      </c>
      <c r="P698" s="329">
        <f t="shared" si="266"/>
        <v>0</v>
      </c>
      <c r="Q698" s="473"/>
      <c r="R698" s="327">
        <f t="shared" si="261"/>
        <v>1100</v>
      </c>
      <c r="S698" s="328">
        <v>246</v>
      </c>
      <c r="T698" s="329">
        <f t="shared" si="267"/>
        <v>270600</v>
      </c>
      <c r="U698" s="328">
        <v>101</v>
      </c>
      <c r="V698" s="329">
        <f t="shared" si="262"/>
        <v>111100</v>
      </c>
      <c r="W698" s="329">
        <f t="shared" si="268"/>
        <v>381700</v>
      </c>
      <c r="X698" s="464"/>
    </row>
    <row r="699" spans="1:24" x14ac:dyDescent="0.25">
      <c r="A699" s="194" t="s">
        <v>1281</v>
      </c>
      <c r="B699" s="117" t="s">
        <v>1282</v>
      </c>
      <c r="C699" s="118" t="s">
        <v>170</v>
      </c>
      <c r="D699" s="119">
        <v>5</v>
      </c>
      <c r="E699" s="40">
        <v>1572</v>
      </c>
      <c r="F699" s="35">
        <f t="shared" si="263"/>
        <v>7860</v>
      </c>
      <c r="G699" s="40">
        <v>2917.5640000000003</v>
      </c>
      <c r="H699" s="35">
        <f t="shared" si="259"/>
        <v>14587.820000000002</v>
      </c>
      <c r="I699" s="35">
        <f t="shared" si="264"/>
        <v>22447.82</v>
      </c>
      <c r="J699" s="441"/>
      <c r="K699" s="371"/>
      <c r="L699" s="328">
        <v>1572</v>
      </c>
      <c r="M699" s="329">
        <f t="shared" si="265"/>
        <v>0</v>
      </c>
      <c r="N699" s="328">
        <v>2917.5640000000003</v>
      </c>
      <c r="O699" s="329">
        <f t="shared" si="260"/>
        <v>0</v>
      </c>
      <c r="P699" s="329">
        <f t="shared" si="266"/>
        <v>0</v>
      </c>
      <c r="Q699" s="473"/>
      <c r="R699" s="327">
        <f t="shared" si="261"/>
        <v>5</v>
      </c>
      <c r="S699" s="328">
        <v>1572</v>
      </c>
      <c r="T699" s="329">
        <f t="shared" si="267"/>
        <v>7860</v>
      </c>
      <c r="U699" s="328">
        <v>2917.5640000000003</v>
      </c>
      <c r="V699" s="329">
        <f t="shared" si="262"/>
        <v>14587.820000000002</v>
      </c>
      <c r="W699" s="329">
        <f t="shared" si="268"/>
        <v>22447.82</v>
      </c>
      <c r="X699" s="464"/>
    </row>
    <row r="700" spans="1:24" x14ac:dyDescent="0.25">
      <c r="A700" s="194" t="s">
        <v>1283</v>
      </c>
      <c r="B700" s="117" t="s">
        <v>1284</v>
      </c>
      <c r="C700" s="118" t="s">
        <v>170</v>
      </c>
      <c r="D700" s="119">
        <v>1</v>
      </c>
      <c r="E700" s="40">
        <v>1572</v>
      </c>
      <c r="F700" s="35">
        <f t="shared" si="263"/>
        <v>1572</v>
      </c>
      <c r="G700" s="40">
        <v>4123.6000000000004</v>
      </c>
      <c r="H700" s="35">
        <f t="shared" si="259"/>
        <v>4123.6000000000004</v>
      </c>
      <c r="I700" s="35">
        <f t="shared" si="264"/>
        <v>5695.6</v>
      </c>
      <c r="J700" s="441"/>
      <c r="K700" s="371"/>
      <c r="L700" s="328">
        <v>1572</v>
      </c>
      <c r="M700" s="329">
        <f t="shared" si="265"/>
        <v>0</v>
      </c>
      <c r="N700" s="328">
        <v>4123.6000000000004</v>
      </c>
      <c r="O700" s="329">
        <f t="shared" si="260"/>
        <v>0</v>
      </c>
      <c r="P700" s="329">
        <f t="shared" si="266"/>
        <v>0</v>
      </c>
      <c r="Q700" s="473"/>
      <c r="R700" s="327">
        <f t="shared" si="261"/>
        <v>1</v>
      </c>
      <c r="S700" s="328">
        <v>1572</v>
      </c>
      <c r="T700" s="329">
        <f t="shared" si="267"/>
        <v>1572</v>
      </c>
      <c r="U700" s="328">
        <v>4123.6000000000004</v>
      </c>
      <c r="V700" s="329">
        <f t="shared" si="262"/>
        <v>4123.6000000000004</v>
      </c>
      <c r="W700" s="329">
        <f t="shared" si="268"/>
        <v>5695.6</v>
      </c>
      <c r="X700" s="464"/>
    </row>
    <row r="701" spans="1:24" x14ac:dyDescent="0.25">
      <c r="A701" s="194" t="s">
        <v>1285</v>
      </c>
      <c r="B701" s="117" t="s">
        <v>1286</v>
      </c>
      <c r="C701" s="118" t="s">
        <v>170</v>
      </c>
      <c r="D701" s="119">
        <v>2</v>
      </c>
      <c r="E701" s="40">
        <v>1572</v>
      </c>
      <c r="F701" s="35">
        <f t="shared" si="263"/>
        <v>3144</v>
      </c>
      <c r="G701" s="40">
        <v>4592.12</v>
      </c>
      <c r="H701" s="35">
        <f t="shared" si="259"/>
        <v>9184.24</v>
      </c>
      <c r="I701" s="35">
        <f t="shared" si="264"/>
        <v>12328.24</v>
      </c>
      <c r="J701" s="441"/>
      <c r="K701" s="371"/>
      <c r="L701" s="328">
        <v>1572</v>
      </c>
      <c r="M701" s="329">
        <f t="shared" si="265"/>
        <v>0</v>
      </c>
      <c r="N701" s="328">
        <v>4592.12</v>
      </c>
      <c r="O701" s="329">
        <f t="shared" si="260"/>
        <v>0</v>
      </c>
      <c r="P701" s="329">
        <f t="shared" si="266"/>
        <v>0</v>
      </c>
      <c r="Q701" s="473"/>
      <c r="R701" s="327">
        <f t="shared" si="261"/>
        <v>2</v>
      </c>
      <c r="S701" s="328">
        <v>1572</v>
      </c>
      <c r="T701" s="329">
        <f t="shared" si="267"/>
        <v>3144</v>
      </c>
      <c r="U701" s="328">
        <v>4592.12</v>
      </c>
      <c r="V701" s="329">
        <f t="shared" si="262"/>
        <v>9184.24</v>
      </c>
      <c r="W701" s="329">
        <f t="shared" si="268"/>
        <v>12328.24</v>
      </c>
      <c r="X701" s="464"/>
    </row>
    <row r="702" spans="1:24" x14ac:dyDescent="0.25">
      <c r="A702" s="194" t="s">
        <v>1287</v>
      </c>
      <c r="B702" s="117" t="s">
        <v>1288</v>
      </c>
      <c r="C702" s="118" t="s">
        <v>170</v>
      </c>
      <c r="D702" s="119">
        <v>6</v>
      </c>
      <c r="E702" s="40">
        <v>786</v>
      </c>
      <c r="F702" s="35">
        <f t="shared" si="263"/>
        <v>4716</v>
      </c>
      <c r="G702" s="40">
        <v>777.4</v>
      </c>
      <c r="H702" s="35">
        <f t="shared" si="259"/>
        <v>4664.3999999999996</v>
      </c>
      <c r="I702" s="35">
        <f t="shared" si="264"/>
        <v>9380.4</v>
      </c>
      <c r="J702" s="441"/>
      <c r="K702" s="371"/>
      <c r="L702" s="328">
        <v>786</v>
      </c>
      <c r="M702" s="329">
        <f t="shared" si="265"/>
        <v>0</v>
      </c>
      <c r="N702" s="328">
        <v>777.4</v>
      </c>
      <c r="O702" s="329">
        <f t="shared" si="260"/>
        <v>0</v>
      </c>
      <c r="P702" s="329">
        <f t="shared" si="266"/>
        <v>0</v>
      </c>
      <c r="Q702" s="473"/>
      <c r="R702" s="327">
        <f t="shared" si="261"/>
        <v>6</v>
      </c>
      <c r="S702" s="328">
        <v>786</v>
      </c>
      <c r="T702" s="329">
        <f t="shared" si="267"/>
        <v>4716</v>
      </c>
      <c r="U702" s="328">
        <v>777.4</v>
      </c>
      <c r="V702" s="329">
        <f t="shared" si="262"/>
        <v>4664.3999999999996</v>
      </c>
      <c r="W702" s="329">
        <f t="shared" si="268"/>
        <v>9380.4</v>
      </c>
      <c r="X702" s="464"/>
    </row>
    <row r="703" spans="1:24" x14ac:dyDescent="0.25">
      <c r="A703" s="194" t="s">
        <v>1289</v>
      </c>
      <c r="B703" s="117" t="s">
        <v>1290</v>
      </c>
      <c r="C703" s="118" t="s">
        <v>170</v>
      </c>
      <c r="D703" s="119">
        <v>1</v>
      </c>
      <c r="E703" s="40">
        <v>1572</v>
      </c>
      <c r="F703" s="35">
        <f t="shared" si="263"/>
        <v>1572</v>
      </c>
      <c r="G703" s="40">
        <v>4386.2</v>
      </c>
      <c r="H703" s="35">
        <f t="shared" si="259"/>
        <v>4386.2</v>
      </c>
      <c r="I703" s="35">
        <f t="shared" si="264"/>
        <v>5958.2</v>
      </c>
      <c r="J703" s="441"/>
      <c r="K703" s="371"/>
      <c r="L703" s="328">
        <v>1572</v>
      </c>
      <c r="M703" s="329">
        <f t="shared" si="265"/>
        <v>0</v>
      </c>
      <c r="N703" s="328">
        <v>4386.2</v>
      </c>
      <c r="O703" s="329">
        <f t="shared" si="260"/>
        <v>0</v>
      </c>
      <c r="P703" s="329">
        <f t="shared" si="266"/>
        <v>0</v>
      </c>
      <c r="Q703" s="473"/>
      <c r="R703" s="327">
        <f t="shared" si="261"/>
        <v>1</v>
      </c>
      <c r="S703" s="328">
        <v>1572</v>
      </c>
      <c r="T703" s="329">
        <f t="shared" si="267"/>
        <v>1572</v>
      </c>
      <c r="U703" s="328">
        <v>4386.2</v>
      </c>
      <c r="V703" s="329">
        <f t="shared" si="262"/>
        <v>4386.2</v>
      </c>
      <c r="W703" s="329">
        <f t="shared" si="268"/>
        <v>5958.2</v>
      </c>
      <c r="X703" s="464"/>
    </row>
    <row r="704" spans="1:24" x14ac:dyDescent="0.25">
      <c r="A704" s="194" t="s">
        <v>1291</v>
      </c>
      <c r="B704" s="117" t="s">
        <v>1292</v>
      </c>
      <c r="C704" s="118" t="s">
        <v>243</v>
      </c>
      <c r="D704" s="119">
        <v>10</v>
      </c>
      <c r="E704" s="40">
        <v>0</v>
      </c>
      <c r="F704" s="35">
        <f t="shared" si="263"/>
        <v>0</v>
      </c>
      <c r="G704" s="40">
        <v>168</v>
      </c>
      <c r="H704" s="35">
        <f t="shared" si="259"/>
        <v>1680</v>
      </c>
      <c r="I704" s="35">
        <f t="shared" si="264"/>
        <v>1680</v>
      </c>
      <c r="J704" s="441"/>
      <c r="K704" s="371"/>
      <c r="L704" s="328">
        <v>0</v>
      </c>
      <c r="M704" s="329">
        <f t="shared" si="265"/>
        <v>0</v>
      </c>
      <c r="N704" s="328">
        <v>168</v>
      </c>
      <c r="O704" s="329">
        <f t="shared" si="260"/>
        <v>0</v>
      </c>
      <c r="P704" s="329">
        <f t="shared" si="266"/>
        <v>0</v>
      </c>
      <c r="Q704" s="473"/>
      <c r="R704" s="327">
        <f t="shared" si="261"/>
        <v>10</v>
      </c>
      <c r="S704" s="328">
        <v>0</v>
      </c>
      <c r="T704" s="329">
        <f t="shared" si="267"/>
        <v>0</v>
      </c>
      <c r="U704" s="328">
        <v>168</v>
      </c>
      <c r="V704" s="329">
        <f t="shared" si="262"/>
        <v>1680</v>
      </c>
      <c r="W704" s="329">
        <f t="shared" si="268"/>
        <v>1680</v>
      </c>
      <c r="X704" s="464"/>
    </row>
    <row r="705" spans="1:24" x14ac:dyDescent="0.25">
      <c r="A705" s="194" t="s">
        <v>1293</v>
      </c>
      <c r="B705" s="117" t="s">
        <v>1294</v>
      </c>
      <c r="C705" s="118" t="s">
        <v>243</v>
      </c>
      <c r="D705" s="119">
        <v>80</v>
      </c>
      <c r="E705" s="40">
        <v>314.39999999999998</v>
      </c>
      <c r="F705" s="35">
        <f t="shared" si="263"/>
        <v>25152</v>
      </c>
      <c r="G705" s="40">
        <v>265</v>
      </c>
      <c r="H705" s="35">
        <f t="shared" si="259"/>
        <v>21200</v>
      </c>
      <c r="I705" s="35">
        <f t="shared" si="264"/>
        <v>46352</v>
      </c>
      <c r="J705" s="441"/>
      <c r="K705" s="371"/>
      <c r="L705" s="328">
        <v>314.39999999999998</v>
      </c>
      <c r="M705" s="329">
        <f t="shared" si="265"/>
        <v>0</v>
      </c>
      <c r="N705" s="328">
        <v>265</v>
      </c>
      <c r="O705" s="329">
        <f t="shared" si="260"/>
        <v>0</v>
      </c>
      <c r="P705" s="329">
        <f t="shared" si="266"/>
        <v>0</v>
      </c>
      <c r="Q705" s="473"/>
      <c r="R705" s="327">
        <f t="shared" si="261"/>
        <v>80</v>
      </c>
      <c r="S705" s="328">
        <v>314.39999999999998</v>
      </c>
      <c r="T705" s="329">
        <f t="shared" si="267"/>
        <v>25152</v>
      </c>
      <c r="U705" s="328">
        <v>265</v>
      </c>
      <c r="V705" s="329">
        <f t="shared" si="262"/>
        <v>21200</v>
      </c>
      <c r="W705" s="329">
        <f t="shared" si="268"/>
        <v>46352</v>
      </c>
      <c r="X705" s="464"/>
    </row>
    <row r="706" spans="1:24" x14ac:dyDescent="0.25">
      <c r="A706" s="194" t="s">
        <v>1295</v>
      </c>
      <c r="B706" s="117" t="s">
        <v>1296</v>
      </c>
      <c r="C706" s="118" t="s">
        <v>170</v>
      </c>
      <c r="D706" s="119">
        <v>60</v>
      </c>
      <c r="E706" s="40">
        <v>132</v>
      </c>
      <c r="F706" s="35">
        <f t="shared" si="263"/>
        <v>7920</v>
      </c>
      <c r="G706" s="40">
        <v>101</v>
      </c>
      <c r="H706" s="35">
        <f t="shared" si="259"/>
        <v>6060</v>
      </c>
      <c r="I706" s="35">
        <f t="shared" si="264"/>
        <v>13980</v>
      </c>
      <c r="J706" s="441"/>
      <c r="K706" s="371"/>
      <c r="L706" s="328">
        <v>132</v>
      </c>
      <c r="M706" s="329">
        <f t="shared" si="265"/>
        <v>0</v>
      </c>
      <c r="N706" s="328">
        <v>101</v>
      </c>
      <c r="O706" s="329">
        <f t="shared" si="260"/>
        <v>0</v>
      </c>
      <c r="P706" s="329">
        <f t="shared" si="266"/>
        <v>0</v>
      </c>
      <c r="Q706" s="473"/>
      <c r="R706" s="327">
        <f t="shared" si="261"/>
        <v>60</v>
      </c>
      <c r="S706" s="328">
        <v>132</v>
      </c>
      <c r="T706" s="329">
        <f t="shared" si="267"/>
        <v>7920</v>
      </c>
      <c r="U706" s="328">
        <v>101</v>
      </c>
      <c r="V706" s="329">
        <f t="shared" si="262"/>
        <v>6060</v>
      </c>
      <c r="W706" s="329">
        <f t="shared" si="268"/>
        <v>13980</v>
      </c>
      <c r="X706" s="464"/>
    </row>
    <row r="707" spans="1:24" x14ac:dyDescent="0.25">
      <c r="A707" s="194" t="s">
        <v>1297</v>
      </c>
      <c r="B707" s="117" t="s">
        <v>1298</v>
      </c>
      <c r="C707" s="118" t="s">
        <v>170</v>
      </c>
      <c r="D707" s="119">
        <v>1</v>
      </c>
      <c r="E707" s="40">
        <v>0</v>
      </c>
      <c r="F707" s="35">
        <f t="shared" si="263"/>
        <v>0</v>
      </c>
      <c r="G707" s="40">
        <v>6756</v>
      </c>
      <c r="H707" s="35">
        <f t="shared" si="259"/>
        <v>6756</v>
      </c>
      <c r="I707" s="35">
        <f t="shared" si="264"/>
        <v>6756</v>
      </c>
      <c r="J707" s="441"/>
      <c r="K707" s="371"/>
      <c r="L707" s="328">
        <v>0</v>
      </c>
      <c r="M707" s="329">
        <f t="shared" si="265"/>
        <v>0</v>
      </c>
      <c r="N707" s="328">
        <v>6756</v>
      </c>
      <c r="O707" s="329">
        <f t="shared" si="260"/>
        <v>0</v>
      </c>
      <c r="P707" s="329">
        <f t="shared" si="266"/>
        <v>0</v>
      </c>
      <c r="Q707" s="473"/>
      <c r="R707" s="327">
        <f t="shared" si="261"/>
        <v>1</v>
      </c>
      <c r="S707" s="328">
        <v>0</v>
      </c>
      <c r="T707" s="329">
        <f t="shared" si="267"/>
        <v>0</v>
      </c>
      <c r="U707" s="328">
        <v>6756</v>
      </c>
      <c r="V707" s="329">
        <f t="shared" si="262"/>
        <v>6756</v>
      </c>
      <c r="W707" s="329">
        <f t="shared" si="268"/>
        <v>6756</v>
      </c>
      <c r="X707" s="464"/>
    </row>
    <row r="708" spans="1:24" x14ac:dyDescent="0.25">
      <c r="A708" s="194" t="s">
        <v>1299</v>
      </c>
      <c r="B708" s="117" t="s">
        <v>1300</v>
      </c>
      <c r="C708" s="118" t="s">
        <v>170</v>
      </c>
      <c r="D708" s="119">
        <v>1200</v>
      </c>
      <c r="E708" s="40">
        <v>0</v>
      </c>
      <c r="F708" s="35">
        <f t="shared" si="263"/>
        <v>0</v>
      </c>
      <c r="G708" s="40">
        <v>8.4500000000000011</v>
      </c>
      <c r="H708" s="35">
        <f t="shared" si="259"/>
        <v>10140.000000000002</v>
      </c>
      <c r="I708" s="35">
        <f t="shared" si="264"/>
        <v>10140.000000000002</v>
      </c>
      <c r="J708" s="441"/>
      <c r="K708" s="371"/>
      <c r="L708" s="328">
        <v>0</v>
      </c>
      <c r="M708" s="329">
        <f t="shared" si="265"/>
        <v>0</v>
      </c>
      <c r="N708" s="328">
        <v>8.4500000000000011</v>
      </c>
      <c r="O708" s="329">
        <f t="shared" si="260"/>
        <v>0</v>
      </c>
      <c r="P708" s="329">
        <f t="shared" si="266"/>
        <v>0</v>
      </c>
      <c r="Q708" s="473"/>
      <c r="R708" s="327">
        <f t="shared" si="261"/>
        <v>1200</v>
      </c>
      <c r="S708" s="328">
        <v>0</v>
      </c>
      <c r="T708" s="329">
        <f t="shared" si="267"/>
        <v>0</v>
      </c>
      <c r="U708" s="328">
        <v>8.4500000000000011</v>
      </c>
      <c r="V708" s="329">
        <f t="shared" si="262"/>
        <v>10140.000000000002</v>
      </c>
      <c r="W708" s="329">
        <f t="shared" si="268"/>
        <v>10140.000000000002</v>
      </c>
      <c r="X708" s="464"/>
    </row>
    <row r="709" spans="1:24" x14ac:dyDescent="0.25">
      <c r="A709" s="194" t="s">
        <v>1301</v>
      </c>
      <c r="B709" s="117" t="s">
        <v>1302</v>
      </c>
      <c r="C709" s="118" t="s">
        <v>170</v>
      </c>
      <c r="D709" s="119">
        <v>400</v>
      </c>
      <c r="E709" s="40">
        <v>0</v>
      </c>
      <c r="F709" s="35">
        <f t="shared" si="263"/>
        <v>0</v>
      </c>
      <c r="G709" s="40">
        <v>15.73</v>
      </c>
      <c r="H709" s="35">
        <f t="shared" si="259"/>
        <v>6292</v>
      </c>
      <c r="I709" s="35">
        <f t="shared" si="264"/>
        <v>6292</v>
      </c>
      <c r="J709" s="441"/>
      <c r="K709" s="371"/>
      <c r="L709" s="328">
        <v>0</v>
      </c>
      <c r="M709" s="329">
        <f t="shared" si="265"/>
        <v>0</v>
      </c>
      <c r="N709" s="328">
        <v>15.73</v>
      </c>
      <c r="O709" s="329">
        <f t="shared" si="260"/>
        <v>0</v>
      </c>
      <c r="P709" s="329">
        <f t="shared" si="266"/>
        <v>0</v>
      </c>
      <c r="Q709" s="473"/>
      <c r="R709" s="327">
        <f t="shared" si="261"/>
        <v>400</v>
      </c>
      <c r="S709" s="328">
        <v>0</v>
      </c>
      <c r="T709" s="329">
        <f t="shared" si="267"/>
        <v>0</v>
      </c>
      <c r="U709" s="328">
        <v>15.73</v>
      </c>
      <c r="V709" s="329">
        <f t="shared" si="262"/>
        <v>6292</v>
      </c>
      <c r="W709" s="329">
        <f t="shared" si="268"/>
        <v>6292</v>
      </c>
      <c r="X709" s="464"/>
    </row>
    <row r="710" spans="1:24" ht="28.5" x14ac:dyDescent="0.25">
      <c r="A710" s="194" t="s">
        <v>1303</v>
      </c>
      <c r="B710" s="117" t="s">
        <v>1304</v>
      </c>
      <c r="C710" s="118" t="s">
        <v>170</v>
      </c>
      <c r="D710" s="119">
        <v>32</v>
      </c>
      <c r="E710" s="40">
        <v>655</v>
      </c>
      <c r="F710" s="35">
        <f t="shared" si="263"/>
        <v>20960</v>
      </c>
      <c r="G710" s="40">
        <v>767</v>
      </c>
      <c r="H710" s="35">
        <f t="shared" si="259"/>
        <v>24544</v>
      </c>
      <c r="I710" s="35">
        <f t="shared" si="264"/>
        <v>45504</v>
      </c>
      <c r="J710" s="441"/>
      <c r="K710" s="371"/>
      <c r="L710" s="328">
        <v>655</v>
      </c>
      <c r="M710" s="329">
        <f t="shared" si="265"/>
        <v>0</v>
      </c>
      <c r="N710" s="328">
        <v>767</v>
      </c>
      <c r="O710" s="329">
        <f t="shared" si="260"/>
        <v>0</v>
      </c>
      <c r="P710" s="329">
        <f t="shared" si="266"/>
        <v>0</v>
      </c>
      <c r="Q710" s="473"/>
      <c r="R710" s="327">
        <f t="shared" si="261"/>
        <v>32</v>
      </c>
      <c r="S710" s="328">
        <v>655</v>
      </c>
      <c r="T710" s="329">
        <f t="shared" si="267"/>
        <v>20960</v>
      </c>
      <c r="U710" s="328">
        <v>767</v>
      </c>
      <c r="V710" s="329">
        <f t="shared" si="262"/>
        <v>24544</v>
      </c>
      <c r="W710" s="329">
        <f t="shared" si="268"/>
        <v>45504</v>
      </c>
      <c r="X710" s="464"/>
    </row>
    <row r="711" spans="1:24" x14ac:dyDescent="0.25">
      <c r="A711" s="194" t="s">
        <v>1305</v>
      </c>
      <c r="B711" s="117" t="s">
        <v>1306</v>
      </c>
      <c r="C711" s="118" t="s">
        <v>170</v>
      </c>
      <c r="D711" s="119">
        <v>1</v>
      </c>
      <c r="E711" s="40">
        <v>6500</v>
      </c>
      <c r="F711" s="35">
        <f t="shared" si="263"/>
        <v>6500</v>
      </c>
      <c r="G711" s="40">
        <v>5234</v>
      </c>
      <c r="H711" s="35">
        <f t="shared" si="259"/>
        <v>5234</v>
      </c>
      <c r="I711" s="35">
        <f t="shared" si="264"/>
        <v>11734</v>
      </c>
      <c r="J711" s="441"/>
      <c r="K711" s="371"/>
      <c r="L711" s="328">
        <v>6500</v>
      </c>
      <c r="M711" s="329">
        <f t="shared" si="265"/>
        <v>0</v>
      </c>
      <c r="N711" s="328">
        <v>5234</v>
      </c>
      <c r="O711" s="329">
        <f t="shared" si="260"/>
        <v>0</v>
      </c>
      <c r="P711" s="329">
        <f t="shared" si="266"/>
        <v>0</v>
      </c>
      <c r="Q711" s="473"/>
      <c r="R711" s="327">
        <f t="shared" si="261"/>
        <v>1</v>
      </c>
      <c r="S711" s="328">
        <v>6500</v>
      </c>
      <c r="T711" s="329">
        <f t="shared" si="267"/>
        <v>6500</v>
      </c>
      <c r="U711" s="328">
        <v>5234</v>
      </c>
      <c r="V711" s="329">
        <f t="shared" si="262"/>
        <v>5234</v>
      </c>
      <c r="W711" s="329">
        <f t="shared" si="268"/>
        <v>11734</v>
      </c>
      <c r="X711" s="464"/>
    </row>
    <row r="712" spans="1:24" x14ac:dyDescent="0.25">
      <c r="A712" s="194" t="s">
        <v>1307</v>
      </c>
      <c r="B712" s="117" t="s">
        <v>1308</v>
      </c>
      <c r="C712" s="118" t="s">
        <v>170</v>
      </c>
      <c r="D712" s="119">
        <v>400</v>
      </c>
      <c r="E712" s="40">
        <v>132</v>
      </c>
      <c r="F712" s="35">
        <f t="shared" si="263"/>
        <v>52800</v>
      </c>
      <c r="G712" s="40">
        <v>65</v>
      </c>
      <c r="H712" s="35">
        <f t="shared" si="259"/>
        <v>26000</v>
      </c>
      <c r="I712" s="35">
        <f t="shared" si="264"/>
        <v>78800</v>
      </c>
      <c r="J712" s="441"/>
      <c r="K712" s="371"/>
      <c r="L712" s="328">
        <v>132</v>
      </c>
      <c r="M712" s="329">
        <f t="shared" si="265"/>
        <v>0</v>
      </c>
      <c r="N712" s="328">
        <v>65</v>
      </c>
      <c r="O712" s="329">
        <f t="shared" si="260"/>
        <v>0</v>
      </c>
      <c r="P712" s="329">
        <f t="shared" si="266"/>
        <v>0</v>
      </c>
      <c r="Q712" s="473"/>
      <c r="R712" s="327">
        <f t="shared" si="261"/>
        <v>400</v>
      </c>
      <c r="S712" s="328">
        <v>132</v>
      </c>
      <c r="T712" s="329">
        <f t="shared" si="267"/>
        <v>52800</v>
      </c>
      <c r="U712" s="328">
        <v>65</v>
      </c>
      <c r="V712" s="329">
        <f t="shared" si="262"/>
        <v>26000</v>
      </c>
      <c r="W712" s="329">
        <f t="shared" si="268"/>
        <v>78800</v>
      </c>
      <c r="X712" s="464"/>
    </row>
    <row r="713" spans="1:24" x14ac:dyDescent="0.25">
      <c r="A713" s="194" t="s">
        <v>1309</v>
      </c>
      <c r="B713" s="117" t="s">
        <v>1310</v>
      </c>
      <c r="C713" s="118" t="s">
        <v>170</v>
      </c>
      <c r="D713" s="119">
        <v>4</v>
      </c>
      <c r="E713" s="40">
        <v>655</v>
      </c>
      <c r="F713" s="35">
        <f t="shared" si="263"/>
        <v>2620</v>
      </c>
      <c r="G713" s="40">
        <v>556.4</v>
      </c>
      <c r="H713" s="35">
        <f t="shared" si="259"/>
        <v>2225.6</v>
      </c>
      <c r="I713" s="35">
        <f t="shared" si="264"/>
        <v>4845.6000000000004</v>
      </c>
      <c r="J713" s="441"/>
      <c r="K713" s="371"/>
      <c r="L713" s="328">
        <v>655</v>
      </c>
      <c r="M713" s="329">
        <f t="shared" si="265"/>
        <v>0</v>
      </c>
      <c r="N713" s="328">
        <v>556.4</v>
      </c>
      <c r="O713" s="329">
        <f t="shared" si="260"/>
        <v>0</v>
      </c>
      <c r="P713" s="329">
        <f t="shared" si="266"/>
        <v>0</v>
      </c>
      <c r="Q713" s="473"/>
      <c r="R713" s="327">
        <f t="shared" si="261"/>
        <v>4</v>
      </c>
      <c r="S713" s="328">
        <v>655</v>
      </c>
      <c r="T713" s="329">
        <f t="shared" si="267"/>
        <v>2620</v>
      </c>
      <c r="U713" s="328">
        <v>556.4</v>
      </c>
      <c r="V713" s="329">
        <f t="shared" si="262"/>
        <v>2225.6</v>
      </c>
      <c r="W713" s="329">
        <f t="shared" si="268"/>
        <v>4845.6000000000004</v>
      </c>
      <c r="X713" s="464"/>
    </row>
    <row r="714" spans="1:24" x14ac:dyDescent="0.25">
      <c r="A714" s="194" t="s">
        <v>1311</v>
      </c>
      <c r="B714" s="122" t="s">
        <v>1312</v>
      </c>
      <c r="C714" s="118" t="s">
        <v>43</v>
      </c>
      <c r="D714" s="119">
        <v>18.3</v>
      </c>
      <c r="E714" s="40">
        <v>1826.14</v>
      </c>
      <c r="F714" s="35">
        <f t="shared" si="263"/>
        <v>33418.362000000001</v>
      </c>
      <c r="G714" s="40">
        <v>1310.4000000000001</v>
      </c>
      <c r="H714" s="35">
        <f t="shared" si="259"/>
        <v>23980.320000000003</v>
      </c>
      <c r="I714" s="35">
        <f t="shared" si="264"/>
        <v>57398.682000000001</v>
      </c>
      <c r="J714" s="441"/>
      <c r="K714" s="371"/>
      <c r="L714" s="328">
        <v>1826.14</v>
      </c>
      <c r="M714" s="329">
        <f t="shared" si="265"/>
        <v>0</v>
      </c>
      <c r="N714" s="328">
        <v>1310.4000000000001</v>
      </c>
      <c r="O714" s="329">
        <f t="shared" si="260"/>
        <v>0</v>
      </c>
      <c r="P714" s="329">
        <f t="shared" si="266"/>
        <v>0</v>
      </c>
      <c r="Q714" s="473"/>
      <c r="R714" s="327">
        <f t="shared" si="261"/>
        <v>18.3</v>
      </c>
      <c r="S714" s="328">
        <v>1826.14</v>
      </c>
      <c r="T714" s="329">
        <f t="shared" si="267"/>
        <v>33418.362000000001</v>
      </c>
      <c r="U714" s="328">
        <v>1310.4000000000001</v>
      </c>
      <c r="V714" s="329">
        <f t="shared" si="262"/>
        <v>23980.320000000003</v>
      </c>
      <c r="W714" s="329">
        <f t="shared" si="268"/>
        <v>57398.682000000001</v>
      </c>
      <c r="X714" s="464"/>
    </row>
    <row r="715" spans="1:24" x14ac:dyDescent="0.25">
      <c r="A715" s="194" t="s">
        <v>1313</v>
      </c>
      <c r="B715" s="122" t="s">
        <v>1314</v>
      </c>
      <c r="C715" s="118" t="s">
        <v>1315</v>
      </c>
      <c r="D715" s="119">
        <v>40</v>
      </c>
      <c r="E715" s="40">
        <v>0</v>
      </c>
      <c r="F715" s="35">
        <f t="shared" si="263"/>
        <v>0</v>
      </c>
      <c r="G715" s="40">
        <v>349.44000000000005</v>
      </c>
      <c r="H715" s="35">
        <f t="shared" si="259"/>
        <v>13977.600000000002</v>
      </c>
      <c r="I715" s="35">
        <f t="shared" si="264"/>
        <v>13977.600000000002</v>
      </c>
      <c r="J715" s="441"/>
      <c r="K715" s="371"/>
      <c r="L715" s="328">
        <v>0</v>
      </c>
      <c r="M715" s="329">
        <f t="shared" si="265"/>
        <v>0</v>
      </c>
      <c r="N715" s="328">
        <v>349.44000000000005</v>
      </c>
      <c r="O715" s="329">
        <f t="shared" si="260"/>
        <v>0</v>
      </c>
      <c r="P715" s="329">
        <f t="shared" si="266"/>
        <v>0</v>
      </c>
      <c r="Q715" s="473"/>
      <c r="R715" s="327">
        <f t="shared" si="261"/>
        <v>40</v>
      </c>
      <c r="S715" s="328">
        <v>0</v>
      </c>
      <c r="T715" s="329">
        <f t="shared" si="267"/>
        <v>0</v>
      </c>
      <c r="U715" s="328">
        <v>349.44000000000005</v>
      </c>
      <c r="V715" s="329">
        <f t="shared" si="262"/>
        <v>13977.600000000002</v>
      </c>
      <c r="W715" s="329">
        <f t="shared" si="268"/>
        <v>13977.600000000002</v>
      </c>
      <c r="X715" s="464"/>
    </row>
    <row r="716" spans="1:24" x14ac:dyDescent="0.25">
      <c r="A716" s="194" t="s">
        <v>1316</v>
      </c>
      <c r="B716" s="122" t="s">
        <v>1317</v>
      </c>
      <c r="C716" s="50" t="s">
        <v>170</v>
      </c>
      <c r="D716" s="51">
        <v>51</v>
      </c>
      <c r="E716" s="40">
        <v>1390</v>
      </c>
      <c r="F716" s="35">
        <f t="shared" si="263"/>
        <v>70890</v>
      </c>
      <c r="G716" s="40">
        <v>2278</v>
      </c>
      <c r="H716" s="35">
        <f t="shared" si="259"/>
        <v>116178</v>
      </c>
      <c r="I716" s="35">
        <f t="shared" si="264"/>
        <v>187068</v>
      </c>
      <c r="J716" s="441"/>
      <c r="K716" s="334">
        <v>20</v>
      </c>
      <c r="L716" s="328">
        <v>1390</v>
      </c>
      <c r="M716" s="329">
        <f t="shared" si="265"/>
        <v>27800</v>
      </c>
      <c r="N716" s="328">
        <v>2278</v>
      </c>
      <c r="O716" s="329">
        <f t="shared" si="260"/>
        <v>45560</v>
      </c>
      <c r="P716" s="329">
        <f t="shared" si="266"/>
        <v>73360</v>
      </c>
      <c r="Q716" s="473"/>
      <c r="R716" s="327">
        <f t="shared" si="261"/>
        <v>31</v>
      </c>
      <c r="S716" s="328">
        <v>1390</v>
      </c>
      <c r="T716" s="329">
        <f t="shared" si="267"/>
        <v>43090</v>
      </c>
      <c r="U716" s="328">
        <v>2278</v>
      </c>
      <c r="V716" s="329">
        <f t="shared" si="262"/>
        <v>70618</v>
      </c>
      <c r="W716" s="329">
        <f t="shared" si="268"/>
        <v>113708</v>
      </c>
      <c r="X716" s="464"/>
    </row>
    <row r="717" spans="1:24" x14ac:dyDescent="0.25">
      <c r="A717" s="194" t="s">
        <v>1318</v>
      </c>
      <c r="B717" s="122" t="s">
        <v>1319</v>
      </c>
      <c r="C717" s="50" t="s">
        <v>170</v>
      </c>
      <c r="D717" s="51">
        <v>34</v>
      </c>
      <c r="E717" s="40">
        <v>490</v>
      </c>
      <c r="F717" s="35">
        <f t="shared" si="263"/>
        <v>16660</v>
      </c>
      <c r="G717" s="40">
        <v>870</v>
      </c>
      <c r="H717" s="35">
        <f t="shared" ref="H717:H767" si="269">D717*G717</f>
        <v>29580</v>
      </c>
      <c r="I717" s="35">
        <f t="shared" si="264"/>
        <v>46240</v>
      </c>
      <c r="J717" s="441"/>
      <c r="K717" s="334">
        <v>10</v>
      </c>
      <c r="L717" s="328">
        <v>490</v>
      </c>
      <c r="M717" s="329">
        <f t="shared" si="265"/>
        <v>4900</v>
      </c>
      <c r="N717" s="328">
        <v>870</v>
      </c>
      <c r="O717" s="329">
        <f t="shared" ref="O717:O767" si="270">K717*N717</f>
        <v>8700</v>
      </c>
      <c r="P717" s="329">
        <f t="shared" si="266"/>
        <v>13600</v>
      </c>
      <c r="Q717" s="473"/>
      <c r="R717" s="327">
        <f t="shared" ref="R717:R780" si="271">D717-K717</f>
        <v>24</v>
      </c>
      <c r="S717" s="328">
        <v>490</v>
      </c>
      <c r="T717" s="329">
        <f t="shared" si="267"/>
        <v>11760</v>
      </c>
      <c r="U717" s="328">
        <v>870</v>
      </c>
      <c r="V717" s="329">
        <f t="shared" ref="V717:V767" si="272">R717*U717</f>
        <v>20880</v>
      </c>
      <c r="W717" s="329">
        <f t="shared" si="268"/>
        <v>32640</v>
      </c>
      <c r="X717" s="464"/>
    </row>
    <row r="718" spans="1:24" x14ac:dyDescent="0.25">
      <c r="A718" s="194" t="s">
        <v>1320</v>
      </c>
      <c r="B718" s="122" t="s">
        <v>1321</v>
      </c>
      <c r="C718" s="50" t="s">
        <v>170</v>
      </c>
      <c r="D718" s="51">
        <v>17</v>
      </c>
      <c r="E718" s="40">
        <v>490</v>
      </c>
      <c r="F718" s="35">
        <f t="shared" ref="F718:F767" si="273">D718*E718</f>
        <v>8330</v>
      </c>
      <c r="G718" s="40">
        <v>435</v>
      </c>
      <c r="H718" s="35">
        <f t="shared" si="269"/>
        <v>7395</v>
      </c>
      <c r="I718" s="35">
        <f t="shared" ref="I718:I767" si="274">H718+F718</f>
        <v>15725</v>
      </c>
      <c r="J718" s="441"/>
      <c r="K718" s="334">
        <v>10</v>
      </c>
      <c r="L718" s="328">
        <v>490</v>
      </c>
      <c r="M718" s="329">
        <f t="shared" ref="M718:M767" si="275">K718*L718</f>
        <v>4900</v>
      </c>
      <c r="N718" s="328">
        <v>435</v>
      </c>
      <c r="O718" s="329">
        <f t="shared" si="270"/>
        <v>4350</v>
      </c>
      <c r="P718" s="329">
        <f t="shared" ref="P718:P767" si="276">O718+M718</f>
        <v>9250</v>
      </c>
      <c r="Q718" s="473"/>
      <c r="R718" s="327">
        <f t="shared" si="271"/>
        <v>7</v>
      </c>
      <c r="S718" s="328">
        <v>490</v>
      </c>
      <c r="T718" s="329">
        <f t="shared" ref="T718:T767" si="277">R718*S718</f>
        <v>3430</v>
      </c>
      <c r="U718" s="328">
        <v>435</v>
      </c>
      <c r="V718" s="329">
        <f t="shared" si="272"/>
        <v>3045</v>
      </c>
      <c r="W718" s="329">
        <f t="shared" ref="W718:W767" si="278">V718+T718</f>
        <v>6475</v>
      </c>
      <c r="X718" s="464"/>
    </row>
    <row r="719" spans="1:24" ht="28.5" x14ac:dyDescent="0.25">
      <c r="A719" s="194" t="s">
        <v>1322</v>
      </c>
      <c r="B719" s="122" t="s">
        <v>1323</v>
      </c>
      <c r="C719" s="50" t="s">
        <v>170</v>
      </c>
      <c r="D719" s="51">
        <v>17</v>
      </c>
      <c r="E719" s="40">
        <v>954</v>
      </c>
      <c r="F719" s="35">
        <f t="shared" si="273"/>
        <v>16218</v>
      </c>
      <c r="G719" s="40">
        <v>928</v>
      </c>
      <c r="H719" s="35">
        <f t="shared" si="269"/>
        <v>15776</v>
      </c>
      <c r="I719" s="35">
        <f t="shared" si="274"/>
        <v>31994</v>
      </c>
      <c r="J719" s="441"/>
      <c r="K719" s="334">
        <v>10</v>
      </c>
      <c r="L719" s="328">
        <v>954</v>
      </c>
      <c r="M719" s="329">
        <f t="shared" si="275"/>
        <v>9540</v>
      </c>
      <c r="N719" s="328">
        <v>928</v>
      </c>
      <c r="O719" s="329">
        <f t="shared" si="270"/>
        <v>9280</v>
      </c>
      <c r="P719" s="329">
        <f t="shared" si="276"/>
        <v>18820</v>
      </c>
      <c r="Q719" s="473"/>
      <c r="R719" s="327">
        <f t="shared" si="271"/>
        <v>7</v>
      </c>
      <c r="S719" s="328">
        <v>954</v>
      </c>
      <c r="T719" s="329">
        <f t="shared" si="277"/>
        <v>6678</v>
      </c>
      <c r="U719" s="328">
        <v>928</v>
      </c>
      <c r="V719" s="329">
        <f t="shared" si="272"/>
        <v>6496</v>
      </c>
      <c r="W719" s="329">
        <f t="shared" si="278"/>
        <v>13174</v>
      </c>
      <c r="X719" s="464"/>
    </row>
    <row r="720" spans="1:24" x14ac:dyDescent="0.25">
      <c r="A720" s="194" t="s">
        <v>1324</v>
      </c>
      <c r="B720" s="122" t="s">
        <v>1325</v>
      </c>
      <c r="C720" s="50" t="s">
        <v>170</v>
      </c>
      <c r="D720" s="51">
        <v>5</v>
      </c>
      <c r="E720" s="40">
        <v>590</v>
      </c>
      <c r="F720" s="35">
        <f t="shared" si="273"/>
        <v>2950</v>
      </c>
      <c r="G720" s="40">
        <v>310</v>
      </c>
      <c r="H720" s="35">
        <f t="shared" si="269"/>
        <v>1550</v>
      </c>
      <c r="I720" s="35">
        <f t="shared" si="274"/>
        <v>4500</v>
      </c>
      <c r="J720" s="441"/>
      <c r="K720" s="334">
        <v>5</v>
      </c>
      <c r="L720" s="328">
        <v>590</v>
      </c>
      <c r="M720" s="329">
        <f t="shared" si="275"/>
        <v>2950</v>
      </c>
      <c r="N720" s="328">
        <v>310</v>
      </c>
      <c r="O720" s="329">
        <f t="shared" si="270"/>
        <v>1550</v>
      </c>
      <c r="P720" s="329">
        <f t="shared" si="276"/>
        <v>4500</v>
      </c>
      <c r="Q720" s="473"/>
      <c r="R720" s="327">
        <f t="shared" si="271"/>
        <v>0</v>
      </c>
      <c r="S720" s="328">
        <v>590</v>
      </c>
      <c r="T720" s="329">
        <f t="shared" si="277"/>
        <v>0</v>
      </c>
      <c r="U720" s="328">
        <v>310</v>
      </c>
      <c r="V720" s="329">
        <f t="shared" si="272"/>
        <v>0</v>
      </c>
      <c r="W720" s="329">
        <f t="shared" si="278"/>
        <v>0</v>
      </c>
      <c r="X720" s="464"/>
    </row>
    <row r="721" spans="1:24" x14ac:dyDescent="0.25">
      <c r="A721" s="194" t="s">
        <v>1326</v>
      </c>
      <c r="B721" s="122" t="s">
        <v>1327</v>
      </c>
      <c r="C721" s="50" t="s">
        <v>170</v>
      </c>
      <c r="D721" s="51">
        <v>4</v>
      </c>
      <c r="E721" s="40">
        <v>1301</v>
      </c>
      <c r="F721" s="35">
        <f t="shared" si="273"/>
        <v>5204</v>
      </c>
      <c r="G721" s="40">
        <v>2100</v>
      </c>
      <c r="H721" s="35">
        <f t="shared" si="269"/>
        <v>8400</v>
      </c>
      <c r="I721" s="35">
        <f t="shared" si="274"/>
        <v>13604</v>
      </c>
      <c r="J721" s="441"/>
      <c r="K721" s="334">
        <v>4</v>
      </c>
      <c r="L721" s="328">
        <v>1301</v>
      </c>
      <c r="M721" s="329">
        <f t="shared" si="275"/>
        <v>5204</v>
      </c>
      <c r="N721" s="328">
        <v>2100</v>
      </c>
      <c r="O721" s="329">
        <f t="shared" si="270"/>
        <v>8400</v>
      </c>
      <c r="P721" s="329">
        <f t="shared" si="276"/>
        <v>13604</v>
      </c>
      <c r="Q721" s="473"/>
      <c r="R721" s="327">
        <f t="shared" si="271"/>
        <v>0</v>
      </c>
      <c r="S721" s="328">
        <v>1301</v>
      </c>
      <c r="T721" s="329">
        <f t="shared" si="277"/>
        <v>0</v>
      </c>
      <c r="U721" s="328">
        <v>2100</v>
      </c>
      <c r="V721" s="329">
        <f t="shared" si="272"/>
        <v>0</v>
      </c>
      <c r="W721" s="329">
        <f t="shared" si="278"/>
        <v>0</v>
      </c>
      <c r="X721" s="464"/>
    </row>
    <row r="722" spans="1:24" x14ac:dyDescent="0.25">
      <c r="A722" s="194" t="s">
        <v>1328</v>
      </c>
      <c r="B722" s="122" t="s">
        <v>1329</v>
      </c>
      <c r="C722" s="50" t="s">
        <v>170</v>
      </c>
      <c r="D722" s="51">
        <v>4</v>
      </c>
      <c r="E722" s="40">
        <v>355</v>
      </c>
      <c r="F722" s="35">
        <f t="shared" si="273"/>
        <v>1420</v>
      </c>
      <c r="G722" s="40">
        <v>293</v>
      </c>
      <c r="H722" s="35">
        <f t="shared" si="269"/>
        <v>1172</v>
      </c>
      <c r="I722" s="35">
        <f t="shared" si="274"/>
        <v>2592</v>
      </c>
      <c r="J722" s="441"/>
      <c r="K722" s="334">
        <v>4</v>
      </c>
      <c r="L722" s="328">
        <v>355</v>
      </c>
      <c r="M722" s="329">
        <f t="shared" si="275"/>
        <v>1420</v>
      </c>
      <c r="N722" s="328">
        <v>293</v>
      </c>
      <c r="O722" s="329">
        <f t="shared" si="270"/>
        <v>1172</v>
      </c>
      <c r="P722" s="329">
        <f t="shared" si="276"/>
        <v>2592</v>
      </c>
      <c r="Q722" s="473"/>
      <c r="R722" s="327">
        <f t="shared" si="271"/>
        <v>0</v>
      </c>
      <c r="S722" s="328">
        <v>355</v>
      </c>
      <c r="T722" s="329">
        <f t="shared" si="277"/>
        <v>0</v>
      </c>
      <c r="U722" s="328">
        <v>293</v>
      </c>
      <c r="V722" s="329">
        <f t="shared" si="272"/>
        <v>0</v>
      </c>
      <c r="W722" s="329">
        <f t="shared" si="278"/>
        <v>0</v>
      </c>
      <c r="X722" s="464"/>
    </row>
    <row r="723" spans="1:24" x14ac:dyDescent="0.25">
      <c r="A723" s="194" t="s">
        <v>1330</v>
      </c>
      <c r="B723" s="117" t="s">
        <v>1331</v>
      </c>
      <c r="C723" s="118" t="s">
        <v>243</v>
      </c>
      <c r="D723" s="119">
        <v>30</v>
      </c>
      <c r="E723" s="40">
        <v>1283.8</v>
      </c>
      <c r="F723" s="35">
        <f t="shared" si="273"/>
        <v>38514</v>
      </c>
      <c r="G723" s="40">
        <v>2241.1999999999998</v>
      </c>
      <c r="H723" s="35">
        <f t="shared" si="269"/>
        <v>67236</v>
      </c>
      <c r="I723" s="35">
        <f t="shared" si="274"/>
        <v>105750</v>
      </c>
      <c r="J723" s="441"/>
      <c r="K723" s="371"/>
      <c r="L723" s="328">
        <v>1283.8</v>
      </c>
      <c r="M723" s="329">
        <f t="shared" si="275"/>
        <v>0</v>
      </c>
      <c r="N723" s="328">
        <v>2241.1999999999998</v>
      </c>
      <c r="O723" s="329">
        <f t="shared" si="270"/>
        <v>0</v>
      </c>
      <c r="P723" s="329">
        <f t="shared" si="276"/>
        <v>0</v>
      </c>
      <c r="Q723" s="473"/>
      <c r="R723" s="327">
        <f t="shared" si="271"/>
        <v>30</v>
      </c>
      <c r="S723" s="328">
        <v>1283.8</v>
      </c>
      <c r="T723" s="329">
        <f t="shared" si="277"/>
        <v>38514</v>
      </c>
      <c r="U723" s="328">
        <v>2241.1999999999998</v>
      </c>
      <c r="V723" s="329">
        <f t="shared" si="272"/>
        <v>67236</v>
      </c>
      <c r="W723" s="329">
        <f t="shared" si="278"/>
        <v>105750</v>
      </c>
      <c r="X723" s="464"/>
    </row>
    <row r="724" spans="1:24" x14ac:dyDescent="0.25">
      <c r="A724" s="194" t="s">
        <v>1332</v>
      </c>
      <c r="B724" s="117" t="s">
        <v>1333</v>
      </c>
      <c r="C724" s="118" t="s">
        <v>296</v>
      </c>
      <c r="D724" s="119">
        <v>50</v>
      </c>
      <c r="E724" s="40">
        <v>1048</v>
      </c>
      <c r="F724" s="35">
        <f t="shared" si="273"/>
        <v>52400</v>
      </c>
      <c r="G724" s="40">
        <v>845.74</v>
      </c>
      <c r="H724" s="35">
        <f t="shared" si="269"/>
        <v>42287</v>
      </c>
      <c r="I724" s="35">
        <f t="shared" si="274"/>
        <v>94687</v>
      </c>
      <c r="J724" s="441"/>
      <c r="K724" s="371"/>
      <c r="L724" s="328">
        <v>1048</v>
      </c>
      <c r="M724" s="329">
        <f t="shared" si="275"/>
        <v>0</v>
      </c>
      <c r="N724" s="328">
        <v>845.74</v>
      </c>
      <c r="O724" s="329">
        <f t="shared" si="270"/>
        <v>0</v>
      </c>
      <c r="P724" s="329">
        <f t="shared" si="276"/>
        <v>0</v>
      </c>
      <c r="Q724" s="473"/>
      <c r="R724" s="327">
        <f t="shared" si="271"/>
        <v>50</v>
      </c>
      <c r="S724" s="328">
        <v>1048</v>
      </c>
      <c r="T724" s="329">
        <f t="shared" si="277"/>
        <v>52400</v>
      </c>
      <c r="U724" s="328">
        <v>845.74</v>
      </c>
      <c r="V724" s="329">
        <f t="shared" si="272"/>
        <v>42287</v>
      </c>
      <c r="W724" s="329">
        <f t="shared" si="278"/>
        <v>94687</v>
      </c>
      <c r="X724" s="464"/>
    </row>
    <row r="725" spans="1:24" x14ac:dyDescent="0.25">
      <c r="A725" s="194" t="s">
        <v>1334</v>
      </c>
      <c r="B725" s="117" t="s">
        <v>1335</v>
      </c>
      <c r="C725" s="118" t="s">
        <v>43</v>
      </c>
      <c r="D725" s="119">
        <v>32.299999999999997</v>
      </c>
      <c r="E725" s="40">
        <v>1249.74</v>
      </c>
      <c r="F725" s="35">
        <f t="shared" si="273"/>
        <v>40366.601999999999</v>
      </c>
      <c r="G725" s="40">
        <v>0</v>
      </c>
      <c r="H725" s="35">
        <f t="shared" si="269"/>
        <v>0</v>
      </c>
      <c r="I725" s="35">
        <f t="shared" si="274"/>
        <v>40366.601999999999</v>
      </c>
      <c r="J725" s="441"/>
      <c r="K725" s="371">
        <v>18</v>
      </c>
      <c r="L725" s="328">
        <v>1249.74</v>
      </c>
      <c r="M725" s="329">
        <f t="shared" si="275"/>
        <v>22495.32</v>
      </c>
      <c r="N725" s="328">
        <v>0</v>
      </c>
      <c r="O725" s="329">
        <f t="shared" si="270"/>
        <v>0</v>
      </c>
      <c r="P725" s="329">
        <f t="shared" si="276"/>
        <v>22495.32</v>
      </c>
      <c r="Q725" s="473"/>
      <c r="R725" s="327">
        <f t="shared" si="271"/>
        <v>14.299999999999997</v>
      </c>
      <c r="S725" s="328">
        <v>1249.74</v>
      </c>
      <c r="T725" s="329">
        <f t="shared" si="277"/>
        <v>17871.281999999996</v>
      </c>
      <c r="U725" s="328">
        <v>0</v>
      </c>
      <c r="V725" s="329">
        <f t="shared" si="272"/>
        <v>0</v>
      </c>
      <c r="W725" s="329">
        <f t="shared" si="278"/>
        <v>17871.281999999996</v>
      </c>
      <c r="X725" s="464"/>
    </row>
    <row r="726" spans="1:24" x14ac:dyDescent="0.25">
      <c r="A726" s="194" t="s">
        <v>1336</v>
      </c>
      <c r="B726" s="117" t="s">
        <v>1312</v>
      </c>
      <c r="C726" s="118" t="s">
        <v>43</v>
      </c>
      <c r="D726" s="119">
        <v>1.2</v>
      </c>
      <c r="E726" s="40">
        <v>1522.22</v>
      </c>
      <c r="F726" s="35">
        <f t="shared" si="273"/>
        <v>1826.664</v>
      </c>
      <c r="G726" s="40">
        <v>1092</v>
      </c>
      <c r="H726" s="35">
        <f t="shared" si="269"/>
        <v>1310.3999999999999</v>
      </c>
      <c r="I726" s="35">
        <f t="shared" si="274"/>
        <v>3137.0639999999999</v>
      </c>
      <c r="J726" s="441"/>
      <c r="K726" s="371"/>
      <c r="L726" s="328">
        <v>1522.22</v>
      </c>
      <c r="M726" s="329">
        <f t="shared" si="275"/>
        <v>0</v>
      </c>
      <c r="N726" s="328">
        <v>1092</v>
      </c>
      <c r="O726" s="329">
        <f t="shared" si="270"/>
        <v>0</v>
      </c>
      <c r="P726" s="329">
        <f t="shared" si="276"/>
        <v>0</v>
      </c>
      <c r="Q726" s="473"/>
      <c r="R726" s="327">
        <f t="shared" si="271"/>
        <v>1.2</v>
      </c>
      <c r="S726" s="328">
        <v>1522.22</v>
      </c>
      <c r="T726" s="329">
        <f t="shared" si="277"/>
        <v>1826.664</v>
      </c>
      <c r="U726" s="328">
        <v>1092</v>
      </c>
      <c r="V726" s="329">
        <f t="shared" si="272"/>
        <v>1310.3999999999999</v>
      </c>
      <c r="W726" s="329">
        <f t="shared" si="278"/>
        <v>3137.0639999999999</v>
      </c>
      <c r="X726" s="464"/>
    </row>
    <row r="727" spans="1:24" x14ac:dyDescent="0.25">
      <c r="A727" s="194" t="s">
        <v>1337</v>
      </c>
      <c r="B727" s="117" t="s">
        <v>1338</v>
      </c>
      <c r="C727" s="118" t="s">
        <v>43</v>
      </c>
      <c r="D727" s="119">
        <v>14</v>
      </c>
      <c r="E727" s="40">
        <v>1249.74</v>
      </c>
      <c r="F727" s="35">
        <f t="shared" si="273"/>
        <v>17496.36</v>
      </c>
      <c r="G727" s="40">
        <v>0</v>
      </c>
      <c r="H727" s="35">
        <f t="shared" si="269"/>
        <v>0</v>
      </c>
      <c r="I727" s="35">
        <f t="shared" si="274"/>
        <v>17496.36</v>
      </c>
      <c r="J727" s="441"/>
      <c r="K727" s="371">
        <v>14</v>
      </c>
      <c r="L727" s="328">
        <v>1249.74</v>
      </c>
      <c r="M727" s="329">
        <f t="shared" si="275"/>
        <v>17496.36</v>
      </c>
      <c r="N727" s="328">
        <v>0</v>
      </c>
      <c r="O727" s="329">
        <f t="shared" si="270"/>
        <v>0</v>
      </c>
      <c r="P727" s="329">
        <f t="shared" si="276"/>
        <v>17496.36</v>
      </c>
      <c r="Q727" s="473"/>
      <c r="R727" s="327">
        <f t="shared" si="271"/>
        <v>0</v>
      </c>
      <c r="S727" s="328">
        <v>1249.74</v>
      </c>
      <c r="T727" s="329">
        <f t="shared" si="277"/>
        <v>0</v>
      </c>
      <c r="U727" s="328">
        <v>0</v>
      </c>
      <c r="V727" s="329">
        <f t="shared" si="272"/>
        <v>0</v>
      </c>
      <c r="W727" s="329">
        <f t="shared" si="278"/>
        <v>0</v>
      </c>
      <c r="X727" s="464"/>
    </row>
    <row r="728" spans="1:24" x14ac:dyDescent="0.25">
      <c r="A728" s="194" t="s">
        <v>1339</v>
      </c>
      <c r="B728" s="117" t="s">
        <v>1340</v>
      </c>
      <c r="C728" s="118" t="s">
        <v>43</v>
      </c>
      <c r="D728" s="119">
        <v>1.2</v>
      </c>
      <c r="E728" s="40">
        <v>3144</v>
      </c>
      <c r="F728" s="35">
        <f t="shared" si="273"/>
        <v>3772.7999999999997</v>
      </c>
      <c r="G728" s="40">
        <v>0</v>
      </c>
      <c r="H728" s="35">
        <f t="shared" si="269"/>
        <v>0</v>
      </c>
      <c r="I728" s="35">
        <f t="shared" si="274"/>
        <v>3772.7999999999997</v>
      </c>
      <c r="J728" s="441"/>
      <c r="K728" s="371"/>
      <c r="L728" s="328">
        <v>3144</v>
      </c>
      <c r="M728" s="329">
        <f t="shared" si="275"/>
        <v>0</v>
      </c>
      <c r="N728" s="328">
        <v>0</v>
      </c>
      <c r="O728" s="329">
        <f t="shared" si="270"/>
        <v>0</v>
      </c>
      <c r="P728" s="329">
        <f t="shared" si="276"/>
        <v>0</v>
      </c>
      <c r="Q728" s="473"/>
      <c r="R728" s="327">
        <f t="shared" si="271"/>
        <v>1.2</v>
      </c>
      <c r="S728" s="328">
        <v>3144</v>
      </c>
      <c r="T728" s="329">
        <f t="shared" si="277"/>
        <v>3772.7999999999997</v>
      </c>
      <c r="U728" s="328">
        <v>0</v>
      </c>
      <c r="V728" s="329">
        <f t="shared" si="272"/>
        <v>0</v>
      </c>
      <c r="W728" s="329">
        <f t="shared" si="278"/>
        <v>3772.7999999999997</v>
      </c>
      <c r="X728" s="464"/>
    </row>
    <row r="729" spans="1:24" x14ac:dyDescent="0.25">
      <c r="A729" s="194" t="s">
        <v>1341</v>
      </c>
      <c r="B729" s="117" t="s">
        <v>354</v>
      </c>
      <c r="C729" s="118" t="s">
        <v>196</v>
      </c>
      <c r="D729" s="119">
        <v>1</v>
      </c>
      <c r="E729" s="40">
        <v>0</v>
      </c>
      <c r="F729" s="35">
        <f t="shared" si="273"/>
        <v>0</v>
      </c>
      <c r="G729" s="40">
        <v>28704</v>
      </c>
      <c r="H729" s="35">
        <f t="shared" si="269"/>
        <v>28704</v>
      </c>
      <c r="I729" s="35">
        <f t="shared" si="274"/>
        <v>28704</v>
      </c>
      <c r="J729" s="441"/>
      <c r="K729" s="371">
        <v>1</v>
      </c>
      <c r="L729" s="328">
        <v>0</v>
      </c>
      <c r="M729" s="329">
        <f t="shared" si="275"/>
        <v>0</v>
      </c>
      <c r="N729" s="328">
        <v>28704</v>
      </c>
      <c r="O729" s="329">
        <f t="shared" si="270"/>
        <v>28704</v>
      </c>
      <c r="P729" s="329">
        <f t="shared" si="276"/>
        <v>28704</v>
      </c>
      <c r="Q729" s="473"/>
      <c r="R729" s="327">
        <f t="shared" si="271"/>
        <v>0</v>
      </c>
      <c r="S729" s="328">
        <v>0</v>
      </c>
      <c r="T729" s="329">
        <f t="shared" si="277"/>
        <v>0</v>
      </c>
      <c r="U729" s="328">
        <v>28704</v>
      </c>
      <c r="V729" s="329">
        <f t="shared" si="272"/>
        <v>0</v>
      </c>
      <c r="W729" s="329">
        <f t="shared" si="278"/>
        <v>0</v>
      </c>
      <c r="X729" s="464"/>
    </row>
    <row r="730" spans="1:24" x14ac:dyDescent="0.25">
      <c r="A730" s="194" t="s">
        <v>1342</v>
      </c>
      <c r="B730" s="117" t="s">
        <v>381</v>
      </c>
      <c r="C730" s="118" t="s">
        <v>196</v>
      </c>
      <c r="D730" s="119">
        <v>1</v>
      </c>
      <c r="E730" s="40">
        <v>76800</v>
      </c>
      <c r="F730" s="35">
        <f t="shared" si="273"/>
        <v>76800</v>
      </c>
      <c r="G730" s="40">
        <v>0</v>
      </c>
      <c r="H730" s="35">
        <f t="shared" si="269"/>
        <v>0</v>
      </c>
      <c r="I730" s="35">
        <f t="shared" si="274"/>
        <v>76800</v>
      </c>
      <c r="J730" s="441"/>
      <c r="K730" s="371">
        <v>1</v>
      </c>
      <c r="L730" s="328">
        <v>76800</v>
      </c>
      <c r="M730" s="329">
        <f t="shared" si="275"/>
        <v>76800</v>
      </c>
      <c r="N730" s="328">
        <v>0</v>
      </c>
      <c r="O730" s="329">
        <f t="shared" si="270"/>
        <v>0</v>
      </c>
      <c r="P730" s="329">
        <f t="shared" si="276"/>
        <v>76800</v>
      </c>
      <c r="Q730" s="473"/>
      <c r="R730" s="327">
        <f t="shared" si="271"/>
        <v>0</v>
      </c>
      <c r="S730" s="328">
        <v>76800</v>
      </c>
      <c r="T730" s="329">
        <f t="shared" si="277"/>
        <v>0</v>
      </c>
      <c r="U730" s="328">
        <v>0</v>
      </c>
      <c r="V730" s="329">
        <f t="shared" si="272"/>
        <v>0</v>
      </c>
      <c r="W730" s="329">
        <f t="shared" si="278"/>
        <v>0</v>
      </c>
      <c r="X730" s="464"/>
    </row>
    <row r="731" spans="1:24" ht="28.5" x14ac:dyDescent="0.25">
      <c r="A731" s="194" t="s">
        <v>1343</v>
      </c>
      <c r="B731" s="117" t="s">
        <v>1344</v>
      </c>
      <c r="C731" s="118" t="s">
        <v>196</v>
      </c>
      <c r="D731" s="119">
        <v>1</v>
      </c>
      <c r="E731" s="40">
        <v>102000</v>
      </c>
      <c r="F731" s="35">
        <f t="shared" si="273"/>
        <v>102000</v>
      </c>
      <c r="G731" s="40">
        <v>0</v>
      </c>
      <c r="H731" s="35">
        <f t="shared" si="269"/>
        <v>0</v>
      </c>
      <c r="I731" s="35">
        <f t="shared" si="274"/>
        <v>102000</v>
      </c>
      <c r="J731" s="441"/>
      <c r="K731" s="371">
        <v>1</v>
      </c>
      <c r="L731" s="328">
        <v>102000</v>
      </c>
      <c r="M731" s="329">
        <f t="shared" si="275"/>
        <v>102000</v>
      </c>
      <c r="N731" s="328">
        <v>0</v>
      </c>
      <c r="O731" s="329">
        <f t="shared" si="270"/>
        <v>0</v>
      </c>
      <c r="P731" s="329">
        <f t="shared" si="276"/>
        <v>102000</v>
      </c>
      <c r="Q731" s="473"/>
      <c r="R731" s="327">
        <f t="shared" si="271"/>
        <v>0</v>
      </c>
      <c r="S731" s="328">
        <v>102000</v>
      </c>
      <c r="T731" s="329">
        <f t="shared" si="277"/>
        <v>0</v>
      </c>
      <c r="U731" s="328">
        <v>0</v>
      </c>
      <c r="V731" s="329">
        <f t="shared" si="272"/>
        <v>0</v>
      </c>
      <c r="W731" s="329">
        <f t="shared" si="278"/>
        <v>0</v>
      </c>
      <c r="X731" s="464"/>
    </row>
    <row r="732" spans="1:24" x14ac:dyDescent="0.25">
      <c r="A732" s="194" t="s">
        <v>1345</v>
      </c>
      <c r="B732" s="117" t="s">
        <v>1346</v>
      </c>
      <c r="C732" s="118" t="s">
        <v>170</v>
      </c>
      <c r="D732" s="119">
        <v>38</v>
      </c>
      <c r="E732" s="40">
        <v>8646</v>
      </c>
      <c r="F732" s="35">
        <f t="shared" si="273"/>
        <v>328548</v>
      </c>
      <c r="G732" s="40">
        <v>0</v>
      </c>
      <c r="H732" s="35">
        <f t="shared" si="269"/>
        <v>0</v>
      </c>
      <c r="I732" s="35">
        <f t="shared" si="274"/>
        <v>328548</v>
      </c>
      <c r="J732" s="441"/>
      <c r="K732" s="371">
        <v>36</v>
      </c>
      <c r="L732" s="328">
        <v>8646</v>
      </c>
      <c r="M732" s="329">
        <f t="shared" si="275"/>
        <v>311256</v>
      </c>
      <c r="N732" s="328">
        <v>0</v>
      </c>
      <c r="O732" s="329">
        <f t="shared" si="270"/>
        <v>0</v>
      </c>
      <c r="P732" s="329">
        <f t="shared" si="276"/>
        <v>311256</v>
      </c>
      <c r="Q732" s="473"/>
      <c r="R732" s="327">
        <f t="shared" si="271"/>
        <v>2</v>
      </c>
      <c r="S732" s="328">
        <v>8646</v>
      </c>
      <c r="T732" s="329">
        <f t="shared" si="277"/>
        <v>17292</v>
      </c>
      <c r="U732" s="328">
        <v>0</v>
      </c>
      <c r="V732" s="329">
        <f t="shared" si="272"/>
        <v>0</v>
      </c>
      <c r="W732" s="329">
        <f t="shared" si="278"/>
        <v>17292</v>
      </c>
      <c r="X732" s="464"/>
    </row>
    <row r="733" spans="1:24" x14ac:dyDescent="0.25">
      <c r="A733" s="194" t="s">
        <v>1347</v>
      </c>
      <c r="B733" s="117" t="s">
        <v>1348</v>
      </c>
      <c r="C733" s="118" t="s">
        <v>243</v>
      </c>
      <c r="D733" s="119">
        <v>200</v>
      </c>
      <c r="E733" s="40">
        <v>723.12</v>
      </c>
      <c r="F733" s="35">
        <f t="shared" si="273"/>
        <v>144624</v>
      </c>
      <c r="G733" s="40">
        <v>0</v>
      </c>
      <c r="H733" s="35">
        <f t="shared" si="269"/>
        <v>0</v>
      </c>
      <c r="I733" s="35">
        <f t="shared" si="274"/>
        <v>144624</v>
      </c>
      <c r="J733" s="441"/>
      <c r="K733" s="371"/>
      <c r="L733" s="328">
        <v>723.12</v>
      </c>
      <c r="M733" s="329">
        <f t="shared" si="275"/>
        <v>0</v>
      </c>
      <c r="N733" s="328">
        <v>0</v>
      </c>
      <c r="O733" s="329">
        <f t="shared" si="270"/>
        <v>0</v>
      </c>
      <c r="P733" s="329">
        <f t="shared" si="276"/>
        <v>0</v>
      </c>
      <c r="Q733" s="473"/>
      <c r="R733" s="327">
        <f t="shared" si="271"/>
        <v>200</v>
      </c>
      <c r="S733" s="328">
        <v>723.12</v>
      </c>
      <c r="T733" s="329">
        <f t="shared" si="277"/>
        <v>144624</v>
      </c>
      <c r="U733" s="328">
        <v>0</v>
      </c>
      <c r="V733" s="329">
        <f t="shared" si="272"/>
        <v>0</v>
      </c>
      <c r="W733" s="329">
        <f t="shared" si="278"/>
        <v>144624</v>
      </c>
      <c r="X733" s="464"/>
    </row>
    <row r="734" spans="1:24" ht="28.5" x14ac:dyDescent="0.25">
      <c r="A734" s="194" t="s">
        <v>1349</v>
      </c>
      <c r="B734" s="117" t="s">
        <v>1350</v>
      </c>
      <c r="C734" s="118" t="s">
        <v>243</v>
      </c>
      <c r="D734" s="119">
        <v>200</v>
      </c>
      <c r="E734" s="40">
        <v>276.67</v>
      </c>
      <c r="F734" s="35">
        <f t="shared" si="273"/>
        <v>55334</v>
      </c>
      <c r="G734" s="40">
        <v>0</v>
      </c>
      <c r="H734" s="35">
        <f t="shared" si="269"/>
        <v>0</v>
      </c>
      <c r="I734" s="35">
        <f t="shared" si="274"/>
        <v>55334</v>
      </c>
      <c r="J734" s="441"/>
      <c r="K734" s="371"/>
      <c r="L734" s="328">
        <v>276.67</v>
      </c>
      <c r="M734" s="329">
        <f t="shared" si="275"/>
        <v>0</v>
      </c>
      <c r="N734" s="328">
        <v>0</v>
      </c>
      <c r="O734" s="329">
        <f t="shared" si="270"/>
        <v>0</v>
      </c>
      <c r="P734" s="329">
        <f t="shared" si="276"/>
        <v>0</v>
      </c>
      <c r="Q734" s="473"/>
      <c r="R734" s="327">
        <f t="shared" si="271"/>
        <v>200</v>
      </c>
      <c r="S734" s="328">
        <v>276.67</v>
      </c>
      <c r="T734" s="329">
        <f t="shared" si="277"/>
        <v>55334</v>
      </c>
      <c r="U734" s="328">
        <v>0</v>
      </c>
      <c r="V734" s="329">
        <f t="shared" si="272"/>
        <v>0</v>
      </c>
      <c r="W734" s="329">
        <f t="shared" si="278"/>
        <v>55334</v>
      </c>
      <c r="X734" s="464"/>
    </row>
    <row r="735" spans="1:24" x14ac:dyDescent="0.25">
      <c r="A735" s="194" t="s">
        <v>1351</v>
      </c>
      <c r="B735" s="117" t="s">
        <v>1352</v>
      </c>
      <c r="C735" s="118" t="s">
        <v>170</v>
      </c>
      <c r="D735" s="119">
        <v>1</v>
      </c>
      <c r="E735" s="40">
        <v>6550</v>
      </c>
      <c r="F735" s="35">
        <f t="shared" si="273"/>
        <v>6550</v>
      </c>
      <c r="G735" s="40">
        <v>30985.19</v>
      </c>
      <c r="H735" s="35">
        <f t="shared" si="269"/>
        <v>30985.19</v>
      </c>
      <c r="I735" s="35">
        <f t="shared" si="274"/>
        <v>37535.19</v>
      </c>
      <c r="J735" s="441"/>
      <c r="K735" s="371"/>
      <c r="L735" s="328">
        <v>6550</v>
      </c>
      <c r="M735" s="329">
        <f t="shared" si="275"/>
        <v>0</v>
      </c>
      <c r="N735" s="328">
        <v>30985.19</v>
      </c>
      <c r="O735" s="329">
        <f t="shared" si="270"/>
        <v>0</v>
      </c>
      <c r="P735" s="329">
        <f t="shared" si="276"/>
        <v>0</v>
      </c>
      <c r="Q735" s="473"/>
      <c r="R735" s="327">
        <f t="shared" si="271"/>
        <v>1</v>
      </c>
      <c r="S735" s="328">
        <v>6550</v>
      </c>
      <c r="T735" s="329">
        <f t="shared" si="277"/>
        <v>6550</v>
      </c>
      <c r="U735" s="328">
        <v>30985.19</v>
      </c>
      <c r="V735" s="329">
        <f t="shared" si="272"/>
        <v>30985.19</v>
      </c>
      <c r="W735" s="329">
        <f t="shared" si="278"/>
        <v>37535.19</v>
      </c>
      <c r="X735" s="464"/>
    </row>
    <row r="736" spans="1:24" x14ac:dyDescent="0.25">
      <c r="A736" s="194" t="s">
        <v>1353</v>
      </c>
      <c r="B736" s="117" t="s">
        <v>1354</v>
      </c>
      <c r="C736" s="118" t="s">
        <v>170</v>
      </c>
      <c r="D736" s="119">
        <v>1</v>
      </c>
      <c r="E736" s="40">
        <v>6550</v>
      </c>
      <c r="F736" s="35">
        <f t="shared" si="273"/>
        <v>6550</v>
      </c>
      <c r="G736" s="40">
        <v>43656.6</v>
      </c>
      <c r="H736" s="35">
        <f t="shared" si="269"/>
        <v>43656.6</v>
      </c>
      <c r="I736" s="35">
        <f t="shared" si="274"/>
        <v>50206.6</v>
      </c>
      <c r="J736" s="441"/>
      <c r="K736" s="371"/>
      <c r="L736" s="328">
        <v>6550</v>
      </c>
      <c r="M736" s="329">
        <f t="shared" si="275"/>
        <v>0</v>
      </c>
      <c r="N736" s="328">
        <v>43656.6</v>
      </c>
      <c r="O736" s="329">
        <f t="shared" si="270"/>
        <v>0</v>
      </c>
      <c r="P736" s="329">
        <f t="shared" si="276"/>
        <v>0</v>
      </c>
      <c r="Q736" s="473"/>
      <c r="R736" s="327">
        <f t="shared" si="271"/>
        <v>1</v>
      </c>
      <c r="S736" s="328">
        <v>6550</v>
      </c>
      <c r="T736" s="329">
        <f t="shared" si="277"/>
        <v>6550</v>
      </c>
      <c r="U736" s="328">
        <v>43656.6</v>
      </c>
      <c r="V736" s="329">
        <f t="shared" si="272"/>
        <v>43656.6</v>
      </c>
      <c r="W736" s="329">
        <f t="shared" si="278"/>
        <v>50206.6</v>
      </c>
      <c r="X736" s="464"/>
    </row>
    <row r="737" spans="1:24" x14ac:dyDescent="0.25">
      <c r="A737" s="194" t="s">
        <v>1355</v>
      </c>
      <c r="B737" s="122" t="s">
        <v>1356</v>
      </c>
      <c r="C737" s="50" t="s">
        <v>170</v>
      </c>
      <c r="D737" s="51">
        <v>1</v>
      </c>
      <c r="E737" s="40">
        <v>1257.5999999999999</v>
      </c>
      <c r="F737" s="35">
        <f t="shared" si="273"/>
        <v>1257.5999999999999</v>
      </c>
      <c r="G737" s="40">
        <v>3736.2</v>
      </c>
      <c r="H737" s="35">
        <f t="shared" si="269"/>
        <v>3736.2</v>
      </c>
      <c r="I737" s="35">
        <f t="shared" si="274"/>
        <v>4993.7999999999993</v>
      </c>
      <c r="J737" s="441"/>
      <c r="K737" s="334"/>
      <c r="L737" s="328">
        <v>1257.5999999999999</v>
      </c>
      <c r="M737" s="329">
        <f t="shared" si="275"/>
        <v>0</v>
      </c>
      <c r="N737" s="328">
        <v>3736.2</v>
      </c>
      <c r="O737" s="329">
        <f t="shared" si="270"/>
        <v>0</v>
      </c>
      <c r="P737" s="329">
        <f t="shared" si="276"/>
        <v>0</v>
      </c>
      <c r="Q737" s="473"/>
      <c r="R737" s="327">
        <f t="shared" si="271"/>
        <v>1</v>
      </c>
      <c r="S737" s="328">
        <v>1257.5999999999999</v>
      </c>
      <c r="T737" s="329">
        <f t="shared" si="277"/>
        <v>1257.5999999999999</v>
      </c>
      <c r="U737" s="328">
        <v>3736.2</v>
      </c>
      <c r="V737" s="329">
        <f t="shared" si="272"/>
        <v>3736.2</v>
      </c>
      <c r="W737" s="329">
        <f t="shared" si="278"/>
        <v>4993.7999999999993</v>
      </c>
      <c r="X737" s="464"/>
    </row>
    <row r="738" spans="1:24" x14ac:dyDescent="0.25">
      <c r="A738" s="194" t="s">
        <v>1357</v>
      </c>
      <c r="B738" s="122" t="s">
        <v>1358</v>
      </c>
      <c r="C738" s="50" t="s">
        <v>170</v>
      </c>
      <c r="D738" s="51">
        <v>12</v>
      </c>
      <c r="E738" s="40">
        <v>1257.5999999999999</v>
      </c>
      <c r="F738" s="35">
        <f t="shared" si="273"/>
        <v>15091.199999999999</v>
      </c>
      <c r="G738" s="40">
        <v>3872.86</v>
      </c>
      <c r="H738" s="35">
        <f t="shared" si="269"/>
        <v>46474.32</v>
      </c>
      <c r="I738" s="35">
        <f t="shared" si="274"/>
        <v>61565.52</v>
      </c>
      <c r="J738" s="441"/>
      <c r="K738" s="334"/>
      <c r="L738" s="328">
        <v>1257.5999999999999</v>
      </c>
      <c r="M738" s="329">
        <f t="shared" si="275"/>
        <v>0</v>
      </c>
      <c r="N738" s="328">
        <v>3872.86</v>
      </c>
      <c r="O738" s="329">
        <f t="shared" si="270"/>
        <v>0</v>
      </c>
      <c r="P738" s="329">
        <f t="shared" si="276"/>
        <v>0</v>
      </c>
      <c r="Q738" s="473"/>
      <c r="R738" s="327">
        <f t="shared" si="271"/>
        <v>12</v>
      </c>
      <c r="S738" s="328">
        <v>1257.5999999999999</v>
      </c>
      <c r="T738" s="329">
        <f t="shared" si="277"/>
        <v>15091.199999999999</v>
      </c>
      <c r="U738" s="328">
        <v>3872.86</v>
      </c>
      <c r="V738" s="329">
        <f t="shared" si="272"/>
        <v>46474.32</v>
      </c>
      <c r="W738" s="329">
        <f t="shared" si="278"/>
        <v>61565.52</v>
      </c>
      <c r="X738" s="464"/>
    </row>
    <row r="739" spans="1:24" x14ac:dyDescent="0.25">
      <c r="A739" s="194" t="s">
        <v>1359</v>
      </c>
      <c r="B739" s="122" t="s">
        <v>1360</v>
      </c>
      <c r="C739" s="50" t="s">
        <v>170</v>
      </c>
      <c r="D739" s="51">
        <v>2</v>
      </c>
      <c r="E739" s="40">
        <v>1257.5999999999999</v>
      </c>
      <c r="F739" s="35">
        <f t="shared" si="273"/>
        <v>2515.1999999999998</v>
      </c>
      <c r="G739" s="40">
        <v>8991.84</v>
      </c>
      <c r="H739" s="35">
        <f t="shared" si="269"/>
        <v>17983.68</v>
      </c>
      <c r="I739" s="35">
        <f t="shared" si="274"/>
        <v>20498.88</v>
      </c>
      <c r="J739" s="441"/>
      <c r="K739" s="334"/>
      <c r="L739" s="328">
        <v>1257.5999999999999</v>
      </c>
      <c r="M739" s="329">
        <f t="shared" si="275"/>
        <v>0</v>
      </c>
      <c r="N739" s="328">
        <v>8991.84</v>
      </c>
      <c r="O739" s="329">
        <f t="shared" si="270"/>
        <v>0</v>
      </c>
      <c r="P739" s="329">
        <f t="shared" si="276"/>
        <v>0</v>
      </c>
      <c r="Q739" s="473"/>
      <c r="R739" s="327">
        <f t="shared" si="271"/>
        <v>2</v>
      </c>
      <c r="S739" s="328">
        <v>1257.5999999999999</v>
      </c>
      <c r="T739" s="329">
        <f t="shared" si="277"/>
        <v>2515.1999999999998</v>
      </c>
      <c r="U739" s="328">
        <v>8991.84</v>
      </c>
      <c r="V739" s="329">
        <f t="shared" si="272"/>
        <v>17983.68</v>
      </c>
      <c r="W739" s="329">
        <f t="shared" si="278"/>
        <v>20498.88</v>
      </c>
      <c r="X739" s="464"/>
    </row>
    <row r="740" spans="1:24" x14ac:dyDescent="0.25">
      <c r="A740" s="194" t="s">
        <v>1361</v>
      </c>
      <c r="B740" s="122" t="s">
        <v>1362</v>
      </c>
      <c r="C740" s="50" t="s">
        <v>170</v>
      </c>
      <c r="D740" s="51">
        <v>2</v>
      </c>
      <c r="E740" s="40">
        <v>1257.5999999999999</v>
      </c>
      <c r="F740" s="35">
        <f t="shared" si="273"/>
        <v>2515.1999999999998</v>
      </c>
      <c r="G740" s="40">
        <v>36603.839999999997</v>
      </c>
      <c r="H740" s="35">
        <f t="shared" si="269"/>
        <v>73207.679999999993</v>
      </c>
      <c r="I740" s="35">
        <f t="shared" si="274"/>
        <v>75722.87999999999</v>
      </c>
      <c r="J740" s="441"/>
      <c r="K740" s="334"/>
      <c r="L740" s="328">
        <v>1257.5999999999999</v>
      </c>
      <c r="M740" s="329">
        <f t="shared" si="275"/>
        <v>0</v>
      </c>
      <c r="N740" s="328">
        <v>36603.839999999997</v>
      </c>
      <c r="O740" s="329">
        <f t="shared" si="270"/>
        <v>0</v>
      </c>
      <c r="P740" s="329">
        <f t="shared" si="276"/>
        <v>0</v>
      </c>
      <c r="Q740" s="473"/>
      <c r="R740" s="327">
        <f t="shared" si="271"/>
        <v>2</v>
      </c>
      <c r="S740" s="328">
        <v>1257.5999999999999</v>
      </c>
      <c r="T740" s="329">
        <f t="shared" si="277"/>
        <v>2515.1999999999998</v>
      </c>
      <c r="U740" s="328">
        <v>36603.839999999997</v>
      </c>
      <c r="V740" s="329">
        <f t="shared" si="272"/>
        <v>73207.679999999993</v>
      </c>
      <c r="W740" s="329">
        <f t="shared" si="278"/>
        <v>75722.87999999999</v>
      </c>
      <c r="X740" s="464"/>
    </row>
    <row r="741" spans="1:24" x14ac:dyDescent="0.25">
      <c r="A741" s="194" t="s">
        <v>1363</v>
      </c>
      <c r="B741" s="122" t="s">
        <v>1364</v>
      </c>
      <c r="C741" s="50" t="s">
        <v>170</v>
      </c>
      <c r="D741" s="51">
        <v>1</v>
      </c>
      <c r="E741" s="40">
        <v>1257.5999999999999</v>
      </c>
      <c r="F741" s="35">
        <f t="shared" si="273"/>
        <v>1257.5999999999999</v>
      </c>
      <c r="G741" s="40">
        <v>28289.35</v>
      </c>
      <c r="H741" s="35">
        <f t="shared" si="269"/>
        <v>28289.35</v>
      </c>
      <c r="I741" s="35">
        <f t="shared" si="274"/>
        <v>29546.949999999997</v>
      </c>
      <c r="J741" s="441"/>
      <c r="K741" s="334"/>
      <c r="L741" s="328">
        <v>1257.5999999999999</v>
      </c>
      <c r="M741" s="329">
        <f t="shared" si="275"/>
        <v>0</v>
      </c>
      <c r="N741" s="328">
        <v>28289.35</v>
      </c>
      <c r="O741" s="329">
        <f t="shared" si="270"/>
        <v>0</v>
      </c>
      <c r="P741" s="329">
        <f t="shared" si="276"/>
        <v>0</v>
      </c>
      <c r="Q741" s="473"/>
      <c r="R741" s="327">
        <f t="shared" si="271"/>
        <v>1</v>
      </c>
      <c r="S741" s="328">
        <v>1257.5999999999999</v>
      </c>
      <c r="T741" s="329">
        <f t="shared" si="277"/>
        <v>1257.5999999999999</v>
      </c>
      <c r="U741" s="328">
        <v>28289.35</v>
      </c>
      <c r="V741" s="329">
        <f t="shared" si="272"/>
        <v>28289.35</v>
      </c>
      <c r="W741" s="329">
        <f t="shared" si="278"/>
        <v>29546.949999999997</v>
      </c>
      <c r="X741" s="464"/>
    </row>
    <row r="742" spans="1:24" x14ac:dyDescent="0.25">
      <c r="A742" s="194" t="s">
        <v>1365</v>
      </c>
      <c r="B742" s="122" t="s">
        <v>1366</v>
      </c>
      <c r="C742" s="118" t="s">
        <v>296</v>
      </c>
      <c r="D742" s="119">
        <v>20</v>
      </c>
      <c r="E742" s="40">
        <v>314.39999999999998</v>
      </c>
      <c r="F742" s="35">
        <f t="shared" si="273"/>
        <v>6288</v>
      </c>
      <c r="G742" s="40">
        <v>1610.14</v>
      </c>
      <c r="H742" s="35">
        <f t="shared" si="269"/>
        <v>32202.800000000003</v>
      </c>
      <c r="I742" s="35">
        <f t="shared" si="274"/>
        <v>38490.800000000003</v>
      </c>
      <c r="J742" s="441"/>
      <c r="K742" s="371">
        <v>5</v>
      </c>
      <c r="L742" s="328">
        <v>314.39999999999998</v>
      </c>
      <c r="M742" s="329">
        <f t="shared" si="275"/>
        <v>1572</v>
      </c>
      <c r="N742" s="328">
        <v>1610.14</v>
      </c>
      <c r="O742" s="329">
        <f t="shared" si="270"/>
        <v>8050.7000000000007</v>
      </c>
      <c r="P742" s="329">
        <f t="shared" si="276"/>
        <v>9622.7000000000007</v>
      </c>
      <c r="Q742" s="473"/>
      <c r="R742" s="327">
        <f t="shared" si="271"/>
        <v>15</v>
      </c>
      <c r="S742" s="328">
        <v>314.39999999999998</v>
      </c>
      <c r="T742" s="329">
        <f t="shared" si="277"/>
        <v>4716</v>
      </c>
      <c r="U742" s="328">
        <v>1610.14</v>
      </c>
      <c r="V742" s="329">
        <f t="shared" si="272"/>
        <v>24152.100000000002</v>
      </c>
      <c r="W742" s="329">
        <f t="shared" si="278"/>
        <v>28868.100000000002</v>
      </c>
      <c r="X742" s="464"/>
    </row>
    <row r="743" spans="1:24" x14ac:dyDescent="0.25">
      <c r="A743" s="194" t="s">
        <v>1367</v>
      </c>
      <c r="B743" s="122" t="s">
        <v>1368</v>
      </c>
      <c r="C743" s="118" t="s">
        <v>296</v>
      </c>
      <c r="D743" s="119">
        <v>90</v>
      </c>
      <c r="E743" s="40">
        <v>314.39999999999998</v>
      </c>
      <c r="F743" s="35">
        <f t="shared" si="273"/>
        <v>28295.999999999996</v>
      </c>
      <c r="G743" s="40">
        <v>403.1</v>
      </c>
      <c r="H743" s="35">
        <f t="shared" si="269"/>
        <v>36279</v>
      </c>
      <c r="I743" s="35">
        <f t="shared" si="274"/>
        <v>64575</v>
      </c>
      <c r="J743" s="441"/>
      <c r="K743" s="371">
        <v>90</v>
      </c>
      <c r="L743" s="328">
        <v>314.39999999999998</v>
      </c>
      <c r="M743" s="329">
        <f t="shared" si="275"/>
        <v>28295.999999999996</v>
      </c>
      <c r="N743" s="328">
        <v>403.1</v>
      </c>
      <c r="O743" s="329">
        <f t="shared" si="270"/>
        <v>36279</v>
      </c>
      <c r="P743" s="329">
        <f t="shared" si="276"/>
        <v>64575</v>
      </c>
      <c r="Q743" s="473"/>
      <c r="R743" s="327">
        <f t="shared" si="271"/>
        <v>0</v>
      </c>
      <c r="S743" s="328">
        <v>314.39999999999998</v>
      </c>
      <c r="T743" s="329">
        <f t="shared" si="277"/>
        <v>0</v>
      </c>
      <c r="U743" s="328">
        <v>403.1</v>
      </c>
      <c r="V743" s="329">
        <f t="shared" si="272"/>
        <v>0</v>
      </c>
      <c r="W743" s="329">
        <f t="shared" si="278"/>
        <v>0</v>
      </c>
      <c r="X743" s="464"/>
    </row>
    <row r="744" spans="1:24" x14ac:dyDescent="0.25">
      <c r="A744" s="194" t="s">
        <v>1369</v>
      </c>
      <c r="B744" s="122" t="s">
        <v>1370</v>
      </c>
      <c r="C744" s="118" t="s">
        <v>296</v>
      </c>
      <c r="D744" s="119">
        <v>1000</v>
      </c>
      <c r="E744" s="40">
        <v>162.44</v>
      </c>
      <c r="F744" s="35">
        <f t="shared" si="273"/>
        <v>162440</v>
      </c>
      <c r="G744" s="40">
        <v>112.48</v>
      </c>
      <c r="H744" s="35">
        <f t="shared" si="269"/>
        <v>112480</v>
      </c>
      <c r="I744" s="35">
        <f t="shared" si="274"/>
        <v>274920</v>
      </c>
      <c r="J744" s="441"/>
      <c r="K744" s="371">
        <v>1000</v>
      </c>
      <c r="L744" s="328">
        <v>162.44</v>
      </c>
      <c r="M744" s="329">
        <f t="shared" si="275"/>
        <v>162440</v>
      </c>
      <c r="N744" s="328">
        <v>112.48</v>
      </c>
      <c r="O744" s="329">
        <f t="shared" si="270"/>
        <v>112480</v>
      </c>
      <c r="P744" s="329">
        <f t="shared" si="276"/>
        <v>274920</v>
      </c>
      <c r="Q744" s="473"/>
      <c r="R744" s="327">
        <f t="shared" si="271"/>
        <v>0</v>
      </c>
      <c r="S744" s="328">
        <v>162.44</v>
      </c>
      <c r="T744" s="329">
        <f t="shared" si="277"/>
        <v>0</v>
      </c>
      <c r="U744" s="328">
        <v>112.48</v>
      </c>
      <c r="V744" s="329">
        <f t="shared" si="272"/>
        <v>0</v>
      </c>
      <c r="W744" s="329">
        <f t="shared" si="278"/>
        <v>0</v>
      </c>
      <c r="X744" s="464"/>
    </row>
    <row r="745" spans="1:24" x14ac:dyDescent="0.25">
      <c r="A745" s="194" t="s">
        <v>1371</v>
      </c>
      <c r="B745" s="117" t="s">
        <v>1372</v>
      </c>
      <c r="C745" s="118" t="s">
        <v>296</v>
      </c>
      <c r="D745" s="119">
        <v>250</v>
      </c>
      <c r="E745" s="40">
        <v>182</v>
      </c>
      <c r="F745" s="35">
        <f t="shared" si="273"/>
        <v>45500</v>
      </c>
      <c r="G745" s="40">
        <v>115.65</v>
      </c>
      <c r="H745" s="35">
        <f t="shared" si="269"/>
        <v>28912.5</v>
      </c>
      <c r="I745" s="35">
        <f t="shared" si="274"/>
        <v>74412.5</v>
      </c>
      <c r="J745" s="441"/>
      <c r="K745" s="371">
        <v>250</v>
      </c>
      <c r="L745" s="328">
        <v>182</v>
      </c>
      <c r="M745" s="329">
        <f t="shared" si="275"/>
        <v>45500</v>
      </c>
      <c r="N745" s="328">
        <v>115.65</v>
      </c>
      <c r="O745" s="329">
        <f t="shared" si="270"/>
        <v>28912.5</v>
      </c>
      <c r="P745" s="329">
        <f t="shared" si="276"/>
        <v>74412.5</v>
      </c>
      <c r="Q745" s="473"/>
      <c r="R745" s="327">
        <f t="shared" si="271"/>
        <v>0</v>
      </c>
      <c r="S745" s="328">
        <v>182</v>
      </c>
      <c r="T745" s="329">
        <f t="shared" si="277"/>
        <v>0</v>
      </c>
      <c r="U745" s="328">
        <v>115.65</v>
      </c>
      <c r="V745" s="329">
        <f t="shared" si="272"/>
        <v>0</v>
      </c>
      <c r="W745" s="329">
        <f t="shared" si="278"/>
        <v>0</v>
      </c>
      <c r="X745" s="464"/>
    </row>
    <row r="746" spans="1:24" x14ac:dyDescent="0.25">
      <c r="A746" s="194" t="s">
        <v>1373</v>
      </c>
      <c r="B746" s="117" t="s">
        <v>1374</v>
      </c>
      <c r="C746" s="118" t="s">
        <v>296</v>
      </c>
      <c r="D746" s="119">
        <v>350</v>
      </c>
      <c r="E746" s="40">
        <v>182</v>
      </c>
      <c r="F746" s="35">
        <f t="shared" si="273"/>
        <v>63700</v>
      </c>
      <c r="G746" s="40">
        <v>426.41</v>
      </c>
      <c r="H746" s="35">
        <f t="shared" si="269"/>
        <v>149243.5</v>
      </c>
      <c r="I746" s="35">
        <f t="shared" si="274"/>
        <v>212943.5</v>
      </c>
      <c r="J746" s="441"/>
      <c r="K746" s="371">
        <v>350</v>
      </c>
      <c r="L746" s="328">
        <v>182</v>
      </c>
      <c r="M746" s="329">
        <f t="shared" si="275"/>
        <v>63700</v>
      </c>
      <c r="N746" s="328">
        <v>426.41</v>
      </c>
      <c r="O746" s="329">
        <f t="shared" si="270"/>
        <v>149243.5</v>
      </c>
      <c r="P746" s="329">
        <f t="shared" si="276"/>
        <v>212943.5</v>
      </c>
      <c r="Q746" s="473"/>
      <c r="R746" s="327">
        <f t="shared" si="271"/>
        <v>0</v>
      </c>
      <c r="S746" s="328">
        <v>182</v>
      </c>
      <c r="T746" s="329">
        <f t="shared" si="277"/>
        <v>0</v>
      </c>
      <c r="U746" s="328">
        <v>426.41</v>
      </c>
      <c r="V746" s="329">
        <f t="shared" si="272"/>
        <v>0</v>
      </c>
      <c r="W746" s="329">
        <f t="shared" si="278"/>
        <v>0</v>
      </c>
      <c r="X746" s="464"/>
    </row>
    <row r="747" spans="1:24" x14ac:dyDescent="0.25">
      <c r="A747" s="194" t="s">
        <v>1375</v>
      </c>
      <c r="B747" s="117" t="s">
        <v>1376</v>
      </c>
      <c r="C747" s="118" t="s">
        <v>296</v>
      </c>
      <c r="D747" s="119">
        <v>1028.4000000000001</v>
      </c>
      <c r="E747" s="40">
        <v>354</v>
      </c>
      <c r="F747" s="35">
        <f t="shared" si="273"/>
        <v>364053.60000000003</v>
      </c>
      <c r="G747" s="40">
        <v>577.65</v>
      </c>
      <c r="H747" s="35">
        <f t="shared" si="269"/>
        <v>594055.26</v>
      </c>
      <c r="I747" s="35">
        <f t="shared" si="274"/>
        <v>958108.8600000001</v>
      </c>
      <c r="J747" s="441"/>
      <c r="K747" s="371">
        <v>1000</v>
      </c>
      <c r="L747" s="328">
        <v>354</v>
      </c>
      <c r="M747" s="329">
        <f t="shared" si="275"/>
        <v>354000</v>
      </c>
      <c r="N747" s="328">
        <v>577.65</v>
      </c>
      <c r="O747" s="329">
        <f t="shared" si="270"/>
        <v>577650</v>
      </c>
      <c r="P747" s="329">
        <f t="shared" si="276"/>
        <v>931650</v>
      </c>
      <c r="Q747" s="473"/>
      <c r="R747" s="327">
        <f t="shared" si="271"/>
        <v>28.400000000000091</v>
      </c>
      <c r="S747" s="328">
        <v>354</v>
      </c>
      <c r="T747" s="329">
        <f t="shared" si="277"/>
        <v>10053.600000000031</v>
      </c>
      <c r="U747" s="328">
        <v>577.65</v>
      </c>
      <c r="V747" s="329">
        <f t="shared" si="272"/>
        <v>16405.260000000053</v>
      </c>
      <c r="W747" s="329">
        <f t="shared" si="278"/>
        <v>26458.860000000084</v>
      </c>
      <c r="X747" s="464"/>
    </row>
    <row r="748" spans="1:24" x14ac:dyDescent="0.25">
      <c r="A748" s="194" t="s">
        <v>1377</v>
      </c>
      <c r="B748" s="117" t="s">
        <v>1378</v>
      </c>
      <c r="C748" s="118" t="s">
        <v>296</v>
      </c>
      <c r="D748" s="119">
        <v>158</v>
      </c>
      <c r="E748" s="40">
        <v>354</v>
      </c>
      <c r="F748" s="35">
        <f t="shared" si="273"/>
        <v>55932</v>
      </c>
      <c r="G748" s="40">
        <v>1067.04</v>
      </c>
      <c r="H748" s="35">
        <f t="shared" si="269"/>
        <v>168592.32</v>
      </c>
      <c r="I748" s="35">
        <f t="shared" si="274"/>
        <v>224524.32</v>
      </c>
      <c r="J748" s="441"/>
      <c r="K748" s="371"/>
      <c r="L748" s="328">
        <v>354</v>
      </c>
      <c r="M748" s="329">
        <f t="shared" si="275"/>
        <v>0</v>
      </c>
      <c r="N748" s="328">
        <v>1067.04</v>
      </c>
      <c r="O748" s="329">
        <f t="shared" si="270"/>
        <v>0</v>
      </c>
      <c r="P748" s="329">
        <f t="shared" si="276"/>
        <v>0</v>
      </c>
      <c r="Q748" s="473"/>
      <c r="R748" s="327">
        <f t="shared" si="271"/>
        <v>158</v>
      </c>
      <c r="S748" s="328">
        <v>354</v>
      </c>
      <c r="T748" s="329">
        <f t="shared" si="277"/>
        <v>55932</v>
      </c>
      <c r="U748" s="328">
        <v>1067.04</v>
      </c>
      <c r="V748" s="329">
        <f t="shared" si="272"/>
        <v>168592.32</v>
      </c>
      <c r="W748" s="329">
        <f t="shared" si="278"/>
        <v>224524.32</v>
      </c>
      <c r="X748" s="464"/>
    </row>
    <row r="749" spans="1:24" x14ac:dyDescent="0.25">
      <c r="A749" s="195" t="s">
        <v>1379</v>
      </c>
      <c r="B749" s="196" t="s">
        <v>1380</v>
      </c>
      <c r="C749" s="197" t="s">
        <v>296</v>
      </c>
      <c r="D749" s="198">
        <v>273.60000000000002</v>
      </c>
      <c r="E749" s="40">
        <v>354</v>
      </c>
      <c r="F749" s="35">
        <f t="shared" si="273"/>
        <v>96854.400000000009</v>
      </c>
      <c r="G749" s="40">
        <v>2099.5100000000002</v>
      </c>
      <c r="H749" s="35">
        <f t="shared" si="269"/>
        <v>574425.9360000001</v>
      </c>
      <c r="I749" s="35">
        <f t="shared" si="274"/>
        <v>671280.33600000013</v>
      </c>
      <c r="J749" s="452"/>
      <c r="K749" s="391">
        <v>240</v>
      </c>
      <c r="L749" s="328">
        <v>354</v>
      </c>
      <c r="M749" s="329">
        <f t="shared" si="275"/>
        <v>84960</v>
      </c>
      <c r="N749" s="328">
        <v>2099.5100000000002</v>
      </c>
      <c r="O749" s="329">
        <f t="shared" si="270"/>
        <v>503882.4</v>
      </c>
      <c r="P749" s="329">
        <f t="shared" si="276"/>
        <v>588842.4</v>
      </c>
      <c r="Q749" s="484"/>
      <c r="R749" s="327">
        <f t="shared" si="271"/>
        <v>33.600000000000023</v>
      </c>
      <c r="S749" s="328">
        <v>354</v>
      </c>
      <c r="T749" s="329">
        <f t="shared" si="277"/>
        <v>11894.400000000009</v>
      </c>
      <c r="U749" s="328">
        <v>2099.5100000000002</v>
      </c>
      <c r="V749" s="329">
        <f t="shared" si="272"/>
        <v>70543.536000000051</v>
      </c>
      <c r="W749" s="329">
        <f t="shared" si="278"/>
        <v>82437.93600000006</v>
      </c>
      <c r="X749" s="464"/>
    </row>
    <row r="750" spans="1:24" x14ac:dyDescent="0.25">
      <c r="A750" s="194" t="s">
        <v>1381</v>
      </c>
      <c r="B750" s="196" t="s">
        <v>1382</v>
      </c>
      <c r="C750" s="197" t="s">
        <v>296</v>
      </c>
      <c r="D750" s="198">
        <v>47.5</v>
      </c>
      <c r="E750" s="40">
        <v>314.40000000000003</v>
      </c>
      <c r="F750" s="35">
        <f t="shared" si="273"/>
        <v>14934.000000000002</v>
      </c>
      <c r="G750" s="40">
        <v>2519.4</v>
      </c>
      <c r="H750" s="35">
        <f t="shared" si="269"/>
        <v>119671.5</v>
      </c>
      <c r="I750" s="35">
        <f t="shared" si="274"/>
        <v>134605.5</v>
      </c>
      <c r="J750" s="452"/>
      <c r="K750" s="391"/>
      <c r="L750" s="328">
        <v>314.40000000000003</v>
      </c>
      <c r="M750" s="329">
        <f t="shared" si="275"/>
        <v>0</v>
      </c>
      <c r="N750" s="328">
        <v>2519.4</v>
      </c>
      <c r="O750" s="329">
        <f t="shared" si="270"/>
        <v>0</v>
      </c>
      <c r="P750" s="329">
        <f t="shared" si="276"/>
        <v>0</v>
      </c>
      <c r="Q750" s="484"/>
      <c r="R750" s="327">
        <f t="shared" si="271"/>
        <v>47.5</v>
      </c>
      <c r="S750" s="328">
        <v>314.40000000000003</v>
      </c>
      <c r="T750" s="329">
        <f t="shared" si="277"/>
        <v>14934.000000000002</v>
      </c>
      <c r="U750" s="328">
        <v>2519.4</v>
      </c>
      <c r="V750" s="329">
        <f t="shared" si="272"/>
        <v>119671.5</v>
      </c>
      <c r="W750" s="329">
        <f t="shared" si="278"/>
        <v>134605.5</v>
      </c>
      <c r="X750" s="464"/>
    </row>
    <row r="751" spans="1:24" x14ac:dyDescent="0.25">
      <c r="A751" s="195" t="s">
        <v>1383</v>
      </c>
      <c r="B751" s="117" t="s">
        <v>293</v>
      </c>
      <c r="C751" s="118" t="s">
        <v>170</v>
      </c>
      <c r="D751" s="119">
        <v>1732</v>
      </c>
      <c r="E751" s="40">
        <v>0</v>
      </c>
      <c r="F751" s="35">
        <f t="shared" si="273"/>
        <v>0</v>
      </c>
      <c r="G751" s="40">
        <v>6.4870000000000001</v>
      </c>
      <c r="H751" s="35">
        <f t="shared" si="269"/>
        <v>11235.484</v>
      </c>
      <c r="I751" s="35">
        <f t="shared" si="274"/>
        <v>11235.484</v>
      </c>
      <c r="J751" s="441"/>
      <c r="K751" s="371"/>
      <c r="L751" s="328">
        <v>0</v>
      </c>
      <c r="M751" s="329">
        <f t="shared" si="275"/>
        <v>0</v>
      </c>
      <c r="N751" s="328">
        <v>6.4870000000000001</v>
      </c>
      <c r="O751" s="329">
        <f t="shared" si="270"/>
        <v>0</v>
      </c>
      <c r="P751" s="329">
        <f t="shared" si="276"/>
        <v>0</v>
      </c>
      <c r="Q751" s="473"/>
      <c r="R751" s="327">
        <f t="shared" si="271"/>
        <v>1732</v>
      </c>
      <c r="S751" s="328">
        <v>0</v>
      </c>
      <c r="T751" s="329">
        <f t="shared" si="277"/>
        <v>0</v>
      </c>
      <c r="U751" s="328">
        <v>6.4870000000000001</v>
      </c>
      <c r="V751" s="329">
        <f t="shared" si="272"/>
        <v>11235.484</v>
      </c>
      <c r="W751" s="329">
        <f t="shared" si="278"/>
        <v>11235.484</v>
      </c>
      <c r="X751" s="464"/>
    </row>
    <row r="752" spans="1:24" x14ac:dyDescent="0.25">
      <c r="A752" s="194" t="s">
        <v>1384</v>
      </c>
      <c r="B752" s="196" t="s">
        <v>1385</v>
      </c>
      <c r="C752" s="118" t="s">
        <v>28</v>
      </c>
      <c r="D752" s="119">
        <v>5</v>
      </c>
      <c r="E752" s="40">
        <v>2620</v>
      </c>
      <c r="F752" s="35">
        <f t="shared" si="273"/>
        <v>13100</v>
      </c>
      <c r="G752" s="40">
        <v>5200</v>
      </c>
      <c r="H752" s="35">
        <f t="shared" si="269"/>
        <v>26000</v>
      </c>
      <c r="I752" s="35">
        <f t="shared" si="274"/>
        <v>39100</v>
      </c>
      <c r="J752" s="441"/>
      <c r="K752" s="371"/>
      <c r="L752" s="328">
        <v>2620</v>
      </c>
      <c r="M752" s="329">
        <f t="shared" si="275"/>
        <v>0</v>
      </c>
      <c r="N752" s="328">
        <v>5200</v>
      </c>
      <c r="O752" s="329">
        <f t="shared" si="270"/>
        <v>0</v>
      </c>
      <c r="P752" s="329">
        <f t="shared" si="276"/>
        <v>0</v>
      </c>
      <c r="Q752" s="473"/>
      <c r="R752" s="327">
        <f t="shared" si="271"/>
        <v>5</v>
      </c>
      <c r="S752" s="328">
        <v>2620</v>
      </c>
      <c r="T752" s="329">
        <f t="shared" si="277"/>
        <v>13100</v>
      </c>
      <c r="U752" s="328">
        <v>5200</v>
      </c>
      <c r="V752" s="329">
        <f t="shared" si="272"/>
        <v>26000</v>
      </c>
      <c r="W752" s="329">
        <f t="shared" si="278"/>
        <v>39100</v>
      </c>
      <c r="X752" s="464"/>
    </row>
    <row r="753" spans="1:24" x14ac:dyDescent="0.25">
      <c r="A753" s="195" t="s">
        <v>1386</v>
      </c>
      <c r="B753" s="196" t="s">
        <v>1387</v>
      </c>
      <c r="C753" s="118" t="s">
        <v>28</v>
      </c>
      <c r="D753" s="119">
        <v>1</v>
      </c>
      <c r="E753" s="40">
        <v>2620</v>
      </c>
      <c r="F753" s="35">
        <f t="shared" si="273"/>
        <v>2620</v>
      </c>
      <c r="G753" s="40">
        <v>8320</v>
      </c>
      <c r="H753" s="35">
        <f t="shared" si="269"/>
        <v>8320</v>
      </c>
      <c r="I753" s="35">
        <f t="shared" si="274"/>
        <v>10940</v>
      </c>
      <c r="J753" s="441"/>
      <c r="K753" s="371"/>
      <c r="L753" s="328">
        <v>2620</v>
      </c>
      <c r="M753" s="329">
        <f t="shared" si="275"/>
        <v>0</v>
      </c>
      <c r="N753" s="328">
        <v>8320</v>
      </c>
      <c r="O753" s="329">
        <f t="shared" si="270"/>
        <v>0</v>
      </c>
      <c r="P753" s="329">
        <f t="shared" si="276"/>
        <v>0</v>
      </c>
      <c r="Q753" s="473"/>
      <c r="R753" s="327">
        <f t="shared" si="271"/>
        <v>1</v>
      </c>
      <c r="S753" s="328">
        <v>2620</v>
      </c>
      <c r="T753" s="329">
        <f t="shared" si="277"/>
        <v>2620</v>
      </c>
      <c r="U753" s="328">
        <v>8320</v>
      </c>
      <c r="V753" s="329">
        <f t="shared" si="272"/>
        <v>8320</v>
      </c>
      <c r="W753" s="329">
        <f t="shared" si="278"/>
        <v>10940</v>
      </c>
      <c r="X753" s="464"/>
    </row>
    <row r="754" spans="1:24" x14ac:dyDescent="0.25">
      <c r="A754" s="194" t="s">
        <v>1388</v>
      </c>
      <c r="B754" s="196" t="s">
        <v>1389</v>
      </c>
      <c r="C754" s="118" t="s">
        <v>296</v>
      </c>
      <c r="D754" s="119">
        <v>17</v>
      </c>
      <c r="E754" s="40">
        <v>314.40000000000003</v>
      </c>
      <c r="F754" s="35">
        <f t="shared" si="273"/>
        <v>5344.8</v>
      </c>
      <c r="G754" s="40">
        <v>1420.1200000000001</v>
      </c>
      <c r="H754" s="35">
        <f t="shared" si="269"/>
        <v>24142.04</v>
      </c>
      <c r="I754" s="35">
        <f t="shared" si="274"/>
        <v>29486.84</v>
      </c>
      <c r="J754" s="441"/>
      <c r="K754" s="371"/>
      <c r="L754" s="328">
        <v>314.40000000000003</v>
      </c>
      <c r="M754" s="329">
        <f t="shared" si="275"/>
        <v>0</v>
      </c>
      <c r="N754" s="328">
        <v>1420.1200000000001</v>
      </c>
      <c r="O754" s="329">
        <f t="shared" si="270"/>
        <v>0</v>
      </c>
      <c r="P754" s="329">
        <f t="shared" si="276"/>
        <v>0</v>
      </c>
      <c r="Q754" s="473"/>
      <c r="R754" s="327">
        <f t="shared" si="271"/>
        <v>17</v>
      </c>
      <c r="S754" s="328">
        <v>314.40000000000003</v>
      </c>
      <c r="T754" s="329">
        <f t="shared" si="277"/>
        <v>5344.8</v>
      </c>
      <c r="U754" s="328">
        <v>1420.1200000000001</v>
      </c>
      <c r="V754" s="329">
        <f t="shared" si="272"/>
        <v>24142.04</v>
      </c>
      <c r="W754" s="329">
        <f t="shared" si="278"/>
        <v>29486.84</v>
      </c>
      <c r="X754" s="464"/>
    </row>
    <row r="755" spans="1:24" x14ac:dyDescent="0.25">
      <c r="A755" s="195" t="s">
        <v>1390</v>
      </c>
      <c r="B755" s="196" t="s">
        <v>1391</v>
      </c>
      <c r="C755" s="118" t="s">
        <v>296</v>
      </c>
      <c r="D755" s="119">
        <v>950</v>
      </c>
      <c r="E755" s="40">
        <v>186.02</v>
      </c>
      <c r="F755" s="35">
        <f t="shared" si="273"/>
        <v>176719</v>
      </c>
      <c r="G755" s="40">
        <v>365.43000000000006</v>
      </c>
      <c r="H755" s="35">
        <f t="shared" si="269"/>
        <v>347158.50000000006</v>
      </c>
      <c r="I755" s="35">
        <f t="shared" si="274"/>
        <v>523877.50000000006</v>
      </c>
      <c r="J755" s="441"/>
      <c r="K755" s="371"/>
      <c r="L755" s="328">
        <v>186.02</v>
      </c>
      <c r="M755" s="329">
        <f t="shared" si="275"/>
        <v>0</v>
      </c>
      <c r="N755" s="328">
        <v>365.43000000000006</v>
      </c>
      <c r="O755" s="329">
        <f t="shared" si="270"/>
        <v>0</v>
      </c>
      <c r="P755" s="329">
        <f t="shared" si="276"/>
        <v>0</v>
      </c>
      <c r="Q755" s="473"/>
      <c r="R755" s="327">
        <f t="shared" si="271"/>
        <v>950</v>
      </c>
      <c r="S755" s="328">
        <v>186.02</v>
      </c>
      <c r="T755" s="329">
        <f t="shared" si="277"/>
        <v>176719</v>
      </c>
      <c r="U755" s="328">
        <v>365.43000000000006</v>
      </c>
      <c r="V755" s="329">
        <f t="shared" si="272"/>
        <v>347158.50000000006</v>
      </c>
      <c r="W755" s="329">
        <f t="shared" si="278"/>
        <v>523877.50000000006</v>
      </c>
      <c r="X755" s="464"/>
    </row>
    <row r="756" spans="1:24" x14ac:dyDescent="0.25">
      <c r="A756" s="194" t="s">
        <v>1392</v>
      </c>
      <c r="B756" s="196" t="s">
        <v>1393</v>
      </c>
      <c r="C756" s="118" t="s">
        <v>296</v>
      </c>
      <c r="D756" s="119">
        <v>180</v>
      </c>
      <c r="E756" s="40">
        <v>162.43476000000001</v>
      </c>
      <c r="F756" s="35">
        <f t="shared" si="273"/>
        <v>29238.256800000003</v>
      </c>
      <c r="G756" s="40">
        <v>322.40519999999998</v>
      </c>
      <c r="H756" s="35">
        <f t="shared" si="269"/>
        <v>58032.935999999994</v>
      </c>
      <c r="I756" s="35">
        <f t="shared" si="274"/>
        <v>87271.19279999999</v>
      </c>
      <c r="J756" s="441"/>
      <c r="K756" s="371"/>
      <c r="L756" s="328">
        <v>162.43476000000001</v>
      </c>
      <c r="M756" s="329">
        <f t="shared" si="275"/>
        <v>0</v>
      </c>
      <c r="N756" s="328">
        <v>322.40519999999998</v>
      </c>
      <c r="O756" s="329">
        <f t="shared" si="270"/>
        <v>0</v>
      </c>
      <c r="P756" s="329">
        <f t="shared" si="276"/>
        <v>0</v>
      </c>
      <c r="Q756" s="473"/>
      <c r="R756" s="327">
        <f t="shared" si="271"/>
        <v>180</v>
      </c>
      <c r="S756" s="328">
        <v>162.43476000000001</v>
      </c>
      <c r="T756" s="329">
        <f t="shared" si="277"/>
        <v>29238.256800000003</v>
      </c>
      <c r="U756" s="328">
        <v>322.40519999999998</v>
      </c>
      <c r="V756" s="329">
        <f t="shared" si="272"/>
        <v>58032.935999999994</v>
      </c>
      <c r="W756" s="329">
        <f t="shared" si="278"/>
        <v>87271.19279999999</v>
      </c>
      <c r="X756" s="464"/>
    </row>
    <row r="757" spans="1:24" x14ac:dyDescent="0.25">
      <c r="A757" s="195" t="s">
        <v>1394</v>
      </c>
      <c r="B757" s="196" t="s">
        <v>1395</v>
      </c>
      <c r="C757" s="118" t="s">
        <v>296</v>
      </c>
      <c r="D757" s="119">
        <v>9</v>
      </c>
      <c r="E757" s="40">
        <v>314.40000000000003</v>
      </c>
      <c r="F757" s="35">
        <f t="shared" si="273"/>
        <v>2829.6000000000004</v>
      </c>
      <c r="G757" s="40">
        <v>1342.1200000000001</v>
      </c>
      <c r="H757" s="35">
        <f t="shared" si="269"/>
        <v>12079.080000000002</v>
      </c>
      <c r="I757" s="35">
        <f t="shared" si="274"/>
        <v>14908.680000000002</v>
      </c>
      <c r="J757" s="441"/>
      <c r="K757" s="371"/>
      <c r="L757" s="328">
        <v>314.40000000000003</v>
      </c>
      <c r="M757" s="329">
        <f t="shared" si="275"/>
        <v>0</v>
      </c>
      <c r="N757" s="328">
        <v>1342.1200000000001</v>
      </c>
      <c r="O757" s="329">
        <f t="shared" si="270"/>
        <v>0</v>
      </c>
      <c r="P757" s="329">
        <f t="shared" si="276"/>
        <v>0</v>
      </c>
      <c r="Q757" s="473"/>
      <c r="R757" s="327">
        <f t="shared" si="271"/>
        <v>9</v>
      </c>
      <c r="S757" s="328">
        <v>314.40000000000003</v>
      </c>
      <c r="T757" s="329">
        <f t="shared" si="277"/>
        <v>2829.6000000000004</v>
      </c>
      <c r="U757" s="328">
        <v>1342.1200000000001</v>
      </c>
      <c r="V757" s="329">
        <f t="shared" si="272"/>
        <v>12079.080000000002</v>
      </c>
      <c r="W757" s="329">
        <f t="shared" si="278"/>
        <v>14908.680000000002</v>
      </c>
      <c r="X757" s="464"/>
    </row>
    <row r="758" spans="1:24" x14ac:dyDescent="0.25">
      <c r="A758" s="195" t="s">
        <v>1396</v>
      </c>
      <c r="B758" s="196" t="s">
        <v>1397</v>
      </c>
      <c r="C758" s="197" t="s">
        <v>296</v>
      </c>
      <c r="D758" s="119">
        <v>9</v>
      </c>
      <c r="E758" s="40">
        <v>314.40000000000003</v>
      </c>
      <c r="F758" s="35">
        <f t="shared" si="273"/>
        <v>2829.6000000000004</v>
      </c>
      <c r="G758" s="40">
        <v>694.2</v>
      </c>
      <c r="H758" s="35">
        <f t="shared" si="269"/>
        <v>6247.8</v>
      </c>
      <c r="I758" s="35">
        <f t="shared" si="274"/>
        <v>9077.4000000000015</v>
      </c>
      <c r="J758" s="441"/>
      <c r="K758" s="371"/>
      <c r="L758" s="328">
        <v>314.40000000000003</v>
      </c>
      <c r="M758" s="329">
        <f t="shared" si="275"/>
        <v>0</v>
      </c>
      <c r="N758" s="328">
        <v>694.2</v>
      </c>
      <c r="O758" s="329">
        <f t="shared" si="270"/>
        <v>0</v>
      </c>
      <c r="P758" s="329">
        <f t="shared" si="276"/>
        <v>0</v>
      </c>
      <c r="Q758" s="473"/>
      <c r="R758" s="327">
        <f t="shared" si="271"/>
        <v>9</v>
      </c>
      <c r="S758" s="328">
        <v>314.40000000000003</v>
      </c>
      <c r="T758" s="329">
        <f t="shared" si="277"/>
        <v>2829.6000000000004</v>
      </c>
      <c r="U758" s="328">
        <v>694.2</v>
      </c>
      <c r="V758" s="329">
        <f t="shared" si="272"/>
        <v>6247.8</v>
      </c>
      <c r="W758" s="329">
        <f t="shared" si="278"/>
        <v>9077.4000000000015</v>
      </c>
      <c r="X758" s="464"/>
    </row>
    <row r="759" spans="1:24" ht="28.5" x14ac:dyDescent="0.25">
      <c r="A759" s="194" t="s">
        <v>1398</v>
      </c>
      <c r="B759" s="117" t="s">
        <v>1399</v>
      </c>
      <c r="C759" s="118" t="s">
        <v>449</v>
      </c>
      <c r="D759" s="210">
        <v>41</v>
      </c>
      <c r="E759" s="40">
        <v>393</v>
      </c>
      <c r="F759" s="35">
        <f t="shared" si="273"/>
        <v>16113</v>
      </c>
      <c r="G759" s="40">
        <v>416</v>
      </c>
      <c r="H759" s="35">
        <f t="shared" si="269"/>
        <v>17056</v>
      </c>
      <c r="I759" s="35">
        <f t="shared" si="274"/>
        <v>33169</v>
      </c>
      <c r="J759" s="455"/>
      <c r="K759" s="395"/>
      <c r="L759" s="328">
        <v>393</v>
      </c>
      <c r="M759" s="329">
        <f t="shared" si="275"/>
        <v>0</v>
      </c>
      <c r="N759" s="328">
        <v>416</v>
      </c>
      <c r="O759" s="329">
        <f t="shared" si="270"/>
        <v>0</v>
      </c>
      <c r="P759" s="329">
        <f t="shared" si="276"/>
        <v>0</v>
      </c>
      <c r="Q759" s="487"/>
      <c r="R759" s="327">
        <f t="shared" si="271"/>
        <v>41</v>
      </c>
      <c r="S759" s="328">
        <v>393</v>
      </c>
      <c r="T759" s="329">
        <f t="shared" si="277"/>
        <v>16113</v>
      </c>
      <c r="U759" s="328">
        <v>416</v>
      </c>
      <c r="V759" s="329">
        <f t="shared" si="272"/>
        <v>17056</v>
      </c>
      <c r="W759" s="329">
        <f t="shared" si="278"/>
        <v>33169</v>
      </c>
      <c r="X759" s="464"/>
    </row>
    <row r="760" spans="1:24" ht="28.5" x14ac:dyDescent="0.25">
      <c r="A760" s="195" t="s">
        <v>1400</v>
      </c>
      <c r="B760" s="196" t="s">
        <v>1401</v>
      </c>
      <c r="C760" s="197" t="s">
        <v>449</v>
      </c>
      <c r="D760" s="211">
        <v>39.200000000000003</v>
      </c>
      <c r="E760" s="40">
        <v>393</v>
      </c>
      <c r="F760" s="35">
        <f t="shared" si="273"/>
        <v>15405.6</v>
      </c>
      <c r="G760" s="40">
        <v>518.07600000000002</v>
      </c>
      <c r="H760" s="35">
        <f t="shared" si="269"/>
        <v>20308.579200000004</v>
      </c>
      <c r="I760" s="35">
        <f t="shared" si="274"/>
        <v>35714.179200000006</v>
      </c>
      <c r="J760" s="456"/>
      <c r="K760" s="396"/>
      <c r="L760" s="328">
        <v>393</v>
      </c>
      <c r="M760" s="329">
        <f t="shared" si="275"/>
        <v>0</v>
      </c>
      <c r="N760" s="328">
        <v>518.07600000000002</v>
      </c>
      <c r="O760" s="329">
        <f t="shared" si="270"/>
        <v>0</v>
      </c>
      <c r="P760" s="329">
        <f t="shared" si="276"/>
        <v>0</v>
      </c>
      <c r="Q760" s="488"/>
      <c r="R760" s="327">
        <f t="shared" si="271"/>
        <v>39.200000000000003</v>
      </c>
      <c r="S760" s="328">
        <v>393</v>
      </c>
      <c r="T760" s="329">
        <f t="shared" si="277"/>
        <v>15405.6</v>
      </c>
      <c r="U760" s="328">
        <v>518.07600000000002</v>
      </c>
      <c r="V760" s="329">
        <f t="shared" si="272"/>
        <v>20308.579200000004</v>
      </c>
      <c r="W760" s="329">
        <f t="shared" si="278"/>
        <v>35714.179200000006</v>
      </c>
      <c r="X760" s="464"/>
    </row>
    <row r="761" spans="1:24" ht="28.5" x14ac:dyDescent="0.25">
      <c r="A761" s="194" t="s">
        <v>1402</v>
      </c>
      <c r="B761" s="117" t="s">
        <v>1403</v>
      </c>
      <c r="C761" s="118" t="s">
        <v>449</v>
      </c>
      <c r="D761" s="119">
        <v>3.3</v>
      </c>
      <c r="E761" s="40">
        <v>393</v>
      </c>
      <c r="F761" s="35">
        <f t="shared" si="273"/>
        <v>1296.8999999999999</v>
      </c>
      <c r="G761" s="40">
        <v>465.40000000000003</v>
      </c>
      <c r="H761" s="35">
        <f t="shared" si="269"/>
        <v>1535.82</v>
      </c>
      <c r="I761" s="35">
        <f t="shared" si="274"/>
        <v>2832.72</v>
      </c>
      <c r="J761" s="441"/>
      <c r="K761" s="371"/>
      <c r="L761" s="328">
        <v>393</v>
      </c>
      <c r="M761" s="329">
        <f t="shared" si="275"/>
        <v>0</v>
      </c>
      <c r="N761" s="328">
        <v>465.40000000000003</v>
      </c>
      <c r="O761" s="329">
        <f t="shared" si="270"/>
        <v>0</v>
      </c>
      <c r="P761" s="329">
        <f t="shared" si="276"/>
        <v>0</v>
      </c>
      <c r="Q761" s="473"/>
      <c r="R761" s="327">
        <f t="shared" si="271"/>
        <v>3.3</v>
      </c>
      <c r="S761" s="328">
        <v>393</v>
      </c>
      <c r="T761" s="329">
        <f t="shared" si="277"/>
        <v>1296.8999999999999</v>
      </c>
      <c r="U761" s="328">
        <v>465.40000000000003</v>
      </c>
      <c r="V761" s="329">
        <f t="shared" si="272"/>
        <v>1535.82</v>
      </c>
      <c r="W761" s="329">
        <f t="shared" si="278"/>
        <v>2832.72</v>
      </c>
      <c r="X761" s="464"/>
    </row>
    <row r="762" spans="1:24" x14ac:dyDescent="0.25">
      <c r="A762" s="195" t="s">
        <v>1404</v>
      </c>
      <c r="B762" s="117" t="s">
        <v>1405</v>
      </c>
      <c r="C762" s="118" t="s">
        <v>28</v>
      </c>
      <c r="D762" s="119">
        <v>50</v>
      </c>
      <c r="E762" s="40">
        <v>6.5500000000000007</v>
      </c>
      <c r="F762" s="35">
        <f t="shared" si="273"/>
        <v>327.50000000000006</v>
      </c>
      <c r="G762" s="40">
        <v>19.344000000000001</v>
      </c>
      <c r="H762" s="35">
        <f t="shared" si="269"/>
        <v>967.2</v>
      </c>
      <c r="I762" s="35">
        <f t="shared" si="274"/>
        <v>1294.7</v>
      </c>
      <c r="J762" s="441"/>
      <c r="K762" s="371"/>
      <c r="L762" s="328">
        <v>6.5500000000000007</v>
      </c>
      <c r="M762" s="329">
        <f t="shared" si="275"/>
        <v>0</v>
      </c>
      <c r="N762" s="328">
        <v>19.344000000000001</v>
      </c>
      <c r="O762" s="329">
        <f t="shared" si="270"/>
        <v>0</v>
      </c>
      <c r="P762" s="329">
        <f t="shared" si="276"/>
        <v>0</v>
      </c>
      <c r="Q762" s="473"/>
      <c r="R762" s="327">
        <f t="shared" si="271"/>
        <v>50</v>
      </c>
      <c r="S762" s="328">
        <v>6.5500000000000007</v>
      </c>
      <c r="T762" s="329">
        <f t="shared" si="277"/>
        <v>327.50000000000006</v>
      </c>
      <c r="U762" s="328">
        <v>19.344000000000001</v>
      </c>
      <c r="V762" s="329">
        <f t="shared" si="272"/>
        <v>967.2</v>
      </c>
      <c r="W762" s="329">
        <f t="shared" si="278"/>
        <v>1294.7</v>
      </c>
      <c r="X762" s="464"/>
    </row>
    <row r="763" spans="1:24" x14ac:dyDescent="0.25">
      <c r="A763" s="195" t="s">
        <v>1406</v>
      </c>
      <c r="B763" s="196" t="s">
        <v>1407</v>
      </c>
      <c r="C763" s="197" t="s">
        <v>28</v>
      </c>
      <c r="D763" s="198">
        <v>57</v>
      </c>
      <c r="E763" s="40">
        <v>484.70000000000005</v>
      </c>
      <c r="F763" s="35">
        <f t="shared" si="273"/>
        <v>27627.9</v>
      </c>
      <c r="G763" s="40">
        <v>868.82900000000006</v>
      </c>
      <c r="H763" s="35">
        <f t="shared" si="269"/>
        <v>49523.253000000004</v>
      </c>
      <c r="I763" s="35">
        <f t="shared" si="274"/>
        <v>77151.153000000006</v>
      </c>
      <c r="J763" s="452"/>
      <c r="K763" s="391"/>
      <c r="L763" s="328">
        <v>484.70000000000005</v>
      </c>
      <c r="M763" s="329">
        <f t="shared" si="275"/>
        <v>0</v>
      </c>
      <c r="N763" s="328">
        <v>868.82900000000006</v>
      </c>
      <c r="O763" s="329">
        <f t="shared" si="270"/>
        <v>0</v>
      </c>
      <c r="P763" s="329">
        <f t="shared" si="276"/>
        <v>0</v>
      </c>
      <c r="Q763" s="484"/>
      <c r="R763" s="327">
        <f t="shared" si="271"/>
        <v>57</v>
      </c>
      <c r="S763" s="328">
        <v>484.70000000000005</v>
      </c>
      <c r="T763" s="329">
        <f t="shared" si="277"/>
        <v>27627.9</v>
      </c>
      <c r="U763" s="328">
        <v>868.82900000000006</v>
      </c>
      <c r="V763" s="329">
        <f t="shared" si="272"/>
        <v>49523.253000000004</v>
      </c>
      <c r="W763" s="329">
        <f t="shared" si="278"/>
        <v>77151.153000000006</v>
      </c>
      <c r="X763" s="464"/>
    </row>
    <row r="764" spans="1:24" x14ac:dyDescent="0.25">
      <c r="A764" s="194" t="s">
        <v>1408</v>
      </c>
      <c r="B764" s="117" t="s">
        <v>1409</v>
      </c>
      <c r="C764" s="118" t="s">
        <v>28</v>
      </c>
      <c r="D764" s="119">
        <v>4</v>
      </c>
      <c r="E764" s="40">
        <v>484.70000000000005</v>
      </c>
      <c r="F764" s="35">
        <f t="shared" si="273"/>
        <v>1938.8000000000002</v>
      </c>
      <c r="G764" s="40">
        <v>832</v>
      </c>
      <c r="H764" s="35">
        <f t="shared" si="269"/>
        <v>3328</v>
      </c>
      <c r="I764" s="35">
        <f t="shared" si="274"/>
        <v>5266.8</v>
      </c>
      <c r="J764" s="441"/>
      <c r="K764" s="371"/>
      <c r="L764" s="328">
        <v>484.70000000000005</v>
      </c>
      <c r="M764" s="329">
        <f t="shared" si="275"/>
        <v>0</v>
      </c>
      <c r="N764" s="328">
        <v>832</v>
      </c>
      <c r="O764" s="329">
        <f t="shared" si="270"/>
        <v>0</v>
      </c>
      <c r="P764" s="329">
        <f t="shared" si="276"/>
        <v>0</v>
      </c>
      <c r="Q764" s="473"/>
      <c r="R764" s="327">
        <f t="shared" si="271"/>
        <v>4</v>
      </c>
      <c r="S764" s="328">
        <v>484.70000000000005</v>
      </c>
      <c r="T764" s="329">
        <f t="shared" si="277"/>
        <v>1938.8000000000002</v>
      </c>
      <c r="U764" s="328">
        <v>832</v>
      </c>
      <c r="V764" s="329">
        <f t="shared" si="272"/>
        <v>3328</v>
      </c>
      <c r="W764" s="329">
        <f t="shared" si="278"/>
        <v>5266.8</v>
      </c>
      <c r="X764" s="464"/>
    </row>
    <row r="765" spans="1:24" x14ac:dyDescent="0.25">
      <c r="A765" s="195" t="s">
        <v>1410</v>
      </c>
      <c r="B765" s="196" t="s">
        <v>1411</v>
      </c>
      <c r="C765" s="197" t="s">
        <v>28</v>
      </c>
      <c r="D765" s="198">
        <v>69</v>
      </c>
      <c r="E765" s="40">
        <v>65.5</v>
      </c>
      <c r="F765" s="35">
        <f t="shared" si="273"/>
        <v>4519.5</v>
      </c>
      <c r="G765" s="40">
        <v>127.4</v>
      </c>
      <c r="H765" s="35">
        <f t="shared" si="269"/>
        <v>8790.6</v>
      </c>
      <c r="I765" s="35">
        <f t="shared" si="274"/>
        <v>13310.1</v>
      </c>
      <c r="J765" s="452"/>
      <c r="K765" s="391"/>
      <c r="L765" s="328">
        <v>65.5</v>
      </c>
      <c r="M765" s="329">
        <f t="shared" si="275"/>
        <v>0</v>
      </c>
      <c r="N765" s="328">
        <v>127.4</v>
      </c>
      <c r="O765" s="329">
        <f t="shared" si="270"/>
        <v>0</v>
      </c>
      <c r="P765" s="329">
        <f t="shared" si="276"/>
        <v>0</v>
      </c>
      <c r="Q765" s="484"/>
      <c r="R765" s="327">
        <f t="shared" si="271"/>
        <v>69</v>
      </c>
      <c r="S765" s="328">
        <v>65.5</v>
      </c>
      <c r="T765" s="329">
        <f t="shared" si="277"/>
        <v>4519.5</v>
      </c>
      <c r="U765" s="328">
        <v>127.4</v>
      </c>
      <c r="V765" s="329">
        <f t="shared" si="272"/>
        <v>8790.6</v>
      </c>
      <c r="W765" s="329">
        <f t="shared" si="278"/>
        <v>13310.1</v>
      </c>
      <c r="X765" s="464"/>
    </row>
    <row r="766" spans="1:24" x14ac:dyDescent="0.25">
      <c r="A766" s="212" t="s">
        <v>1412</v>
      </c>
      <c r="B766" s="117" t="s">
        <v>1413</v>
      </c>
      <c r="C766" s="118" t="s">
        <v>28</v>
      </c>
      <c r="D766" s="119">
        <v>27</v>
      </c>
      <c r="E766" s="40">
        <v>720.5</v>
      </c>
      <c r="F766" s="35">
        <f t="shared" si="273"/>
        <v>19453.5</v>
      </c>
      <c r="G766" s="40">
        <v>1014</v>
      </c>
      <c r="H766" s="35">
        <f t="shared" si="269"/>
        <v>27378</v>
      </c>
      <c r="I766" s="35">
        <f t="shared" si="274"/>
        <v>46831.5</v>
      </c>
      <c r="J766" s="441"/>
      <c r="K766" s="371"/>
      <c r="L766" s="328">
        <v>720.5</v>
      </c>
      <c r="M766" s="329">
        <f t="shared" si="275"/>
        <v>0</v>
      </c>
      <c r="N766" s="328">
        <v>1014</v>
      </c>
      <c r="O766" s="329">
        <f t="shared" si="270"/>
        <v>0</v>
      </c>
      <c r="P766" s="329">
        <f t="shared" si="276"/>
        <v>0</v>
      </c>
      <c r="Q766" s="473"/>
      <c r="R766" s="327">
        <f t="shared" si="271"/>
        <v>27</v>
      </c>
      <c r="S766" s="328">
        <v>720.5</v>
      </c>
      <c r="T766" s="329">
        <f t="shared" si="277"/>
        <v>19453.5</v>
      </c>
      <c r="U766" s="328">
        <v>1014</v>
      </c>
      <c r="V766" s="329">
        <f t="shared" si="272"/>
        <v>27378</v>
      </c>
      <c r="W766" s="329">
        <f t="shared" si="278"/>
        <v>46831.5</v>
      </c>
      <c r="X766" s="464"/>
    </row>
    <row r="767" spans="1:24" x14ac:dyDescent="0.25">
      <c r="A767" s="195" t="s">
        <v>1414</v>
      </c>
      <c r="B767" s="117" t="s">
        <v>1415</v>
      </c>
      <c r="C767" s="118" t="s">
        <v>28</v>
      </c>
      <c r="D767" s="119">
        <v>820</v>
      </c>
      <c r="E767" s="40">
        <v>6.5500000000000007</v>
      </c>
      <c r="F767" s="35">
        <f t="shared" si="273"/>
        <v>5371.0000000000009</v>
      </c>
      <c r="G767" s="40">
        <v>19.344000000000001</v>
      </c>
      <c r="H767" s="35">
        <f t="shared" si="269"/>
        <v>15862.080000000002</v>
      </c>
      <c r="I767" s="35">
        <f t="shared" si="274"/>
        <v>21233.08</v>
      </c>
      <c r="J767" s="441"/>
      <c r="K767" s="371"/>
      <c r="L767" s="328">
        <v>6.5500000000000007</v>
      </c>
      <c r="M767" s="329">
        <f t="shared" si="275"/>
        <v>0</v>
      </c>
      <c r="N767" s="328">
        <v>19.344000000000001</v>
      </c>
      <c r="O767" s="329">
        <f t="shared" si="270"/>
        <v>0</v>
      </c>
      <c r="P767" s="329">
        <f t="shared" si="276"/>
        <v>0</v>
      </c>
      <c r="Q767" s="473"/>
      <c r="R767" s="327">
        <f t="shared" si="271"/>
        <v>820</v>
      </c>
      <c r="S767" s="328">
        <v>6.5500000000000007</v>
      </c>
      <c r="T767" s="329">
        <f t="shared" si="277"/>
        <v>5371.0000000000009</v>
      </c>
      <c r="U767" s="328">
        <v>19.344000000000001</v>
      </c>
      <c r="V767" s="329">
        <f t="shared" si="272"/>
        <v>15862.080000000002</v>
      </c>
      <c r="W767" s="329">
        <f t="shared" si="278"/>
        <v>21233.08</v>
      </c>
      <c r="X767" s="464"/>
    </row>
    <row r="768" spans="1:24" x14ac:dyDescent="0.25">
      <c r="A768" s="74" t="s">
        <v>1416</v>
      </c>
      <c r="B768" s="75" t="s">
        <v>1417</v>
      </c>
      <c r="C768" s="76"/>
      <c r="D768" s="77"/>
      <c r="E768" s="112"/>
      <c r="F768" s="80">
        <f>SUM(F769:F778)</f>
        <v>270435.38</v>
      </c>
      <c r="G768" s="27"/>
      <c r="H768" s="80">
        <f>SUM(H769:H778)</f>
        <v>642268.26</v>
      </c>
      <c r="I768" s="80">
        <f>SUM(I769:I778)</f>
        <v>912703.64</v>
      </c>
      <c r="J768" s="447"/>
      <c r="K768" s="350"/>
      <c r="L768" s="367"/>
      <c r="M768" s="353">
        <f>SUM(M769:M778)</f>
        <v>27510</v>
      </c>
      <c r="N768" s="370"/>
      <c r="O768" s="353">
        <f>SUM(O769:O778)</f>
        <v>279922</v>
      </c>
      <c r="P768" s="353">
        <f>SUM(P769:P778)</f>
        <v>307432</v>
      </c>
      <c r="Q768" s="479"/>
      <c r="R768" s="327">
        <f t="shared" si="271"/>
        <v>0</v>
      </c>
      <c r="S768" s="367"/>
      <c r="T768" s="353">
        <f>SUM(T769:T778)</f>
        <v>242925.38</v>
      </c>
      <c r="U768" s="370"/>
      <c r="V768" s="353">
        <f>SUM(V769:V778)</f>
        <v>362346.26</v>
      </c>
      <c r="W768" s="353">
        <f>SUM(W769:W778)</f>
        <v>605271.64</v>
      </c>
      <c r="X768" s="464"/>
    </row>
    <row r="769" spans="1:24" x14ac:dyDescent="0.25">
      <c r="A769" s="194" t="s">
        <v>1418</v>
      </c>
      <c r="B769" s="117" t="s">
        <v>1419</v>
      </c>
      <c r="C769" s="118" t="s">
        <v>170</v>
      </c>
      <c r="D769" s="119">
        <v>1</v>
      </c>
      <c r="E769" s="40">
        <v>5502</v>
      </c>
      <c r="F769" s="35">
        <f t="shared" ref="F769:F778" si="279">D769*E769</f>
        <v>5502</v>
      </c>
      <c r="G769" s="40">
        <v>87964</v>
      </c>
      <c r="H769" s="35">
        <f t="shared" ref="H769:H778" si="280">D769*G769</f>
        <v>87964</v>
      </c>
      <c r="I769" s="35">
        <f>H769+F769</f>
        <v>93466</v>
      </c>
      <c r="J769" s="441"/>
      <c r="K769" s="371">
        <v>1</v>
      </c>
      <c r="L769" s="328">
        <v>5502</v>
      </c>
      <c r="M769" s="329">
        <f t="shared" ref="M769:M778" si="281">K769*L769</f>
        <v>5502</v>
      </c>
      <c r="N769" s="328">
        <v>87964</v>
      </c>
      <c r="O769" s="329">
        <f t="shared" ref="O769:O778" si="282">K769*N769</f>
        <v>87964</v>
      </c>
      <c r="P769" s="329">
        <f>O769+M769</f>
        <v>93466</v>
      </c>
      <c r="Q769" s="473"/>
      <c r="R769" s="327">
        <f t="shared" si="271"/>
        <v>0</v>
      </c>
      <c r="S769" s="328">
        <v>5502</v>
      </c>
      <c r="T769" s="329">
        <f t="shared" ref="T769:T778" si="283">R769*S769</f>
        <v>0</v>
      </c>
      <c r="U769" s="328">
        <v>87964</v>
      </c>
      <c r="V769" s="329">
        <f t="shared" ref="V769:V778" si="284">R769*U769</f>
        <v>0</v>
      </c>
      <c r="W769" s="329">
        <f>V769+T769</f>
        <v>0</v>
      </c>
      <c r="X769" s="464"/>
    </row>
    <row r="770" spans="1:24" ht="28.5" x14ac:dyDescent="0.25">
      <c r="A770" s="194" t="s">
        <v>1420</v>
      </c>
      <c r="B770" s="117" t="s">
        <v>1421</v>
      </c>
      <c r="C770" s="118" t="s">
        <v>296</v>
      </c>
      <c r="D770" s="119">
        <v>70</v>
      </c>
      <c r="E770" s="40">
        <v>314.39999999999998</v>
      </c>
      <c r="F770" s="35">
        <f t="shared" si="279"/>
        <v>22008</v>
      </c>
      <c r="G770" s="40">
        <v>2519.4</v>
      </c>
      <c r="H770" s="35">
        <f t="shared" si="280"/>
        <v>176358</v>
      </c>
      <c r="I770" s="35">
        <f t="shared" ref="I770:I778" si="285">H770+F770</f>
        <v>198366</v>
      </c>
      <c r="J770" s="441"/>
      <c r="K770" s="371">
        <v>70</v>
      </c>
      <c r="L770" s="328">
        <v>314.39999999999998</v>
      </c>
      <c r="M770" s="329">
        <f t="shared" si="281"/>
        <v>22008</v>
      </c>
      <c r="N770" s="328">
        <v>2519.4</v>
      </c>
      <c r="O770" s="329">
        <f t="shared" si="282"/>
        <v>176358</v>
      </c>
      <c r="P770" s="329">
        <f t="shared" ref="P770:P778" si="286">O770+M770</f>
        <v>198366</v>
      </c>
      <c r="Q770" s="473"/>
      <c r="R770" s="327">
        <f t="shared" si="271"/>
        <v>0</v>
      </c>
      <c r="S770" s="328">
        <v>314.39999999999998</v>
      </c>
      <c r="T770" s="329">
        <f t="shared" si="283"/>
        <v>0</v>
      </c>
      <c r="U770" s="328">
        <v>2519.4</v>
      </c>
      <c r="V770" s="329">
        <f t="shared" si="284"/>
        <v>0</v>
      </c>
      <c r="W770" s="329">
        <f t="shared" ref="W770:W778" si="287">V770+T770</f>
        <v>0</v>
      </c>
      <c r="X770" s="464"/>
    </row>
    <row r="771" spans="1:24" ht="28.5" x14ac:dyDescent="0.25">
      <c r="A771" s="194" t="s">
        <v>1422</v>
      </c>
      <c r="B771" s="117" t="s">
        <v>1423</v>
      </c>
      <c r="C771" s="118" t="s">
        <v>296</v>
      </c>
      <c r="D771" s="119">
        <v>124.5</v>
      </c>
      <c r="E771" s="40">
        <v>162.44</v>
      </c>
      <c r="F771" s="35">
        <f t="shared" si="279"/>
        <v>20223.78</v>
      </c>
      <c r="G771" s="40">
        <v>496.6</v>
      </c>
      <c r="H771" s="35">
        <f t="shared" si="280"/>
        <v>61826.700000000004</v>
      </c>
      <c r="I771" s="35">
        <f t="shared" si="285"/>
        <v>82050.48000000001</v>
      </c>
      <c r="J771" s="441"/>
      <c r="K771" s="371"/>
      <c r="L771" s="328">
        <v>162.44</v>
      </c>
      <c r="M771" s="329">
        <f t="shared" si="281"/>
        <v>0</v>
      </c>
      <c r="N771" s="328">
        <v>496.6</v>
      </c>
      <c r="O771" s="329">
        <f t="shared" si="282"/>
        <v>0</v>
      </c>
      <c r="P771" s="329">
        <f t="shared" si="286"/>
        <v>0</v>
      </c>
      <c r="Q771" s="473"/>
      <c r="R771" s="327">
        <f t="shared" si="271"/>
        <v>124.5</v>
      </c>
      <c r="S771" s="328">
        <v>162.44</v>
      </c>
      <c r="T771" s="329">
        <f t="shared" si="283"/>
        <v>20223.78</v>
      </c>
      <c r="U771" s="328">
        <v>496.6</v>
      </c>
      <c r="V771" s="329">
        <f t="shared" si="284"/>
        <v>61826.700000000004</v>
      </c>
      <c r="W771" s="329">
        <f t="shared" si="287"/>
        <v>82050.48000000001</v>
      </c>
      <c r="X771" s="464"/>
    </row>
    <row r="772" spans="1:24" ht="28.5" x14ac:dyDescent="0.25">
      <c r="A772" s="194" t="s">
        <v>1424</v>
      </c>
      <c r="B772" s="117" t="s">
        <v>1425</v>
      </c>
      <c r="C772" s="118" t="s">
        <v>296</v>
      </c>
      <c r="D772" s="119">
        <v>310</v>
      </c>
      <c r="E772" s="40">
        <v>162.44</v>
      </c>
      <c r="F772" s="35">
        <f t="shared" si="279"/>
        <v>50356.4</v>
      </c>
      <c r="G772" s="40">
        <v>434.2</v>
      </c>
      <c r="H772" s="35">
        <f t="shared" si="280"/>
        <v>134602</v>
      </c>
      <c r="I772" s="35">
        <f t="shared" si="285"/>
        <v>184958.4</v>
      </c>
      <c r="J772" s="441"/>
      <c r="K772" s="371"/>
      <c r="L772" s="328">
        <v>162.44</v>
      </c>
      <c r="M772" s="329">
        <f t="shared" si="281"/>
        <v>0</v>
      </c>
      <c r="N772" s="328">
        <v>434.2</v>
      </c>
      <c r="O772" s="329">
        <f t="shared" si="282"/>
        <v>0</v>
      </c>
      <c r="P772" s="329">
        <f t="shared" si="286"/>
        <v>0</v>
      </c>
      <c r="Q772" s="473"/>
      <c r="R772" s="327">
        <f t="shared" si="271"/>
        <v>310</v>
      </c>
      <c r="S772" s="328">
        <v>162.44</v>
      </c>
      <c r="T772" s="329">
        <f t="shared" si="283"/>
        <v>50356.4</v>
      </c>
      <c r="U772" s="328">
        <v>434.2</v>
      </c>
      <c r="V772" s="329">
        <f t="shared" si="284"/>
        <v>134602</v>
      </c>
      <c r="W772" s="329">
        <f t="shared" si="287"/>
        <v>184958.4</v>
      </c>
      <c r="X772" s="464"/>
    </row>
    <row r="773" spans="1:24" x14ac:dyDescent="0.25">
      <c r="A773" s="194" t="s">
        <v>1426</v>
      </c>
      <c r="B773" s="117" t="s">
        <v>1427</v>
      </c>
      <c r="C773" s="118" t="s">
        <v>243</v>
      </c>
      <c r="D773" s="119">
        <v>20</v>
      </c>
      <c r="E773" s="40">
        <v>162.44</v>
      </c>
      <c r="F773" s="35">
        <f t="shared" si="279"/>
        <v>3248.8</v>
      </c>
      <c r="G773" s="40">
        <v>322.40000000000003</v>
      </c>
      <c r="H773" s="35">
        <f t="shared" si="280"/>
        <v>6448.0000000000009</v>
      </c>
      <c r="I773" s="35">
        <f t="shared" si="285"/>
        <v>9696.8000000000011</v>
      </c>
      <c r="J773" s="441"/>
      <c r="K773" s="371"/>
      <c r="L773" s="328">
        <v>162.44</v>
      </c>
      <c r="M773" s="329">
        <f t="shared" si="281"/>
        <v>0</v>
      </c>
      <c r="N773" s="328">
        <v>322.40000000000003</v>
      </c>
      <c r="O773" s="329">
        <f t="shared" si="282"/>
        <v>0</v>
      </c>
      <c r="P773" s="329">
        <f t="shared" si="286"/>
        <v>0</v>
      </c>
      <c r="Q773" s="473"/>
      <c r="R773" s="327">
        <f t="shared" si="271"/>
        <v>20</v>
      </c>
      <c r="S773" s="328">
        <v>162.44</v>
      </c>
      <c r="T773" s="329">
        <f t="shared" si="283"/>
        <v>3248.8</v>
      </c>
      <c r="U773" s="328">
        <v>322.40000000000003</v>
      </c>
      <c r="V773" s="329">
        <f t="shared" si="284"/>
        <v>6448.0000000000009</v>
      </c>
      <c r="W773" s="329">
        <f t="shared" si="287"/>
        <v>9696.8000000000011</v>
      </c>
      <c r="X773" s="464"/>
    </row>
    <row r="774" spans="1:24" x14ac:dyDescent="0.25">
      <c r="A774" s="194" t="s">
        <v>1428</v>
      </c>
      <c r="B774" s="117" t="s">
        <v>648</v>
      </c>
      <c r="C774" s="118" t="s">
        <v>243</v>
      </c>
      <c r="D774" s="119">
        <v>310</v>
      </c>
      <c r="E774" s="40">
        <v>162.44</v>
      </c>
      <c r="F774" s="35">
        <f t="shared" si="279"/>
        <v>50356.4</v>
      </c>
      <c r="G774" s="40">
        <v>120.276</v>
      </c>
      <c r="H774" s="35">
        <f t="shared" si="280"/>
        <v>37285.56</v>
      </c>
      <c r="I774" s="35">
        <f t="shared" si="285"/>
        <v>87641.959999999992</v>
      </c>
      <c r="J774" s="441"/>
      <c r="K774" s="371"/>
      <c r="L774" s="328">
        <v>162.44</v>
      </c>
      <c r="M774" s="329">
        <f t="shared" si="281"/>
        <v>0</v>
      </c>
      <c r="N774" s="328">
        <v>120.276</v>
      </c>
      <c r="O774" s="329">
        <f t="shared" si="282"/>
        <v>0</v>
      </c>
      <c r="P774" s="329">
        <f t="shared" si="286"/>
        <v>0</v>
      </c>
      <c r="Q774" s="473"/>
      <c r="R774" s="327">
        <f t="shared" si="271"/>
        <v>310</v>
      </c>
      <c r="S774" s="328">
        <v>162.44</v>
      </c>
      <c r="T774" s="329">
        <f t="shared" si="283"/>
        <v>50356.4</v>
      </c>
      <c r="U774" s="328">
        <v>120.276</v>
      </c>
      <c r="V774" s="329">
        <f t="shared" si="284"/>
        <v>37285.56</v>
      </c>
      <c r="W774" s="329">
        <f t="shared" si="287"/>
        <v>87641.959999999992</v>
      </c>
      <c r="X774" s="464"/>
    </row>
    <row r="775" spans="1:24" x14ac:dyDescent="0.25">
      <c r="A775" s="194" t="s">
        <v>1429</v>
      </c>
      <c r="B775" s="117" t="s">
        <v>1430</v>
      </c>
      <c r="C775" s="118" t="s">
        <v>243</v>
      </c>
      <c r="D775" s="119">
        <v>600</v>
      </c>
      <c r="E775" s="40">
        <v>52.4</v>
      </c>
      <c r="F775" s="35">
        <f t="shared" si="279"/>
        <v>31440</v>
      </c>
      <c r="G775" s="40">
        <v>130</v>
      </c>
      <c r="H775" s="35">
        <f t="shared" si="280"/>
        <v>78000</v>
      </c>
      <c r="I775" s="35">
        <f t="shared" si="285"/>
        <v>109440</v>
      </c>
      <c r="J775" s="441"/>
      <c r="K775" s="371"/>
      <c r="L775" s="328">
        <v>52.4</v>
      </c>
      <c r="M775" s="329">
        <f t="shared" si="281"/>
        <v>0</v>
      </c>
      <c r="N775" s="328">
        <v>130</v>
      </c>
      <c r="O775" s="329">
        <f t="shared" si="282"/>
        <v>0</v>
      </c>
      <c r="P775" s="329">
        <f t="shared" si="286"/>
        <v>0</v>
      </c>
      <c r="Q775" s="473"/>
      <c r="R775" s="327">
        <f t="shared" si="271"/>
        <v>600</v>
      </c>
      <c r="S775" s="328">
        <v>52.4</v>
      </c>
      <c r="T775" s="329">
        <f t="shared" si="283"/>
        <v>31440</v>
      </c>
      <c r="U775" s="328">
        <v>130</v>
      </c>
      <c r="V775" s="329">
        <f t="shared" si="284"/>
        <v>78000</v>
      </c>
      <c r="W775" s="329">
        <f t="shared" si="287"/>
        <v>109440</v>
      </c>
      <c r="X775" s="464"/>
    </row>
    <row r="776" spans="1:24" x14ac:dyDescent="0.25">
      <c r="A776" s="194" t="s">
        <v>1431</v>
      </c>
      <c r="B776" s="117" t="s">
        <v>348</v>
      </c>
      <c r="C776" s="118" t="s">
        <v>170</v>
      </c>
      <c r="D776" s="119">
        <v>1200</v>
      </c>
      <c r="E776" s="40">
        <v>32.75</v>
      </c>
      <c r="F776" s="35">
        <f t="shared" si="279"/>
        <v>39300</v>
      </c>
      <c r="G776" s="40">
        <v>36.82</v>
      </c>
      <c r="H776" s="35">
        <f t="shared" si="280"/>
        <v>44184</v>
      </c>
      <c r="I776" s="35">
        <f t="shared" si="285"/>
        <v>83484</v>
      </c>
      <c r="J776" s="441"/>
      <c r="K776" s="371"/>
      <c r="L776" s="328">
        <v>32.75</v>
      </c>
      <c r="M776" s="329">
        <f t="shared" si="281"/>
        <v>0</v>
      </c>
      <c r="N776" s="328">
        <v>36.82</v>
      </c>
      <c r="O776" s="329">
        <f t="shared" si="282"/>
        <v>0</v>
      </c>
      <c r="P776" s="329">
        <f t="shared" si="286"/>
        <v>0</v>
      </c>
      <c r="Q776" s="473"/>
      <c r="R776" s="327">
        <f t="shared" si="271"/>
        <v>1200</v>
      </c>
      <c r="S776" s="328">
        <v>32.75</v>
      </c>
      <c r="T776" s="329">
        <f t="shared" si="283"/>
        <v>39300</v>
      </c>
      <c r="U776" s="328">
        <v>36.82</v>
      </c>
      <c r="V776" s="329">
        <f t="shared" si="284"/>
        <v>44184</v>
      </c>
      <c r="W776" s="329">
        <f t="shared" si="287"/>
        <v>83484</v>
      </c>
      <c r="X776" s="464"/>
    </row>
    <row r="777" spans="1:24" ht="14.25" customHeight="1" x14ac:dyDescent="0.25">
      <c r="A777" s="194" t="s">
        <v>1432</v>
      </c>
      <c r="B777" s="117" t="s">
        <v>354</v>
      </c>
      <c r="C777" s="118" t="s">
        <v>196</v>
      </c>
      <c r="D777" s="119">
        <v>1</v>
      </c>
      <c r="E777" s="40">
        <v>0</v>
      </c>
      <c r="F777" s="35">
        <f t="shared" si="279"/>
        <v>0</v>
      </c>
      <c r="G777" s="40">
        <v>15600</v>
      </c>
      <c r="H777" s="35">
        <f t="shared" si="280"/>
        <v>15600</v>
      </c>
      <c r="I777" s="35">
        <f t="shared" si="285"/>
        <v>15600</v>
      </c>
      <c r="J777" s="441"/>
      <c r="K777" s="371">
        <v>1</v>
      </c>
      <c r="L777" s="328">
        <v>0</v>
      </c>
      <c r="M777" s="329">
        <f t="shared" si="281"/>
        <v>0</v>
      </c>
      <c r="N777" s="328">
        <v>15600</v>
      </c>
      <c r="O777" s="329">
        <f t="shared" si="282"/>
        <v>15600</v>
      </c>
      <c r="P777" s="329">
        <f t="shared" si="286"/>
        <v>15600</v>
      </c>
      <c r="Q777" s="473"/>
      <c r="R777" s="327">
        <f t="shared" si="271"/>
        <v>0</v>
      </c>
      <c r="S777" s="328">
        <v>0</v>
      </c>
      <c r="T777" s="329">
        <f t="shared" si="283"/>
        <v>0</v>
      </c>
      <c r="U777" s="328">
        <v>15600</v>
      </c>
      <c r="V777" s="329">
        <f t="shared" si="284"/>
        <v>0</v>
      </c>
      <c r="W777" s="329">
        <f t="shared" si="287"/>
        <v>0</v>
      </c>
      <c r="X777" s="464"/>
    </row>
    <row r="778" spans="1:24" x14ac:dyDescent="0.25">
      <c r="A778" s="194" t="s">
        <v>1433</v>
      </c>
      <c r="B778" s="117" t="s">
        <v>381</v>
      </c>
      <c r="C778" s="118" t="s">
        <v>196</v>
      </c>
      <c r="D778" s="119">
        <v>1</v>
      </c>
      <c r="E778" s="40">
        <v>48000</v>
      </c>
      <c r="F778" s="35">
        <f t="shared" si="279"/>
        <v>48000</v>
      </c>
      <c r="G778" s="40">
        <v>0</v>
      </c>
      <c r="H778" s="35">
        <f t="shared" si="280"/>
        <v>0</v>
      </c>
      <c r="I778" s="35">
        <f t="shared" si="285"/>
        <v>48000</v>
      </c>
      <c r="J778" s="441"/>
      <c r="K778" s="371"/>
      <c r="L778" s="328">
        <v>48000</v>
      </c>
      <c r="M778" s="329">
        <f t="shared" si="281"/>
        <v>0</v>
      </c>
      <c r="N778" s="328">
        <v>0</v>
      </c>
      <c r="O778" s="329">
        <f t="shared" si="282"/>
        <v>0</v>
      </c>
      <c r="P778" s="329">
        <f t="shared" si="286"/>
        <v>0</v>
      </c>
      <c r="Q778" s="473"/>
      <c r="R778" s="327">
        <f t="shared" si="271"/>
        <v>1</v>
      </c>
      <c r="S778" s="328">
        <v>48000</v>
      </c>
      <c r="T778" s="329">
        <f t="shared" si="283"/>
        <v>48000</v>
      </c>
      <c r="U778" s="328">
        <v>0</v>
      </c>
      <c r="V778" s="329">
        <f t="shared" si="284"/>
        <v>0</v>
      </c>
      <c r="W778" s="329">
        <f t="shared" si="287"/>
        <v>48000</v>
      </c>
      <c r="X778" s="464"/>
    </row>
    <row r="779" spans="1:24" x14ac:dyDescent="0.25">
      <c r="A779" s="108" t="s">
        <v>1434</v>
      </c>
      <c r="B779" s="109" t="s">
        <v>1435</v>
      </c>
      <c r="C779" s="110"/>
      <c r="D779" s="111"/>
      <c r="E779" s="112"/>
      <c r="F779" s="28">
        <f>F780+F781+F782+F783</f>
        <v>2633600.52</v>
      </c>
      <c r="G779" s="112"/>
      <c r="H779" s="28">
        <f>H780+H781+H782+H783</f>
        <v>6186996.46</v>
      </c>
      <c r="I779" s="28">
        <f>I780+I781+I782+I783</f>
        <v>8820596.9800000004</v>
      </c>
      <c r="J779" s="450"/>
      <c r="K779" s="366"/>
      <c r="L779" s="367"/>
      <c r="M779" s="368">
        <f>M780+M781+M782+M783</f>
        <v>0</v>
      </c>
      <c r="N779" s="367"/>
      <c r="O779" s="368">
        <f>O780+O781+O782+O783</f>
        <v>0</v>
      </c>
      <c r="P779" s="368">
        <f>P780+P781+P782+P783</f>
        <v>0</v>
      </c>
      <c r="Q779" s="482"/>
      <c r="R779" s="327">
        <f t="shared" si="271"/>
        <v>0</v>
      </c>
      <c r="S779" s="367"/>
      <c r="T779" s="368">
        <f>T780+T781+T782+T783</f>
        <v>2633600.52</v>
      </c>
      <c r="U779" s="367"/>
      <c r="V779" s="368">
        <f>V780+V781+V782+V783</f>
        <v>6186996.46</v>
      </c>
      <c r="W779" s="368">
        <f>W780+W781+W782+W783</f>
        <v>8820596.9800000004</v>
      </c>
      <c r="X779" s="464"/>
    </row>
    <row r="780" spans="1:24" x14ac:dyDescent="0.25">
      <c r="A780" s="208" t="s">
        <v>1436</v>
      </c>
      <c r="B780" s="209" t="s">
        <v>390</v>
      </c>
      <c r="C780" s="202" t="s">
        <v>386</v>
      </c>
      <c r="D780" s="203">
        <v>14</v>
      </c>
      <c r="E780" s="93">
        <v>29532.639999999999</v>
      </c>
      <c r="F780" s="103">
        <f>D780*E780</f>
        <v>413456.95999999996</v>
      </c>
      <c r="G780" s="93">
        <v>262311.77</v>
      </c>
      <c r="H780" s="103">
        <f>D780*G780</f>
        <v>3672364.7800000003</v>
      </c>
      <c r="I780" s="103">
        <f>H780+F780</f>
        <v>4085821.74</v>
      </c>
      <c r="J780" s="441"/>
      <c r="K780" s="393"/>
      <c r="L780" s="358">
        <v>29532.639999999999</v>
      </c>
      <c r="M780" s="362">
        <f>K780*L780</f>
        <v>0</v>
      </c>
      <c r="N780" s="358">
        <v>262311.77</v>
      </c>
      <c r="O780" s="362">
        <f>K780*N780</f>
        <v>0</v>
      </c>
      <c r="P780" s="362">
        <f>O780+M780</f>
        <v>0</v>
      </c>
      <c r="Q780" s="473"/>
      <c r="R780" s="327">
        <f t="shared" si="271"/>
        <v>14</v>
      </c>
      <c r="S780" s="358">
        <v>29532.639999999999</v>
      </c>
      <c r="T780" s="362">
        <f>R780*S780</f>
        <v>413456.95999999996</v>
      </c>
      <c r="U780" s="358">
        <v>262311.77</v>
      </c>
      <c r="V780" s="362">
        <f>R780*U780</f>
        <v>3672364.7800000003</v>
      </c>
      <c r="W780" s="362">
        <f>V780+T780</f>
        <v>4085821.74</v>
      </c>
      <c r="X780" s="464"/>
    </row>
    <row r="781" spans="1:24" x14ac:dyDescent="0.25">
      <c r="A781" s="208" t="s">
        <v>1437</v>
      </c>
      <c r="B781" s="209" t="s">
        <v>408</v>
      </c>
      <c r="C781" s="202" t="s">
        <v>449</v>
      </c>
      <c r="D781" s="203">
        <v>3470</v>
      </c>
      <c r="E781" s="93">
        <v>305</v>
      </c>
      <c r="F781" s="103">
        <f>D781*E781</f>
        <v>1058350</v>
      </c>
      <c r="G781" s="93">
        <v>405</v>
      </c>
      <c r="H781" s="103">
        <f>D781*G781</f>
        <v>1405350</v>
      </c>
      <c r="I781" s="103">
        <f t="shared" ref="I781:I783" si="288">H781+F781</f>
        <v>2463700</v>
      </c>
      <c r="J781" s="441"/>
      <c r="K781" s="393"/>
      <c r="L781" s="358">
        <v>305</v>
      </c>
      <c r="M781" s="362">
        <f>K781*L781</f>
        <v>0</v>
      </c>
      <c r="N781" s="358">
        <v>405</v>
      </c>
      <c r="O781" s="362">
        <f>K781*N781</f>
        <v>0</v>
      </c>
      <c r="P781" s="362">
        <f t="shared" ref="P781:P783" si="289">O781+M781</f>
        <v>0</v>
      </c>
      <c r="Q781" s="473"/>
      <c r="R781" s="327">
        <f t="shared" ref="R781:R844" si="290">D781-K781</f>
        <v>3470</v>
      </c>
      <c r="S781" s="358">
        <v>305</v>
      </c>
      <c r="T781" s="362">
        <f>R781*S781</f>
        <v>1058350</v>
      </c>
      <c r="U781" s="358">
        <v>405</v>
      </c>
      <c r="V781" s="362">
        <f>R781*U781</f>
        <v>1405350</v>
      </c>
      <c r="W781" s="362">
        <f t="shared" ref="W781:W783" si="291">V781+T781</f>
        <v>2463700</v>
      </c>
      <c r="X781" s="464"/>
    </row>
    <row r="782" spans="1:24" x14ac:dyDescent="0.25">
      <c r="A782" s="208" t="s">
        <v>1438</v>
      </c>
      <c r="B782" s="209" t="s">
        <v>429</v>
      </c>
      <c r="C782" s="202" t="s">
        <v>28</v>
      </c>
      <c r="D782" s="203">
        <v>6</v>
      </c>
      <c r="E782" s="93">
        <v>55632.26</v>
      </c>
      <c r="F782" s="103">
        <f>D782*E782</f>
        <v>333793.56</v>
      </c>
      <c r="G782" s="93">
        <v>184880.28</v>
      </c>
      <c r="H782" s="103">
        <f>D782*G782</f>
        <v>1109281.68</v>
      </c>
      <c r="I782" s="103">
        <f t="shared" si="288"/>
        <v>1443075.24</v>
      </c>
      <c r="J782" s="441"/>
      <c r="K782" s="393"/>
      <c r="L782" s="358">
        <v>55632.26</v>
      </c>
      <c r="M782" s="362">
        <f>K782*L782</f>
        <v>0</v>
      </c>
      <c r="N782" s="358">
        <v>184880.28</v>
      </c>
      <c r="O782" s="362">
        <f>K782*N782</f>
        <v>0</v>
      </c>
      <c r="P782" s="362">
        <f t="shared" si="289"/>
        <v>0</v>
      </c>
      <c r="Q782" s="473"/>
      <c r="R782" s="327">
        <f t="shared" si="290"/>
        <v>6</v>
      </c>
      <c r="S782" s="358">
        <v>55632.26</v>
      </c>
      <c r="T782" s="362">
        <f>R782*S782</f>
        <v>333793.56</v>
      </c>
      <c r="U782" s="358">
        <v>184880.28</v>
      </c>
      <c r="V782" s="362">
        <f>R782*U782</f>
        <v>1109281.68</v>
      </c>
      <c r="W782" s="362">
        <f t="shared" si="291"/>
        <v>1443075.24</v>
      </c>
      <c r="X782" s="464"/>
    </row>
    <row r="783" spans="1:24" x14ac:dyDescent="0.25">
      <c r="A783" s="208" t="s">
        <v>1439</v>
      </c>
      <c r="B783" s="209" t="s">
        <v>410</v>
      </c>
      <c r="C783" s="202" t="s">
        <v>386</v>
      </c>
      <c r="D783" s="203">
        <v>1</v>
      </c>
      <c r="E783" s="93">
        <v>828000</v>
      </c>
      <c r="F783" s="103">
        <f>D783*E783</f>
        <v>828000</v>
      </c>
      <c r="G783" s="93">
        <v>0</v>
      </c>
      <c r="H783" s="103">
        <f>D783*G783</f>
        <v>0</v>
      </c>
      <c r="I783" s="103">
        <f t="shared" si="288"/>
        <v>828000</v>
      </c>
      <c r="J783" s="441"/>
      <c r="K783" s="393"/>
      <c r="L783" s="358">
        <v>828000</v>
      </c>
      <c r="M783" s="362">
        <f>K783*L783</f>
        <v>0</v>
      </c>
      <c r="N783" s="358">
        <v>0</v>
      </c>
      <c r="O783" s="362">
        <f>K783*N783</f>
        <v>0</v>
      </c>
      <c r="P783" s="362">
        <f t="shared" si="289"/>
        <v>0</v>
      </c>
      <c r="Q783" s="473"/>
      <c r="R783" s="327">
        <f t="shared" si="290"/>
        <v>1</v>
      </c>
      <c r="S783" s="358">
        <v>828000</v>
      </c>
      <c r="T783" s="362">
        <f>R783*S783</f>
        <v>828000</v>
      </c>
      <c r="U783" s="358">
        <v>0</v>
      </c>
      <c r="V783" s="362">
        <f>R783*U783</f>
        <v>0</v>
      </c>
      <c r="W783" s="362">
        <f t="shared" si="291"/>
        <v>828000</v>
      </c>
      <c r="X783" s="464"/>
    </row>
    <row r="784" spans="1:24" x14ac:dyDescent="0.25">
      <c r="A784" s="213" t="s">
        <v>1440</v>
      </c>
      <c r="B784" s="109" t="s">
        <v>1441</v>
      </c>
      <c r="C784" s="110"/>
      <c r="D784" s="111"/>
      <c r="E784" s="112"/>
      <c r="F784" s="28">
        <f>F785+F786+F787</f>
        <v>672437.88</v>
      </c>
      <c r="G784" s="112"/>
      <c r="H784" s="28">
        <f>H785+H786+H787</f>
        <v>406081.89</v>
      </c>
      <c r="I784" s="28">
        <f>I785+I786+I787</f>
        <v>1078519.77</v>
      </c>
      <c r="J784" s="450"/>
      <c r="K784" s="366"/>
      <c r="L784" s="367"/>
      <c r="M784" s="368">
        <f>M785+M786+M787</f>
        <v>0</v>
      </c>
      <c r="N784" s="367"/>
      <c r="O784" s="368">
        <f>O785+O786+O787</f>
        <v>0</v>
      </c>
      <c r="P784" s="368">
        <f>P785+P786+P787</f>
        <v>0</v>
      </c>
      <c r="Q784" s="482"/>
      <c r="R784" s="327">
        <f t="shared" si="290"/>
        <v>0</v>
      </c>
      <c r="S784" s="367"/>
      <c r="T784" s="368">
        <f>T785+T786+T787</f>
        <v>672437.88</v>
      </c>
      <c r="U784" s="367"/>
      <c r="V784" s="368">
        <f>V785+V786+V787</f>
        <v>406081.89</v>
      </c>
      <c r="W784" s="368">
        <f>W785+W786+W787</f>
        <v>1078519.77</v>
      </c>
      <c r="X784" s="464"/>
    </row>
    <row r="785" spans="1:24" x14ac:dyDescent="0.25">
      <c r="A785" s="208" t="s">
        <v>1442</v>
      </c>
      <c r="B785" s="209" t="s">
        <v>390</v>
      </c>
      <c r="C785" s="202" t="s">
        <v>386</v>
      </c>
      <c r="D785" s="203">
        <v>3</v>
      </c>
      <c r="E785" s="93">
        <v>44520.959999999999</v>
      </c>
      <c r="F785" s="103">
        <f>D785*E785</f>
        <v>133562.88</v>
      </c>
      <c r="G785" s="93">
        <v>127629.13</v>
      </c>
      <c r="H785" s="103">
        <f>D785*G785</f>
        <v>382887.39</v>
      </c>
      <c r="I785" s="103">
        <f>E785*D785+G785*D785</f>
        <v>516450.27</v>
      </c>
      <c r="J785" s="441"/>
      <c r="K785" s="393"/>
      <c r="L785" s="358">
        <v>44520.959999999999</v>
      </c>
      <c r="M785" s="362">
        <f>K785*L785</f>
        <v>0</v>
      </c>
      <c r="N785" s="358">
        <v>127629.13</v>
      </c>
      <c r="O785" s="362">
        <f>K785*N785</f>
        <v>0</v>
      </c>
      <c r="P785" s="362">
        <f>L785*K785+N785*K785</f>
        <v>0</v>
      </c>
      <c r="Q785" s="473"/>
      <c r="R785" s="327">
        <f t="shared" si="290"/>
        <v>3</v>
      </c>
      <c r="S785" s="358">
        <v>44520.959999999999</v>
      </c>
      <c r="T785" s="362">
        <f>R785*S785</f>
        <v>133562.88</v>
      </c>
      <c r="U785" s="358">
        <v>127629.13</v>
      </c>
      <c r="V785" s="362">
        <f>R785*U785</f>
        <v>382887.39</v>
      </c>
      <c r="W785" s="362">
        <f>S785*R785+U785*R785</f>
        <v>516450.27</v>
      </c>
      <c r="X785" s="464"/>
    </row>
    <row r="786" spans="1:24" x14ac:dyDescent="0.25">
      <c r="A786" s="208" t="s">
        <v>1443</v>
      </c>
      <c r="B786" s="209" t="s">
        <v>408</v>
      </c>
      <c r="C786" s="202" t="s">
        <v>449</v>
      </c>
      <c r="D786" s="203">
        <v>50</v>
      </c>
      <c r="E786" s="93">
        <v>323.7</v>
      </c>
      <c r="F786" s="103">
        <f>D786*E786</f>
        <v>16185</v>
      </c>
      <c r="G786" s="93">
        <v>463.89</v>
      </c>
      <c r="H786" s="103">
        <f>D786*G786</f>
        <v>23194.5</v>
      </c>
      <c r="I786" s="103">
        <f>E786*D786+G786*D786</f>
        <v>39379.5</v>
      </c>
      <c r="J786" s="441"/>
      <c r="K786" s="393"/>
      <c r="L786" s="358">
        <v>323.7</v>
      </c>
      <c r="M786" s="362">
        <f>K786*L786</f>
        <v>0</v>
      </c>
      <c r="N786" s="358">
        <v>463.89</v>
      </c>
      <c r="O786" s="362">
        <f>K786*N786</f>
        <v>0</v>
      </c>
      <c r="P786" s="362">
        <f>L786*K786+N786*K786</f>
        <v>0</v>
      </c>
      <c r="Q786" s="473"/>
      <c r="R786" s="327">
        <f t="shared" si="290"/>
        <v>50</v>
      </c>
      <c r="S786" s="358">
        <v>323.7</v>
      </c>
      <c r="T786" s="362">
        <f>R786*S786</f>
        <v>16185</v>
      </c>
      <c r="U786" s="358">
        <v>463.89</v>
      </c>
      <c r="V786" s="362">
        <f>R786*U786</f>
        <v>23194.5</v>
      </c>
      <c r="W786" s="362">
        <f>S786*R786+U786*R786</f>
        <v>39379.5</v>
      </c>
      <c r="X786" s="464"/>
    </row>
    <row r="787" spans="1:24" x14ac:dyDescent="0.25">
      <c r="A787" s="208" t="s">
        <v>1444</v>
      </c>
      <c r="B787" s="209" t="s">
        <v>410</v>
      </c>
      <c r="C787" s="202" t="s">
        <v>386</v>
      </c>
      <c r="D787" s="203">
        <v>1</v>
      </c>
      <c r="E787" s="93">
        <v>522690</v>
      </c>
      <c r="F787" s="103">
        <f>D787*E787</f>
        <v>522690</v>
      </c>
      <c r="G787" s="93">
        <v>0</v>
      </c>
      <c r="H787" s="103">
        <f>D787*G787</f>
        <v>0</v>
      </c>
      <c r="I787" s="103">
        <f>E787*D787+G787*D787</f>
        <v>522690</v>
      </c>
      <c r="J787" s="441"/>
      <c r="K787" s="393"/>
      <c r="L787" s="358">
        <v>522690</v>
      </c>
      <c r="M787" s="362">
        <f>K787*L787</f>
        <v>0</v>
      </c>
      <c r="N787" s="358">
        <v>0</v>
      </c>
      <c r="O787" s="362">
        <f>K787*N787</f>
        <v>0</v>
      </c>
      <c r="P787" s="362">
        <f>L787*K787+N787*K787</f>
        <v>0</v>
      </c>
      <c r="Q787" s="473"/>
      <c r="R787" s="327">
        <f t="shared" si="290"/>
        <v>1</v>
      </c>
      <c r="S787" s="358">
        <v>522690</v>
      </c>
      <c r="T787" s="362">
        <f>R787*S787</f>
        <v>522690</v>
      </c>
      <c r="U787" s="358">
        <v>0</v>
      </c>
      <c r="V787" s="362">
        <f>R787*U787</f>
        <v>0</v>
      </c>
      <c r="W787" s="362">
        <f>S787*R787+U787*R787</f>
        <v>522690</v>
      </c>
      <c r="X787" s="464"/>
    </row>
    <row r="788" spans="1:24" x14ac:dyDescent="0.25">
      <c r="A788" s="214">
        <v>2</v>
      </c>
      <c r="B788" s="21" t="s">
        <v>1445</v>
      </c>
      <c r="C788" s="22"/>
      <c r="D788" s="23"/>
      <c r="E788" s="24"/>
      <c r="F788" s="25"/>
      <c r="G788" s="24"/>
      <c r="H788" s="25"/>
      <c r="I788" s="26"/>
      <c r="J788" s="438"/>
      <c r="K788" s="317"/>
      <c r="L788" s="318"/>
      <c r="M788" s="319"/>
      <c r="N788" s="318"/>
      <c r="O788" s="319"/>
      <c r="P788" s="320"/>
      <c r="Q788" s="470"/>
      <c r="R788" s="327">
        <f t="shared" si="290"/>
        <v>0</v>
      </c>
      <c r="S788" s="318"/>
      <c r="T788" s="319"/>
      <c r="U788" s="318"/>
      <c r="V788" s="319"/>
      <c r="W788" s="320"/>
      <c r="X788" s="464"/>
    </row>
    <row r="789" spans="1:24" x14ac:dyDescent="0.25">
      <c r="A789" s="108" t="s">
        <v>1446</v>
      </c>
      <c r="B789" s="109" t="s">
        <v>1447</v>
      </c>
      <c r="C789" s="110"/>
      <c r="D789" s="111"/>
      <c r="E789" s="112"/>
      <c r="F789" s="28">
        <f>SUM(F790:F802)</f>
        <v>316049</v>
      </c>
      <c r="G789" s="112"/>
      <c r="H789" s="28">
        <f>SUM(H790:H802)</f>
        <v>765964.16599999985</v>
      </c>
      <c r="I789" s="28">
        <f>SUM(I790:I802)</f>
        <v>1082013.1659999997</v>
      </c>
      <c r="J789" s="450"/>
      <c r="K789" s="366"/>
      <c r="L789" s="367"/>
      <c r="M789" s="368">
        <f>SUM(M790:M802)</f>
        <v>257540</v>
      </c>
      <c r="N789" s="367"/>
      <c r="O789" s="368">
        <f>SUM(O790:O802)</f>
        <v>696167.7</v>
      </c>
      <c r="P789" s="368">
        <f>SUM(P790:P802)</f>
        <v>953707.7</v>
      </c>
      <c r="Q789" s="482"/>
      <c r="R789" s="327">
        <f t="shared" si="290"/>
        <v>0</v>
      </c>
      <c r="S789" s="367"/>
      <c r="T789" s="368">
        <f>SUM(T790:T802)</f>
        <v>58509</v>
      </c>
      <c r="U789" s="367"/>
      <c r="V789" s="368">
        <f>SUM(V790:V802)</f>
        <v>69796.466</v>
      </c>
      <c r="W789" s="368">
        <f>SUM(W790:W802)</f>
        <v>128305.466</v>
      </c>
      <c r="X789" s="464"/>
    </row>
    <row r="790" spans="1:24" x14ac:dyDescent="0.25">
      <c r="A790" s="194" t="s">
        <v>1448</v>
      </c>
      <c r="B790" s="117" t="s">
        <v>1449</v>
      </c>
      <c r="C790" s="118" t="s">
        <v>170</v>
      </c>
      <c r="D790" s="119">
        <v>2</v>
      </c>
      <c r="E790" s="40">
        <v>5502</v>
      </c>
      <c r="F790" s="35">
        <f t="shared" ref="F790:F802" si="292">D790*E790</f>
        <v>11004</v>
      </c>
      <c r="G790" s="40">
        <v>32487</v>
      </c>
      <c r="H790" s="35">
        <f t="shared" ref="H790:H802" si="293">D790*G790</f>
        <v>64974</v>
      </c>
      <c r="I790" s="35">
        <f>E790*D790+G790*D790</f>
        <v>75978</v>
      </c>
      <c r="J790" s="441"/>
      <c r="K790" s="371">
        <v>2</v>
      </c>
      <c r="L790" s="328">
        <v>5502</v>
      </c>
      <c r="M790" s="329">
        <f t="shared" ref="M790:M802" si="294">K790*L790</f>
        <v>11004</v>
      </c>
      <c r="N790" s="328">
        <v>32487</v>
      </c>
      <c r="O790" s="329">
        <f t="shared" ref="O790:O802" si="295">K790*N790</f>
        <v>64974</v>
      </c>
      <c r="P790" s="329">
        <f>L790*K790+N790*K790</f>
        <v>75978</v>
      </c>
      <c r="Q790" s="473"/>
      <c r="R790" s="327">
        <f t="shared" si="290"/>
        <v>0</v>
      </c>
      <c r="S790" s="328">
        <v>5502</v>
      </c>
      <c r="T790" s="329">
        <f t="shared" ref="T790:T802" si="296">R790*S790</f>
        <v>0</v>
      </c>
      <c r="U790" s="328">
        <v>32487</v>
      </c>
      <c r="V790" s="329">
        <f t="shared" ref="V790:V802" si="297">R790*U790</f>
        <v>0</v>
      </c>
      <c r="W790" s="329">
        <f>S790*R790+U790*R790</f>
        <v>0</v>
      </c>
      <c r="X790" s="464"/>
    </row>
    <row r="791" spans="1:24" ht="28.5" x14ac:dyDescent="0.25">
      <c r="A791" s="194" t="s">
        <v>1450</v>
      </c>
      <c r="B791" s="117" t="s">
        <v>1451</v>
      </c>
      <c r="C791" s="118" t="s">
        <v>243</v>
      </c>
      <c r="D791" s="119">
        <v>350</v>
      </c>
      <c r="E791" s="40">
        <v>182</v>
      </c>
      <c r="F791" s="35">
        <f t="shared" si="292"/>
        <v>63700</v>
      </c>
      <c r="G791" s="40">
        <v>322.39999999999998</v>
      </c>
      <c r="H791" s="35">
        <f t="shared" si="293"/>
        <v>112839.99999999999</v>
      </c>
      <c r="I791" s="35">
        <f>E791*D791+G791*D791</f>
        <v>176540</v>
      </c>
      <c r="J791" s="441"/>
      <c r="K791" s="371">
        <v>280</v>
      </c>
      <c r="L791" s="328">
        <v>182</v>
      </c>
      <c r="M791" s="329">
        <f t="shared" si="294"/>
        <v>50960</v>
      </c>
      <c r="N791" s="328">
        <v>322.39999999999998</v>
      </c>
      <c r="O791" s="329">
        <f t="shared" si="295"/>
        <v>90272</v>
      </c>
      <c r="P791" s="329">
        <f>L791*K791+N791*K791</f>
        <v>141232</v>
      </c>
      <c r="Q791" s="473"/>
      <c r="R791" s="327">
        <f t="shared" si="290"/>
        <v>70</v>
      </c>
      <c r="S791" s="328">
        <v>182</v>
      </c>
      <c r="T791" s="329">
        <f t="shared" si="296"/>
        <v>12740</v>
      </c>
      <c r="U791" s="328">
        <v>322.39999999999998</v>
      </c>
      <c r="V791" s="329">
        <f t="shared" si="297"/>
        <v>22568</v>
      </c>
      <c r="W791" s="329">
        <f>S791*R791+U791*R791</f>
        <v>35308</v>
      </c>
      <c r="X791" s="464"/>
    </row>
    <row r="792" spans="1:24" ht="28.5" x14ac:dyDescent="0.25">
      <c r="A792" s="194" t="s">
        <v>1452</v>
      </c>
      <c r="B792" s="122" t="s">
        <v>1453</v>
      </c>
      <c r="C792" s="118" t="s">
        <v>296</v>
      </c>
      <c r="D792" s="119">
        <v>250</v>
      </c>
      <c r="E792" s="40">
        <v>182</v>
      </c>
      <c r="F792" s="35">
        <f t="shared" si="292"/>
        <v>45500</v>
      </c>
      <c r="G792" s="40">
        <v>160</v>
      </c>
      <c r="H792" s="35">
        <f t="shared" si="293"/>
        <v>40000</v>
      </c>
      <c r="I792" s="35">
        <f>E792*D792+G792*D792</f>
        <v>85500</v>
      </c>
      <c r="J792" s="441"/>
      <c r="K792" s="371">
        <v>136</v>
      </c>
      <c r="L792" s="328">
        <v>182</v>
      </c>
      <c r="M792" s="329">
        <f t="shared" si="294"/>
        <v>24752</v>
      </c>
      <c r="N792" s="328">
        <v>160</v>
      </c>
      <c r="O792" s="329">
        <f t="shared" si="295"/>
        <v>21760</v>
      </c>
      <c r="P792" s="329">
        <f>L792*K792+N792*K792</f>
        <v>46512</v>
      </c>
      <c r="Q792" s="473"/>
      <c r="R792" s="327">
        <f t="shared" si="290"/>
        <v>114</v>
      </c>
      <c r="S792" s="328">
        <v>182</v>
      </c>
      <c r="T792" s="329">
        <f t="shared" si="296"/>
        <v>20748</v>
      </c>
      <c r="U792" s="328">
        <v>160</v>
      </c>
      <c r="V792" s="329">
        <f t="shared" si="297"/>
        <v>18240</v>
      </c>
      <c r="W792" s="329">
        <f>S792*R792+U792*R792</f>
        <v>38988</v>
      </c>
      <c r="X792" s="464"/>
    </row>
    <row r="793" spans="1:24" ht="28.5" x14ac:dyDescent="0.25">
      <c r="A793" s="194" t="s">
        <v>1454</v>
      </c>
      <c r="B793" s="117" t="s">
        <v>1455</v>
      </c>
      <c r="C793" s="118" t="s">
        <v>170</v>
      </c>
      <c r="D793" s="119">
        <v>23</v>
      </c>
      <c r="E793" s="40">
        <v>4585</v>
      </c>
      <c r="F793" s="35">
        <f t="shared" si="292"/>
        <v>105455</v>
      </c>
      <c r="G793" s="40">
        <v>21362.9</v>
      </c>
      <c r="H793" s="35">
        <f t="shared" si="293"/>
        <v>491346.7</v>
      </c>
      <c r="I793" s="35">
        <f>E793*D793+G793*D793</f>
        <v>596801.69999999995</v>
      </c>
      <c r="J793" s="441"/>
      <c r="K793" s="371">
        <v>23</v>
      </c>
      <c r="L793" s="328">
        <v>4585</v>
      </c>
      <c r="M793" s="329">
        <f t="shared" si="294"/>
        <v>105455</v>
      </c>
      <c r="N793" s="328">
        <v>21362.9</v>
      </c>
      <c r="O793" s="329">
        <f t="shared" si="295"/>
        <v>491346.7</v>
      </c>
      <c r="P793" s="329">
        <f>L793*K793+N793*K793</f>
        <v>596801.69999999995</v>
      </c>
      <c r="Q793" s="473"/>
      <c r="R793" s="327">
        <f t="shared" si="290"/>
        <v>0</v>
      </c>
      <c r="S793" s="328">
        <v>4585</v>
      </c>
      <c r="T793" s="329">
        <f t="shared" si="296"/>
        <v>0</v>
      </c>
      <c r="U793" s="328">
        <v>21362.9</v>
      </c>
      <c r="V793" s="329">
        <f t="shared" si="297"/>
        <v>0</v>
      </c>
      <c r="W793" s="329">
        <f>S793*R793+U793*R793</f>
        <v>0</v>
      </c>
      <c r="X793" s="464"/>
    </row>
    <row r="794" spans="1:24" x14ac:dyDescent="0.25">
      <c r="A794" s="215" t="s">
        <v>1456</v>
      </c>
      <c r="B794" s="122" t="s">
        <v>543</v>
      </c>
      <c r="C794" s="118" t="s">
        <v>170</v>
      </c>
      <c r="D794" s="119">
        <v>500</v>
      </c>
      <c r="E794" s="40">
        <v>13.100000000000001</v>
      </c>
      <c r="F794" s="35">
        <f t="shared" si="292"/>
        <v>6550.0000000000009</v>
      </c>
      <c r="G794" s="40">
        <v>31.72</v>
      </c>
      <c r="H794" s="35">
        <f t="shared" si="293"/>
        <v>15860</v>
      </c>
      <c r="I794" s="35">
        <f>F794+H794</f>
        <v>22410</v>
      </c>
      <c r="J794" s="441"/>
      <c r="K794" s="371"/>
      <c r="L794" s="328">
        <v>13.100000000000001</v>
      </c>
      <c r="M794" s="329">
        <f t="shared" si="294"/>
        <v>0</v>
      </c>
      <c r="N794" s="328">
        <v>31.72</v>
      </c>
      <c r="O794" s="329">
        <f t="shared" si="295"/>
        <v>0</v>
      </c>
      <c r="P794" s="329">
        <f>M794+O794</f>
        <v>0</v>
      </c>
      <c r="Q794" s="473"/>
      <c r="R794" s="327">
        <f t="shared" si="290"/>
        <v>500</v>
      </c>
      <c r="S794" s="328">
        <v>13.100000000000001</v>
      </c>
      <c r="T794" s="329">
        <f t="shared" si="296"/>
        <v>6550.0000000000009</v>
      </c>
      <c r="U794" s="328">
        <v>31.72</v>
      </c>
      <c r="V794" s="329">
        <f t="shared" si="297"/>
        <v>15860</v>
      </c>
      <c r="W794" s="329">
        <f>T794+V794</f>
        <v>22410</v>
      </c>
      <c r="X794" s="464"/>
    </row>
    <row r="795" spans="1:24" x14ac:dyDescent="0.25">
      <c r="A795" s="215" t="s">
        <v>1457</v>
      </c>
      <c r="B795" s="122" t="s">
        <v>620</v>
      </c>
      <c r="C795" s="118" t="s">
        <v>170</v>
      </c>
      <c r="D795" s="119">
        <v>21</v>
      </c>
      <c r="E795" s="40">
        <v>262</v>
      </c>
      <c r="F795" s="35">
        <f t="shared" si="292"/>
        <v>5502</v>
      </c>
      <c r="G795" s="40">
        <v>151.346</v>
      </c>
      <c r="H795" s="35">
        <f t="shared" si="293"/>
        <v>3178.2660000000001</v>
      </c>
      <c r="I795" s="35">
        <f>F795+H795</f>
        <v>8680.2659999999996</v>
      </c>
      <c r="J795" s="441"/>
      <c r="K795" s="371"/>
      <c r="L795" s="328">
        <v>262</v>
      </c>
      <c r="M795" s="329">
        <f t="shared" si="294"/>
        <v>0</v>
      </c>
      <c r="N795" s="328">
        <v>151.346</v>
      </c>
      <c r="O795" s="329">
        <f t="shared" si="295"/>
        <v>0</v>
      </c>
      <c r="P795" s="329">
        <f>M795+O795</f>
        <v>0</v>
      </c>
      <c r="Q795" s="473"/>
      <c r="R795" s="327">
        <f t="shared" si="290"/>
        <v>21</v>
      </c>
      <c r="S795" s="328">
        <v>262</v>
      </c>
      <c r="T795" s="329">
        <f t="shared" si="296"/>
        <v>5502</v>
      </c>
      <c r="U795" s="328">
        <v>151.346</v>
      </c>
      <c r="V795" s="329">
        <f t="shared" si="297"/>
        <v>3178.2660000000001</v>
      </c>
      <c r="W795" s="329">
        <f>T795+V795</f>
        <v>8680.2659999999996</v>
      </c>
      <c r="X795" s="464"/>
    </row>
    <row r="796" spans="1:24" x14ac:dyDescent="0.25">
      <c r="A796" s="194" t="s">
        <v>1458</v>
      </c>
      <c r="B796" s="117" t="s">
        <v>1459</v>
      </c>
      <c r="C796" s="118" t="s">
        <v>170</v>
      </c>
      <c r="D796" s="119">
        <v>120</v>
      </c>
      <c r="E796" s="40">
        <v>0</v>
      </c>
      <c r="F796" s="35">
        <f t="shared" si="292"/>
        <v>0</v>
      </c>
      <c r="G796" s="40">
        <v>14.35</v>
      </c>
      <c r="H796" s="35">
        <f t="shared" si="293"/>
        <v>1722</v>
      </c>
      <c r="I796" s="35">
        <f t="shared" ref="I796:I801" si="298">E796*D796+G796*D796</f>
        <v>1722</v>
      </c>
      <c r="J796" s="441"/>
      <c r="K796" s="371">
        <v>120</v>
      </c>
      <c r="L796" s="328">
        <v>0</v>
      </c>
      <c r="M796" s="329">
        <f t="shared" si="294"/>
        <v>0</v>
      </c>
      <c r="N796" s="328">
        <v>14.35</v>
      </c>
      <c r="O796" s="329">
        <f t="shared" si="295"/>
        <v>1722</v>
      </c>
      <c r="P796" s="329">
        <f t="shared" ref="P796:P801" si="299">L796*K796+N796*K796</f>
        <v>1722</v>
      </c>
      <c r="Q796" s="473"/>
      <c r="R796" s="327">
        <f t="shared" si="290"/>
        <v>0</v>
      </c>
      <c r="S796" s="328">
        <v>0</v>
      </c>
      <c r="T796" s="329">
        <f t="shared" si="296"/>
        <v>0</v>
      </c>
      <c r="U796" s="328">
        <v>14.35</v>
      </c>
      <c r="V796" s="329">
        <f t="shared" si="297"/>
        <v>0</v>
      </c>
      <c r="W796" s="329">
        <f t="shared" ref="W796:W801" si="300">S796*R796+U796*R796</f>
        <v>0</v>
      </c>
      <c r="X796" s="464"/>
    </row>
    <row r="797" spans="1:24" x14ac:dyDescent="0.25">
      <c r="A797" s="194" t="s">
        <v>1460</v>
      </c>
      <c r="B797" s="117" t="s">
        <v>1461</v>
      </c>
      <c r="C797" s="118" t="s">
        <v>170</v>
      </c>
      <c r="D797" s="119">
        <v>46</v>
      </c>
      <c r="E797" s="40">
        <v>65.5</v>
      </c>
      <c r="F797" s="35">
        <f t="shared" si="292"/>
        <v>3013</v>
      </c>
      <c r="G797" s="40">
        <v>122.3</v>
      </c>
      <c r="H797" s="35">
        <f t="shared" si="293"/>
        <v>5625.8</v>
      </c>
      <c r="I797" s="35">
        <f t="shared" si="298"/>
        <v>8638.7999999999993</v>
      </c>
      <c r="J797" s="441"/>
      <c r="K797" s="371">
        <v>46</v>
      </c>
      <c r="L797" s="328">
        <v>65.5</v>
      </c>
      <c r="M797" s="329">
        <f t="shared" si="294"/>
        <v>3013</v>
      </c>
      <c r="N797" s="328">
        <v>122.3</v>
      </c>
      <c r="O797" s="329">
        <f t="shared" si="295"/>
        <v>5625.8</v>
      </c>
      <c r="P797" s="329">
        <f t="shared" si="299"/>
        <v>8638.7999999999993</v>
      </c>
      <c r="Q797" s="473"/>
      <c r="R797" s="327">
        <f t="shared" si="290"/>
        <v>0</v>
      </c>
      <c r="S797" s="328">
        <v>65.5</v>
      </c>
      <c r="T797" s="329">
        <f t="shared" si="296"/>
        <v>0</v>
      </c>
      <c r="U797" s="328">
        <v>122.3</v>
      </c>
      <c r="V797" s="329">
        <f t="shared" si="297"/>
        <v>0</v>
      </c>
      <c r="W797" s="329">
        <f t="shared" si="300"/>
        <v>0</v>
      </c>
      <c r="X797" s="464"/>
    </row>
    <row r="798" spans="1:24" x14ac:dyDescent="0.25">
      <c r="A798" s="194" t="s">
        <v>1462</v>
      </c>
      <c r="B798" s="117" t="s">
        <v>1463</v>
      </c>
      <c r="C798" s="118" t="s">
        <v>170</v>
      </c>
      <c r="D798" s="119">
        <v>23</v>
      </c>
      <c r="E798" s="40">
        <v>65.5</v>
      </c>
      <c r="F798" s="35">
        <f t="shared" si="292"/>
        <v>1506.5</v>
      </c>
      <c r="G798" s="40">
        <v>127.4</v>
      </c>
      <c r="H798" s="35">
        <f t="shared" si="293"/>
        <v>2930.2000000000003</v>
      </c>
      <c r="I798" s="35">
        <f t="shared" si="298"/>
        <v>4436.7000000000007</v>
      </c>
      <c r="J798" s="441"/>
      <c r="K798" s="371"/>
      <c r="L798" s="328">
        <v>65.5</v>
      </c>
      <c r="M798" s="329">
        <f t="shared" si="294"/>
        <v>0</v>
      </c>
      <c r="N798" s="328">
        <v>127.4</v>
      </c>
      <c r="O798" s="329">
        <f t="shared" si="295"/>
        <v>0</v>
      </c>
      <c r="P798" s="329">
        <f t="shared" si="299"/>
        <v>0</v>
      </c>
      <c r="Q798" s="473"/>
      <c r="R798" s="327">
        <f t="shared" si="290"/>
        <v>23</v>
      </c>
      <c r="S798" s="328">
        <v>65.5</v>
      </c>
      <c r="T798" s="329">
        <f t="shared" si="296"/>
        <v>1506.5</v>
      </c>
      <c r="U798" s="328">
        <v>127.4</v>
      </c>
      <c r="V798" s="329">
        <f t="shared" si="297"/>
        <v>2930.2000000000003</v>
      </c>
      <c r="W798" s="329">
        <f t="shared" si="300"/>
        <v>4436.7000000000007</v>
      </c>
      <c r="X798" s="464"/>
    </row>
    <row r="799" spans="1:24" x14ac:dyDescent="0.25">
      <c r="A799" s="194" t="s">
        <v>1464</v>
      </c>
      <c r="B799" s="117" t="s">
        <v>1465</v>
      </c>
      <c r="C799" s="118" t="s">
        <v>170</v>
      </c>
      <c r="D799" s="119">
        <v>272</v>
      </c>
      <c r="E799" s="40">
        <v>32.75</v>
      </c>
      <c r="F799" s="35">
        <f t="shared" si="292"/>
        <v>8908</v>
      </c>
      <c r="G799" s="40">
        <v>15.6</v>
      </c>
      <c r="H799" s="35">
        <f t="shared" si="293"/>
        <v>4243.2</v>
      </c>
      <c r="I799" s="35">
        <f t="shared" si="298"/>
        <v>13151.2</v>
      </c>
      <c r="J799" s="441"/>
      <c r="K799" s="371">
        <v>272</v>
      </c>
      <c r="L799" s="328">
        <v>32.75</v>
      </c>
      <c r="M799" s="329">
        <f t="shared" si="294"/>
        <v>8908</v>
      </c>
      <c r="N799" s="328">
        <v>15.6</v>
      </c>
      <c r="O799" s="329">
        <f t="shared" si="295"/>
        <v>4243.2</v>
      </c>
      <c r="P799" s="329">
        <f t="shared" si="299"/>
        <v>13151.2</v>
      </c>
      <c r="Q799" s="473"/>
      <c r="R799" s="327">
        <f t="shared" si="290"/>
        <v>0</v>
      </c>
      <c r="S799" s="328">
        <v>32.75</v>
      </c>
      <c r="T799" s="329">
        <f t="shared" si="296"/>
        <v>0</v>
      </c>
      <c r="U799" s="328">
        <v>15.6</v>
      </c>
      <c r="V799" s="329">
        <f t="shared" si="297"/>
        <v>0</v>
      </c>
      <c r="W799" s="329">
        <f t="shared" si="300"/>
        <v>0</v>
      </c>
      <c r="X799" s="464"/>
    </row>
    <row r="800" spans="1:24" x14ac:dyDescent="0.25">
      <c r="A800" s="194" t="s">
        <v>1466</v>
      </c>
      <c r="B800" s="117" t="s">
        <v>354</v>
      </c>
      <c r="C800" s="118" t="s">
        <v>196</v>
      </c>
      <c r="D800" s="119">
        <v>1</v>
      </c>
      <c r="E800" s="40">
        <v>0</v>
      </c>
      <c r="F800" s="35">
        <f t="shared" si="292"/>
        <v>0</v>
      </c>
      <c r="G800" s="40">
        <v>16224</v>
      </c>
      <c r="H800" s="35">
        <f t="shared" si="293"/>
        <v>16224</v>
      </c>
      <c r="I800" s="35">
        <f t="shared" si="298"/>
        <v>16224</v>
      </c>
      <c r="J800" s="441"/>
      <c r="K800" s="371">
        <v>1</v>
      </c>
      <c r="L800" s="328">
        <v>0</v>
      </c>
      <c r="M800" s="329">
        <f t="shared" si="294"/>
        <v>0</v>
      </c>
      <c r="N800" s="328">
        <v>16224</v>
      </c>
      <c r="O800" s="329">
        <f t="shared" si="295"/>
        <v>16224</v>
      </c>
      <c r="P800" s="329">
        <f t="shared" si="299"/>
        <v>16224</v>
      </c>
      <c r="Q800" s="473"/>
      <c r="R800" s="327">
        <f t="shared" si="290"/>
        <v>0</v>
      </c>
      <c r="S800" s="328">
        <v>0</v>
      </c>
      <c r="T800" s="329">
        <f t="shared" si="296"/>
        <v>0</v>
      </c>
      <c r="U800" s="328">
        <v>16224</v>
      </c>
      <c r="V800" s="329">
        <f t="shared" si="297"/>
        <v>0</v>
      </c>
      <c r="W800" s="329">
        <f t="shared" si="300"/>
        <v>0</v>
      </c>
      <c r="X800" s="464"/>
    </row>
    <row r="801" spans="1:24" x14ac:dyDescent="0.25">
      <c r="A801" s="194" t="s">
        <v>1467</v>
      </c>
      <c r="B801" s="117" t="s">
        <v>381</v>
      </c>
      <c r="C801" s="118" t="s">
        <v>196</v>
      </c>
      <c r="D801" s="119">
        <v>1</v>
      </c>
      <c r="E801" s="40">
        <v>53448</v>
      </c>
      <c r="F801" s="35">
        <f t="shared" si="292"/>
        <v>53448</v>
      </c>
      <c r="G801" s="40">
        <v>0</v>
      </c>
      <c r="H801" s="35">
        <f t="shared" si="293"/>
        <v>0</v>
      </c>
      <c r="I801" s="35">
        <f t="shared" si="298"/>
        <v>53448</v>
      </c>
      <c r="J801" s="441"/>
      <c r="K801" s="371">
        <v>1</v>
      </c>
      <c r="L801" s="328">
        <v>53448</v>
      </c>
      <c r="M801" s="329">
        <f t="shared" si="294"/>
        <v>53448</v>
      </c>
      <c r="N801" s="328">
        <v>0</v>
      </c>
      <c r="O801" s="329">
        <f t="shared" si="295"/>
        <v>0</v>
      </c>
      <c r="P801" s="329">
        <f t="shared" si="299"/>
        <v>53448</v>
      </c>
      <c r="Q801" s="473"/>
      <c r="R801" s="327">
        <f t="shared" si="290"/>
        <v>0</v>
      </c>
      <c r="S801" s="328">
        <v>53448</v>
      </c>
      <c r="T801" s="329">
        <f t="shared" si="296"/>
        <v>0</v>
      </c>
      <c r="U801" s="328">
        <v>0</v>
      </c>
      <c r="V801" s="329">
        <f t="shared" si="297"/>
        <v>0</v>
      </c>
      <c r="W801" s="329">
        <f t="shared" si="300"/>
        <v>0</v>
      </c>
      <c r="X801" s="464"/>
    </row>
    <row r="802" spans="1:24" ht="28.5" x14ac:dyDescent="0.25">
      <c r="A802" s="215" t="s">
        <v>1468</v>
      </c>
      <c r="B802" s="122" t="s">
        <v>674</v>
      </c>
      <c r="C802" s="118" t="s">
        <v>296</v>
      </c>
      <c r="D802" s="119">
        <v>250</v>
      </c>
      <c r="E802" s="40">
        <v>45.85</v>
      </c>
      <c r="F802" s="35">
        <f t="shared" si="292"/>
        <v>11462.5</v>
      </c>
      <c r="G802" s="40">
        <v>28.080000000000002</v>
      </c>
      <c r="H802" s="35">
        <f t="shared" si="293"/>
        <v>7020.0000000000009</v>
      </c>
      <c r="I802" s="35">
        <f>F802+H802</f>
        <v>18482.5</v>
      </c>
      <c r="J802" s="441"/>
      <c r="K802" s="371"/>
      <c r="L802" s="328">
        <v>45.85</v>
      </c>
      <c r="M802" s="329">
        <f t="shared" si="294"/>
        <v>0</v>
      </c>
      <c r="N802" s="328">
        <v>28.080000000000002</v>
      </c>
      <c r="O802" s="329">
        <f t="shared" si="295"/>
        <v>0</v>
      </c>
      <c r="P802" s="329">
        <f>M802+O802</f>
        <v>0</v>
      </c>
      <c r="Q802" s="473"/>
      <c r="R802" s="327">
        <f t="shared" si="290"/>
        <v>250</v>
      </c>
      <c r="S802" s="328">
        <v>45.85</v>
      </c>
      <c r="T802" s="329">
        <f t="shared" si="296"/>
        <v>11462.5</v>
      </c>
      <c r="U802" s="328">
        <v>28.080000000000002</v>
      </c>
      <c r="V802" s="329">
        <f t="shared" si="297"/>
        <v>7020.0000000000009</v>
      </c>
      <c r="W802" s="329">
        <f>T802+V802</f>
        <v>18482.5</v>
      </c>
      <c r="X802" s="464"/>
    </row>
    <row r="803" spans="1:24" x14ac:dyDescent="0.25">
      <c r="A803" s="214">
        <v>3</v>
      </c>
      <c r="B803" s="21" t="s">
        <v>1469</v>
      </c>
      <c r="C803" s="22"/>
      <c r="D803" s="23"/>
      <c r="E803" s="24"/>
      <c r="F803" s="25"/>
      <c r="G803" s="24"/>
      <c r="H803" s="25"/>
      <c r="I803" s="26"/>
      <c r="J803" s="438"/>
      <c r="K803" s="317"/>
      <c r="L803" s="318"/>
      <c r="M803" s="319"/>
      <c r="N803" s="318"/>
      <c r="O803" s="319"/>
      <c r="P803" s="320"/>
      <c r="Q803" s="470"/>
      <c r="R803" s="327">
        <f t="shared" si="290"/>
        <v>0</v>
      </c>
      <c r="S803" s="318"/>
      <c r="T803" s="319"/>
      <c r="U803" s="318"/>
      <c r="V803" s="319"/>
      <c r="W803" s="320"/>
      <c r="X803" s="464"/>
    </row>
    <row r="804" spans="1:24" x14ac:dyDescent="0.25">
      <c r="A804" s="108" t="s">
        <v>1470</v>
      </c>
      <c r="B804" s="109" t="s">
        <v>1471</v>
      </c>
      <c r="C804" s="110"/>
      <c r="D804" s="111"/>
      <c r="E804" s="112"/>
      <c r="F804" s="28">
        <f>F805+F825+F846+F868</f>
        <v>21098569.363199998</v>
      </c>
      <c r="G804" s="112"/>
      <c r="H804" s="28">
        <f>H805+H825+H846+H868</f>
        <v>32901573.342999998</v>
      </c>
      <c r="I804" s="28">
        <f>I805+I825+I846+I868</f>
        <v>54000142.706200004</v>
      </c>
      <c r="J804" s="450"/>
      <c r="K804" s="366"/>
      <c r="L804" s="367"/>
      <c r="M804" s="368">
        <f>M805+M825+M846+M868</f>
        <v>19196092.828000002</v>
      </c>
      <c r="N804" s="367"/>
      <c r="O804" s="368">
        <f>O805+O825+O846+O868</f>
        <v>32645531.873600002</v>
      </c>
      <c r="P804" s="368">
        <f>P805+P825+P846+P868</f>
        <v>51841624.721599996</v>
      </c>
      <c r="Q804" s="482"/>
      <c r="R804" s="327">
        <f t="shared" si="290"/>
        <v>0</v>
      </c>
      <c r="S804" s="367"/>
      <c r="T804" s="368">
        <f>T805+T825+T846+T868</f>
        <v>1902476.5252</v>
      </c>
      <c r="U804" s="367"/>
      <c r="V804" s="368">
        <f>V805+V825+V846+V868</f>
        <v>256041.46940000058</v>
      </c>
      <c r="W804" s="368">
        <f>W805+W825+W846+W868</f>
        <v>2158517.9946000008</v>
      </c>
      <c r="X804" s="464"/>
    </row>
    <row r="805" spans="1:24" x14ac:dyDescent="0.25">
      <c r="A805" s="216" t="s">
        <v>1472</v>
      </c>
      <c r="B805" s="217" t="s">
        <v>1473</v>
      </c>
      <c r="C805" s="218"/>
      <c r="D805" s="219"/>
      <c r="E805" s="222"/>
      <c r="F805" s="221">
        <f>SUM(F806:F824)</f>
        <v>3725239.8856000002</v>
      </c>
      <c r="G805" s="220"/>
      <c r="H805" s="221">
        <f>SUM(H806:H824)</f>
        <v>6467333.347599999</v>
      </c>
      <c r="I805" s="221">
        <f>SUM(I806:I824)</f>
        <v>10192573.233199999</v>
      </c>
      <c r="J805" s="450"/>
      <c r="K805" s="397"/>
      <c r="L805" s="398"/>
      <c r="M805" s="399">
        <f>SUM(M806:M824)</f>
        <v>3280061.3188</v>
      </c>
      <c r="N805" s="400"/>
      <c r="O805" s="399">
        <f>SUM(O806:O824)</f>
        <v>6418155.2985999994</v>
      </c>
      <c r="P805" s="399">
        <f>SUM(P806:P824)</f>
        <v>9698216.6173999999</v>
      </c>
      <c r="Q805" s="482"/>
      <c r="R805" s="327">
        <f t="shared" si="290"/>
        <v>0</v>
      </c>
      <c r="S805" s="398"/>
      <c r="T805" s="399">
        <f>SUM(T806:T824)</f>
        <v>445178.56680000003</v>
      </c>
      <c r="U805" s="400"/>
      <c r="V805" s="399">
        <f>SUM(V806:V824)</f>
        <v>49178.049000000006</v>
      </c>
      <c r="W805" s="399">
        <f>SUM(W806:W824)</f>
        <v>494356.61580000003</v>
      </c>
      <c r="X805" s="464"/>
    </row>
    <row r="806" spans="1:24" x14ac:dyDescent="0.25">
      <c r="A806" s="200" t="s">
        <v>1474</v>
      </c>
      <c r="B806" s="223" t="s">
        <v>1475</v>
      </c>
      <c r="C806" s="224"/>
      <c r="D806" s="225"/>
      <c r="E806" s="226"/>
      <c r="F806" s="94"/>
      <c r="G806" s="94"/>
      <c r="H806" s="94"/>
      <c r="I806" s="94"/>
      <c r="J806" s="440"/>
      <c r="K806" s="401"/>
      <c r="L806" s="402"/>
      <c r="M806" s="359"/>
      <c r="N806" s="359"/>
      <c r="O806" s="359"/>
      <c r="P806" s="359"/>
      <c r="Q806" s="472"/>
      <c r="R806" s="327">
        <f t="shared" si="290"/>
        <v>0</v>
      </c>
      <c r="S806" s="402"/>
      <c r="T806" s="359"/>
      <c r="U806" s="359"/>
      <c r="V806" s="359"/>
      <c r="W806" s="359"/>
      <c r="X806" s="464"/>
    </row>
    <row r="807" spans="1:24" x14ac:dyDescent="0.25">
      <c r="A807" s="208" t="s">
        <v>1476</v>
      </c>
      <c r="B807" s="157" t="s">
        <v>805</v>
      </c>
      <c r="C807" s="158" t="s">
        <v>43</v>
      </c>
      <c r="D807" s="168">
        <v>84.186999999999998</v>
      </c>
      <c r="E807" s="93">
        <v>1590</v>
      </c>
      <c r="F807" s="103">
        <f>D807*E807</f>
        <v>133857.32999999999</v>
      </c>
      <c r="G807" s="93">
        <v>0</v>
      </c>
      <c r="H807" s="103">
        <f>G807*D807</f>
        <v>0</v>
      </c>
      <c r="I807" s="103">
        <f>E807*D807+G807*D807</f>
        <v>133857.32999999999</v>
      </c>
      <c r="J807" s="441"/>
      <c r="K807" s="383">
        <v>84.186999999999998</v>
      </c>
      <c r="L807" s="358">
        <v>1590</v>
      </c>
      <c r="M807" s="362">
        <f>K807*L807</f>
        <v>133857.32999999999</v>
      </c>
      <c r="N807" s="358">
        <v>0</v>
      </c>
      <c r="O807" s="362">
        <f>N807*K807</f>
        <v>0</v>
      </c>
      <c r="P807" s="362">
        <f>L807*K807+N807*K807</f>
        <v>133857.32999999999</v>
      </c>
      <c r="Q807" s="473"/>
      <c r="R807" s="327">
        <f t="shared" si="290"/>
        <v>0</v>
      </c>
      <c r="S807" s="358">
        <v>1590</v>
      </c>
      <c r="T807" s="362">
        <f>R807*S807</f>
        <v>0</v>
      </c>
      <c r="U807" s="358">
        <v>0</v>
      </c>
      <c r="V807" s="362">
        <f>U807*R807</f>
        <v>0</v>
      </c>
      <c r="W807" s="362">
        <f>S807*R807+U807*R807</f>
        <v>0</v>
      </c>
      <c r="X807" s="464"/>
    </row>
    <row r="808" spans="1:24" x14ac:dyDescent="0.25">
      <c r="A808" s="208" t="s">
        <v>1477</v>
      </c>
      <c r="B808" s="156" t="s">
        <v>1478</v>
      </c>
      <c r="C808" s="114" t="s">
        <v>43</v>
      </c>
      <c r="D808" s="115">
        <v>57.27</v>
      </c>
      <c r="E808" s="93">
        <v>19422</v>
      </c>
      <c r="F808" s="103">
        <f>D808*E808</f>
        <v>1112297.9400000002</v>
      </c>
      <c r="G808" s="93">
        <v>0</v>
      </c>
      <c r="H808" s="103">
        <f>G808*D808</f>
        <v>0</v>
      </c>
      <c r="I808" s="103">
        <f>E808*D808+G808*D808</f>
        <v>1112297.9400000002</v>
      </c>
      <c r="J808" s="441"/>
      <c r="K808" s="369">
        <v>57.27</v>
      </c>
      <c r="L808" s="358">
        <v>19422</v>
      </c>
      <c r="M808" s="362">
        <f>K808*L808</f>
        <v>1112297.9400000002</v>
      </c>
      <c r="N808" s="358">
        <v>0</v>
      </c>
      <c r="O808" s="362">
        <f>N808*K808</f>
        <v>0</v>
      </c>
      <c r="P808" s="362">
        <f>L808*K808+N808*K808</f>
        <v>1112297.9400000002</v>
      </c>
      <c r="Q808" s="473"/>
      <c r="R808" s="327">
        <f t="shared" si="290"/>
        <v>0</v>
      </c>
      <c r="S808" s="358">
        <v>19422</v>
      </c>
      <c r="T808" s="362">
        <f>R808*S808</f>
        <v>0</v>
      </c>
      <c r="U808" s="358">
        <v>0</v>
      </c>
      <c r="V808" s="362">
        <f>U808*R808</f>
        <v>0</v>
      </c>
      <c r="W808" s="362">
        <f>S808*R808+U808*R808</f>
        <v>0</v>
      </c>
      <c r="X808" s="464"/>
    </row>
    <row r="809" spans="1:24" ht="28.5" x14ac:dyDescent="0.25">
      <c r="A809" s="208" t="s">
        <v>1479</v>
      </c>
      <c r="B809" s="156" t="s">
        <v>929</v>
      </c>
      <c r="C809" s="114" t="s">
        <v>43</v>
      </c>
      <c r="D809" s="115">
        <v>90.69</v>
      </c>
      <c r="E809" s="107">
        <v>2405</v>
      </c>
      <c r="F809" s="103">
        <f>D809*E809</f>
        <v>218109.44999999998</v>
      </c>
      <c r="G809" s="107">
        <v>0</v>
      </c>
      <c r="H809" s="103">
        <f>G809*D809</f>
        <v>0</v>
      </c>
      <c r="I809" s="94">
        <f>E809*D809+G809*D809</f>
        <v>218109.44999999998</v>
      </c>
      <c r="J809" s="441"/>
      <c r="K809" s="369">
        <v>90.69</v>
      </c>
      <c r="L809" s="365">
        <v>2405</v>
      </c>
      <c r="M809" s="362">
        <f>K809*L809</f>
        <v>218109.44999999998</v>
      </c>
      <c r="N809" s="365">
        <v>0</v>
      </c>
      <c r="O809" s="362">
        <f>N809*K809</f>
        <v>0</v>
      </c>
      <c r="P809" s="359">
        <f>L809*K809+N809*K809</f>
        <v>218109.44999999998</v>
      </c>
      <c r="Q809" s="473"/>
      <c r="R809" s="327">
        <f t="shared" si="290"/>
        <v>0</v>
      </c>
      <c r="S809" s="365">
        <v>2405</v>
      </c>
      <c r="T809" s="362">
        <f>R809*S809</f>
        <v>0</v>
      </c>
      <c r="U809" s="365">
        <v>0</v>
      </c>
      <c r="V809" s="362">
        <f>U809*R809</f>
        <v>0</v>
      </c>
      <c r="W809" s="359">
        <f>S809*R809+U809*R809</f>
        <v>0</v>
      </c>
      <c r="X809" s="464"/>
    </row>
    <row r="810" spans="1:24" x14ac:dyDescent="0.25">
      <c r="A810" s="208" t="s">
        <v>1480</v>
      </c>
      <c r="B810" s="157" t="s">
        <v>809</v>
      </c>
      <c r="C810" s="158" t="s">
        <v>43</v>
      </c>
      <c r="D810" s="119">
        <v>54.41</v>
      </c>
      <c r="E810" s="93">
        <v>1590</v>
      </c>
      <c r="F810" s="103">
        <f>D810*E810</f>
        <v>86511.9</v>
      </c>
      <c r="G810" s="93">
        <v>0</v>
      </c>
      <c r="H810" s="103">
        <f>G810*D810</f>
        <v>0</v>
      </c>
      <c r="I810" s="103">
        <f>E810*D810+G810*D810</f>
        <v>86511.9</v>
      </c>
      <c r="J810" s="441"/>
      <c r="K810" s="383">
        <v>54.41</v>
      </c>
      <c r="L810" s="358">
        <v>1590</v>
      </c>
      <c r="M810" s="362">
        <f>K810*L810</f>
        <v>86511.9</v>
      </c>
      <c r="N810" s="358">
        <v>0</v>
      </c>
      <c r="O810" s="362">
        <f>N810*K810</f>
        <v>0</v>
      </c>
      <c r="P810" s="362">
        <f>L810*K810+N810*K810</f>
        <v>86511.9</v>
      </c>
      <c r="Q810" s="473"/>
      <c r="R810" s="327">
        <v>0</v>
      </c>
      <c r="S810" s="358">
        <v>1590</v>
      </c>
      <c r="T810" s="362">
        <f>R810*S810</f>
        <v>0</v>
      </c>
      <c r="U810" s="358">
        <v>0</v>
      </c>
      <c r="V810" s="362">
        <f>U810*R810</f>
        <v>0</v>
      </c>
      <c r="W810" s="362">
        <f>S810*R810+U810*R810</f>
        <v>0</v>
      </c>
      <c r="X810" s="464"/>
    </row>
    <row r="811" spans="1:24" ht="28.5" x14ac:dyDescent="0.25">
      <c r="A811" s="200" t="s">
        <v>1481</v>
      </c>
      <c r="B811" s="113" t="s">
        <v>1482</v>
      </c>
      <c r="C811" s="114"/>
      <c r="D811" s="119"/>
      <c r="E811" s="93"/>
      <c r="F811" s="87"/>
      <c r="G811" s="93"/>
      <c r="H811" s="87"/>
      <c r="I811" s="103"/>
      <c r="J811" s="441"/>
      <c r="K811" s="369"/>
      <c r="L811" s="358"/>
      <c r="M811" s="356"/>
      <c r="N811" s="358"/>
      <c r="O811" s="356"/>
      <c r="P811" s="362"/>
      <c r="Q811" s="473"/>
      <c r="R811" s="327">
        <f t="shared" si="290"/>
        <v>0</v>
      </c>
      <c r="S811" s="358"/>
      <c r="T811" s="356"/>
      <c r="U811" s="358"/>
      <c r="V811" s="356"/>
      <c r="W811" s="362"/>
      <c r="X811" s="464"/>
    </row>
    <row r="812" spans="1:24" x14ac:dyDescent="0.25">
      <c r="A812" s="208" t="s">
        <v>1483</v>
      </c>
      <c r="B812" s="156" t="s">
        <v>1484</v>
      </c>
      <c r="C812" s="114" t="s">
        <v>43</v>
      </c>
      <c r="D812" s="119">
        <v>98.4</v>
      </c>
      <c r="E812" s="93">
        <v>2513.16</v>
      </c>
      <c r="F812" s="103">
        <f>D812*E812</f>
        <v>247294.94399999999</v>
      </c>
      <c r="G812" s="93">
        <v>6681</v>
      </c>
      <c r="H812" s="103">
        <f>D812*G812</f>
        <v>657410.4</v>
      </c>
      <c r="I812" s="103">
        <f>E812*D812+G812*D812</f>
        <v>904705.34400000004</v>
      </c>
      <c r="J812" s="441"/>
      <c r="K812" s="383">
        <v>98.4</v>
      </c>
      <c r="L812" s="358">
        <v>2513.16</v>
      </c>
      <c r="M812" s="362">
        <f>K812*L812</f>
        <v>247294.94399999999</v>
      </c>
      <c r="N812" s="358">
        <v>6681</v>
      </c>
      <c r="O812" s="362">
        <f>K812*N812</f>
        <v>657410.4</v>
      </c>
      <c r="P812" s="362">
        <f>L812*K812+N812*K812</f>
        <v>904705.34400000004</v>
      </c>
      <c r="Q812" s="473"/>
      <c r="R812" s="327">
        <f t="shared" si="290"/>
        <v>0</v>
      </c>
      <c r="S812" s="358">
        <v>2513.16</v>
      </c>
      <c r="T812" s="362">
        <f>R812*S812</f>
        <v>0</v>
      </c>
      <c r="U812" s="358">
        <v>6681</v>
      </c>
      <c r="V812" s="362">
        <f>R812*U812</f>
        <v>0</v>
      </c>
      <c r="W812" s="362">
        <f>S812*R812+U812*R812</f>
        <v>0</v>
      </c>
      <c r="X812" s="464"/>
    </row>
    <row r="813" spans="1:24" x14ac:dyDescent="0.25">
      <c r="A813" s="208" t="s">
        <v>1485</v>
      </c>
      <c r="B813" s="156" t="s">
        <v>1486</v>
      </c>
      <c r="C813" s="114" t="s">
        <v>43</v>
      </c>
      <c r="D813" s="119">
        <v>25.58</v>
      </c>
      <c r="E813" s="93">
        <v>0</v>
      </c>
      <c r="F813" s="103"/>
      <c r="G813" s="93">
        <v>6681</v>
      </c>
      <c r="H813" s="103">
        <f>D813*G813</f>
        <v>170899.97999999998</v>
      </c>
      <c r="I813" s="103">
        <f>E813*D813+G813*D813</f>
        <v>170899.97999999998</v>
      </c>
      <c r="J813" s="441"/>
      <c r="K813" s="383">
        <v>25.58</v>
      </c>
      <c r="L813" s="358">
        <v>0</v>
      </c>
      <c r="M813" s="362">
        <f>K813*L813</f>
        <v>0</v>
      </c>
      <c r="N813" s="358">
        <v>6681</v>
      </c>
      <c r="O813" s="362">
        <f>K813*N813</f>
        <v>170899.97999999998</v>
      </c>
      <c r="P813" s="362">
        <f>L813*K813+N813*K813</f>
        <v>170899.97999999998</v>
      </c>
      <c r="Q813" s="473"/>
      <c r="R813" s="327">
        <f t="shared" si="290"/>
        <v>0</v>
      </c>
      <c r="S813" s="358">
        <v>0</v>
      </c>
      <c r="T813" s="362">
        <f>R813*S813</f>
        <v>0</v>
      </c>
      <c r="U813" s="358">
        <v>6681</v>
      </c>
      <c r="V813" s="362">
        <f>R813*U813</f>
        <v>0</v>
      </c>
      <c r="W813" s="362">
        <f>S813*R813+U813*R813</f>
        <v>0</v>
      </c>
      <c r="X813" s="464"/>
    </row>
    <row r="814" spans="1:24" x14ac:dyDescent="0.25">
      <c r="A814" s="208" t="s">
        <v>1487</v>
      </c>
      <c r="B814" s="156" t="s">
        <v>1488</v>
      </c>
      <c r="C814" s="114" t="s">
        <v>43</v>
      </c>
      <c r="D814" s="168">
        <v>61.38</v>
      </c>
      <c r="E814" s="93">
        <v>2333.7600000000002</v>
      </c>
      <c r="F814" s="103">
        <f>D814*E814</f>
        <v>143246.18880000003</v>
      </c>
      <c r="G814" s="93">
        <v>2161.5</v>
      </c>
      <c r="H814" s="103">
        <f>D814*G814</f>
        <v>132672.87</v>
      </c>
      <c r="I814" s="103">
        <f>E814*D814+G814*D814</f>
        <v>275919.0588</v>
      </c>
      <c r="J814" s="441"/>
      <c r="K814" s="383">
        <v>60</v>
      </c>
      <c r="L814" s="358">
        <v>2333.7600000000002</v>
      </c>
      <c r="M814" s="362">
        <f>K814*L814</f>
        <v>140025.60000000001</v>
      </c>
      <c r="N814" s="358">
        <v>2161.5</v>
      </c>
      <c r="O814" s="362">
        <f>K814*N814</f>
        <v>129690</v>
      </c>
      <c r="P814" s="362">
        <f>L814*K814+N814*K814</f>
        <v>269715.59999999998</v>
      </c>
      <c r="Q814" s="473"/>
      <c r="R814" s="327">
        <f t="shared" si="290"/>
        <v>1.3800000000000026</v>
      </c>
      <c r="S814" s="358">
        <v>2333.7600000000002</v>
      </c>
      <c r="T814" s="362">
        <f>R814*S814</f>
        <v>3220.5888000000064</v>
      </c>
      <c r="U814" s="358">
        <v>2161.5</v>
      </c>
      <c r="V814" s="362">
        <f>R814*U814</f>
        <v>2982.8700000000053</v>
      </c>
      <c r="W814" s="362">
        <f>S814*R814+U814*R814</f>
        <v>6203.4588000000113</v>
      </c>
      <c r="X814" s="464"/>
    </row>
    <row r="815" spans="1:24" x14ac:dyDescent="0.25">
      <c r="A815" s="208" t="s">
        <v>1489</v>
      </c>
      <c r="B815" s="156" t="s">
        <v>1490</v>
      </c>
      <c r="C815" s="114" t="s">
        <v>43</v>
      </c>
      <c r="D815" s="168">
        <f>D814*0.2</f>
        <v>12.276000000000002</v>
      </c>
      <c r="E815" s="93">
        <v>0</v>
      </c>
      <c r="F815" s="103"/>
      <c r="G815" s="93">
        <v>2161.5</v>
      </c>
      <c r="H815" s="103">
        <f>D815*G815</f>
        <v>26534.574000000004</v>
      </c>
      <c r="I815" s="103">
        <f>E815*D815+G815*D815</f>
        <v>26534.574000000004</v>
      </c>
      <c r="J815" s="441"/>
      <c r="K815" s="383">
        <v>12</v>
      </c>
      <c r="L815" s="358">
        <v>0</v>
      </c>
      <c r="M815" s="362">
        <f>K815*L815</f>
        <v>0</v>
      </c>
      <c r="N815" s="358">
        <v>2161.5</v>
      </c>
      <c r="O815" s="362">
        <f>K815*N815</f>
        <v>25938</v>
      </c>
      <c r="P815" s="362">
        <f>L815*K815+N815*K815</f>
        <v>25938</v>
      </c>
      <c r="Q815" s="473"/>
      <c r="R815" s="327">
        <f t="shared" si="290"/>
        <v>0.27600000000000158</v>
      </c>
      <c r="S815" s="358">
        <v>0</v>
      </c>
      <c r="T815" s="362">
        <f>R815*S815</f>
        <v>0</v>
      </c>
      <c r="U815" s="358">
        <v>2161.5</v>
      </c>
      <c r="V815" s="362">
        <f>R815*U815</f>
        <v>596.57400000000337</v>
      </c>
      <c r="W815" s="362">
        <f>S815*R815+U815*R815</f>
        <v>596.57400000000337</v>
      </c>
      <c r="X815" s="464"/>
    </row>
    <row r="816" spans="1:24" x14ac:dyDescent="0.25">
      <c r="A816" s="208" t="s">
        <v>1491</v>
      </c>
      <c r="B816" s="156" t="s">
        <v>1492</v>
      </c>
      <c r="C816" s="114" t="s">
        <v>296</v>
      </c>
      <c r="D816" s="115">
        <v>83.24</v>
      </c>
      <c r="E816" s="93">
        <v>46.8</v>
      </c>
      <c r="F816" s="103">
        <f>D816*E816</f>
        <v>3895.6319999999996</v>
      </c>
      <c r="G816" s="93">
        <v>450</v>
      </c>
      <c r="H816" s="103">
        <f>D816*G816</f>
        <v>37458</v>
      </c>
      <c r="I816" s="103">
        <f>E816*D816+G816*D816</f>
        <v>41353.631999999998</v>
      </c>
      <c r="J816" s="441"/>
      <c r="K816" s="369">
        <v>82.49</v>
      </c>
      <c r="L816" s="358">
        <v>46.8</v>
      </c>
      <c r="M816" s="362">
        <f>K816*L816</f>
        <v>3860.5319999999997</v>
      </c>
      <c r="N816" s="358">
        <v>450</v>
      </c>
      <c r="O816" s="362">
        <f>K816*N816</f>
        <v>37120.5</v>
      </c>
      <c r="P816" s="362">
        <f>L816*K816+N816*K816</f>
        <v>40981.031999999999</v>
      </c>
      <c r="Q816" s="473"/>
      <c r="R816" s="327">
        <f t="shared" si="290"/>
        <v>0.75</v>
      </c>
      <c r="S816" s="358">
        <v>46.8</v>
      </c>
      <c r="T816" s="362">
        <f>R816*S816</f>
        <v>35.099999999999994</v>
      </c>
      <c r="U816" s="358">
        <v>450</v>
      </c>
      <c r="V816" s="362">
        <f>R816*U816</f>
        <v>337.5</v>
      </c>
      <c r="W816" s="362">
        <f>S816*R816+U816*R816</f>
        <v>372.6</v>
      </c>
      <c r="X816" s="464"/>
    </row>
    <row r="817" spans="1:24" x14ac:dyDescent="0.25">
      <c r="A817" s="200" t="s">
        <v>1493</v>
      </c>
      <c r="B817" s="113" t="s">
        <v>1494</v>
      </c>
      <c r="C817" s="114"/>
      <c r="D817" s="115"/>
      <c r="E817" s="93"/>
      <c r="F817" s="87"/>
      <c r="G817" s="93"/>
      <c r="H817" s="87"/>
      <c r="I817" s="103"/>
      <c r="J817" s="441"/>
      <c r="K817" s="369"/>
      <c r="L817" s="358"/>
      <c r="M817" s="356"/>
      <c r="N817" s="358"/>
      <c r="O817" s="356"/>
      <c r="P817" s="362"/>
      <c r="Q817" s="473"/>
      <c r="R817" s="327">
        <f t="shared" si="290"/>
        <v>0</v>
      </c>
      <c r="S817" s="358"/>
      <c r="T817" s="356"/>
      <c r="U817" s="358"/>
      <c r="V817" s="356"/>
      <c r="W817" s="362"/>
      <c r="X817" s="464"/>
    </row>
    <row r="818" spans="1:24" ht="57" x14ac:dyDescent="0.25">
      <c r="A818" s="208" t="s">
        <v>1495</v>
      </c>
      <c r="B818" s="157" t="s">
        <v>1496</v>
      </c>
      <c r="C818" s="158" t="s">
        <v>296</v>
      </c>
      <c r="D818" s="168">
        <v>83.24</v>
      </c>
      <c r="E818" s="103">
        <v>2475.7199999999998</v>
      </c>
      <c r="F818" s="103">
        <f t="shared" ref="F818:F824" si="301">D818*E818</f>
        <v>206078.93279999998</v>
      </c>
      <c r="G818" s="103">
        <v>60348.14</v>
      </c>
      <c r="H818" s="103">
        <f t="shared" ref="H818:H824" si="302">D818*G818</f>
        <v>5023379.1735999994</v>
      </c>
      <c r="I818" s="103">
        <f t="shared" ref="I818:I824" si="303">E818*D818+G818*D818</f>
        <v>5229458.106399999</v>
      </c>
      <c r="J818" s="441"/>
      <c r="K818" s="383">
        <v>82.49</v>
      </c>
      <c r="L818" s="362">
        <v>2475.7199999999998</v>
      </c>
      <c r="M818" s="362">
        <f t="shared" ref="M818:M824" si="304">K818*L818</f>
        <v>204222.14279999997</v>
      </c>
      <c r="N818" s="362">
        <v>60348.14</v>
      </c>
      <c r="O818" s="362">
        <f t="shared" ref="O818:O824" si="305">K818*N818</f>
        <v>4978118.0685999999</v>
      </c>
      <c r="P818" s="362">
        <f t="shared" ref="P818:P824" si="306">L818*K818+N818*K818</f>
        <v>5182340.2113999994</v>
      </c>
      <c r="Q818" s="473"/>
      <c r="R818" s="327">
        <f t="shared" si="290"/>
        <v>0.75</v>
      </c>
      <c r="S818" s="362">
        <v>2475.7199999999998</v>
      </c>
      <c r="T818" s="362">
        <f t="shared" ref="T818:T824" si="307">R818*S818</f>
        <v>1856.79</v>
      </c>
      <c r="U818" s="362">
        <v>60348.14</v>
      </c>
      <c r="V818" s="362">
        <f t="shared" ref="V818:V824" si="308">R818*U818</f>
        <v>45261.104999999996</v>
      </c>
      <c r="W818" s="362">
        <f t="shared" ref="W818:W824" si="309">S818*R818+U818*R818</f>
        <v>47117.894999999997</v>
      </c>
      <c r="X818" s="464"/>
    </row>
    <row r="819" spans="1:24" x14ac:dyDescent="0.25">
      <c r="A819" s="208" t="s">
        <v>1497</v>
      </c>
      <c r="B819" s="156" t="s">
        <v>1498</v>
      </c>
      <c r="C819" s="114" t="s">
        <v>296</v>
      </c>
      <c r="D819" s="168">
        <v>83.24</v>
      </c>
      <c r="E819" s="93">
        <v>6552</v>
      </c>
      <c r="F819" s="103">
        <f t="shared" si="301"/>
        <v>545388.48</v>
      </c>
      <c r="G819" s="93">
        <v>0</v>
      </c>
      <c r="H819" s="103">
        <f t="shared" si="302"/>
        <v>0</v>
      </c>
      <c r="I819" s="103">
        <f t="shared" si="303"/>
        <v>545388.48</v>
      </c>
      <c r="J819" s="441"/>
      <c r="K819" s="383">
        <v>82.49</v>
      </c>
      <c r="L819" s="358">
        <v>6552</v>
      </c>
      <c r="M819" s="362">
        <f t="shared" si="304"/>
        <v>540474.48</v>
      </c>
      <c r="N819" s="358">
        <v>0</v>
      </c>
      <c r="O819" s="362">
        <f t="shared" si="305"/>
        <v>0</v>
      </c>
      <c r="P819" s="362">
        <f t="shared" si="306"/>
        <v>540474.48</v>
      </c>
      <c r="Q819" s="473"/>
      <c r="R819" s="327">
        <f t="shared" si="290"/>
        <v>0.75</v>
      </c>
      <c r="S819" s="358">
        <v>6552</v>
      </c>
      <c r="T819" s="362">
        <f t="shared" si="307"/>
        <v>4914</v>
      </c>
      <c r="U819" s="358">
        <v>0</v>
      </c>
      <c r="V819" s="362">
        <f t="shared" si="308"/>
        <v>0</v>
      </c>
      <c r="W819" s="362">
        <f t="shared" si="309"/>
        <v>4914</v>
      </c>
      <c r="X819" s="464"/>
    </row>
    <row r="820" spans="1:24" x14ac:dyDescent="0.25">
      <c r="A820" s="204" t="s">
        <v>1499</v>
      </c>
      <c r="B820" s="157" t="s">
        <v>1500</v>
      </c>
      <c r="C820" s="158" t="s">
        <v>296</v>
      </c>
      <c r="D820" s="168">
        <v>43.47</v>
      </c>
      <c r="E820" s="93">
        <v>6552</v>
      </c>
      <c r="F820" s="103">
        <f t="shared" si="301"/>
        <v>284815.44</v>
      </c>
      <c r="G820" s="93">
        <v>0</v>
      </c>
      <c r="H820" s="103">
        <f t="shared" si="302"/>
        <v>0</v>
      </c>
      <c r="I820" s="103">
        <f t="shared" si="303"/>
        <v>284815.44</v>
      </c>
      <c r="J820" s="441"/>
      <c r="K820" s="383"/>
      <c r="L820" s="358">
        <v>6552</v>
      </c>
      <c r="M820" s="362">
        <f t="shared" si="304"/>
        <v>0</v>
      </c>
      <c r="N820" s="358">
        <v>0</v>
      </c>
      <c r="O820" s="362">
        <f t="shared" si="305"/>
        <v>0</v>
      </c>
      <c r="P820" s="362">
        <f t="shared" si="306"/>
        <v>0</v>
      </c>
      <c r="Q820" s="473"/>
      <c r="R820" s="327">
        <f t="shared" si="290"/>
        <v>43.47</v>
      </c>
      <c r="S820" s="358">
        <v>6552</v>
      </c>
      <c r="T820" s="362">
        <f t="shared" si="307"/>
        <v>284815.44</v>
      </c>
      <c r="U820" s="358">
        <v>0</v>
      </c>
      <c r="V820" s="362">
        <f t="shared" si="308"/>
        <v>0</v>
      </c>
      <c r="W820" s="362">
        <f t="shared" si="309"/>
        <v>284815.44</v>
      </c>
      <c r="X820" s="464"/>
    </row>
    <row r="821" spans="1:24" x14ac:dyDescent="0.25">
      <c r="A821" s="208" t="s">
        <v>1501</v>
      </c>
      <c r="B821" s="156" t="s">
        <v>1502</v>
      </c>
      <c r="C821" s="114" t="s">
        <v>170</v>
      </c>
      <c r="D821" s="115">
        <v>1</v>
      </c>
      <c r="E821" s="93">
        <v>124845</v>
      </c>
      <c r="F821" s="103">
        <f t="shared" si="301"/>
        <v>124845</v>
      </c>
      <c r="G821" s="93">
        <v>49408.35</v>
      </c>
      <c r="H821" s="103">
        <f t="shared" si="302"/>
        <v>49408.35</v>
      </c>
      <c r="I821" s="103">
        <f t="shared" si="303"/>
        <v>174253.35</v>
      </c>
      <c r="J821" s="441"/>
      <c r="K821" s="369">
        <v>1</v>
      </c>
      <c r="L821" s="358">
        <v>124845</v>
      </c>
      <c r="M821" s="362">
        <f t="shared" si="304"/>
        <v>124845</v>
      </c>
      <c r="N821" s="358">
        <v>49408.35</v>
      </c>
      <c r="O821" s="362">
        <f t="shared" si="305"/>
        <v>49408.35</v>
      </c>
      <c r="P821" s="362">
        <f t="shared" si="306"/>
        <v>174253.35</v>
      </c>
      <c r="Q821" s="473"/>
      <c r="R821" s="327">
        <f t="shared" si="290"/>
        <v>0</v>
      </c>
      <c r="S821" s="358">
        <v>124845</v>
      </c>
      <c r="T821" s="362">
        <f t="shared" si="307"/>
        <v>0</v>
      </c>
      <c r="U821" s="358">
        <v>49408.35</v>
      </c>
      <c r="V821" s="362">
        <f t="shared" si="308"/>
        <v>0</v>
      </c>
      <c r="W821" s="362">
        <f t="shared" si="309"/>
        <v>0</v>
      </c>
      <c r="X821" s="464"/>
    </row>
    <row r="822" spans="1:24" ht="28.5" x14ac:dyDescent="0.25">
      <c r="A822" s="208" t="s">
        <v>1503</v>
      </c>
      <c r="B822" s="156" t="s">
        <v>1504</v>
      </c>
      <c r="C822" s="114" t="s">
        <v>170</v>
      </c>
      <c r="D822" s="115">
        <v>68</v>
      </c>
      <c r="E822" s="93">
        <v>1664</v>
      </c>
      <c r="F822" s="103">
        <f t="shared" si="301"/>
        <v>113152</v>
      </c>
      <c r="G822" s="93">
        <v>150</v>
      </c>
      <c r="H822" s="103">
        <f t="shared" si="302"/>
        <v>10200</v>
      </c>
      <c r="I822" s="103">
        <f t="shared" si="303"/>
        <v>123352</v>
      </c>
      <c r="J822" s="441"/>
      <c r="K822" s="369">
        <v>68</v>
      </c>
      <c r="L822" s="358">
        <v>1664</v>
      </c>
      <c r="M822" s="362">
        <f t="shared" si="304"/>
        <v>113152</v>
      </c>
      <c r="N822" s="358">
        <v>150</v>
      </c>
      <c r="O822" s="362">
        <f t="shared" si="305"/>
        <v>10200</v>
      </c>
      <c r="P822" s="362">
        <f t="shared" si="306"/>
        <v>123352</v>
      </c>
      <c r="Q822" s="473"/>
      <c r="R822" s="327">
        <f t="shared" si="290"/>
        <v>0</v>
      </c>
      <c r="S822" s="358">
        <v>1664</v>
      </c>
      <c r="T822" s="362">
        <f t="shared" si="307"/>
        <v>0</v>
      </c>
      <c r="U822" s="358">
        <v>150</v>
      </c>
      <c r="V822" s="362">
        <f t="shared" si="308"/>
        <v>0</v>
      </c>
      <c r="W822" s="362">
        <f t="shared" si="309"/>
        <v>0</v>
      </c>
      <c r="X822" s="464"/>
    </row>
    <row r="823" spans="1:24" ht="28.5" x14ac:dyDescent="0.25">
      <c r="A823" s="208" t="s">
        <v>1505</v>
      </c>
      <c r="B823" s="227" t="s">
        <v>1506</v>
      </c>
      <c r="C823" s="228" t="s">
        <v>296</v>
      </c>
      <c r="D823" s="229">
        <v>165</v>
      </c>
      <c r="E823" s="232">
        <v>2154</v>
      </c>
      <c r="F823" s="231">
        <f t="shared" si="301"/>
        <v>355410</v>
      </c>
      <c r="G823" s="232">
        <v>2178</v>
      </c>
      <c r="H823" s="103">
        <f t="shared" si="302"/>
        <v>359370</v>
      </c>
      <c r="I823" s="231">
        <f t="shared" si="303"/>
        <v>714780</v>
      </c>
      <c r="J823" s="452"/>
      <c r="K823" s="403">
        <v>165</v>
      </c>
      <c r="L823" s="404">
        <v>2154</v>
      </c>
      <c r="M823" s="405">
        <f t="shared" si="304"/>
        <v>355410</v>
      </c>
      <c r="N823" s="404">
        <v>2178</v>
      </c>
      <c r="O823" s="362">
        <f t="shared" si="305"/>
        <v>359370</v>
      </c>
      <c r="P823" s="405">
        <f t="shared" si="306"/>
        <v>714780</v>
      </c>
      <c r="Q823" s="484"/>
      <c r="R823" s="327">
        <f t="shared" si="290"/>
        <v>0</v>
      </c>
      <c r="S823" s="404">
        <v>2154</v>
      </c>
      <c r="T823" s="405">
        <f t="shared" si="307"/>
        <v>0</v>
      </c>
      <c r="U823" s="404">
        <v>2178</v>
      </c>
      <c r="V823" s="362">
        <f t="shared" si="308"/>
        <v>0</v>
      </c>
      <c r="W823" s="405">
        <f t="shared" si="309"/>
        <v>0</v>
      </c>
      <c r="X823" s="464"/>
    </row>
    <row r="824" spans="1:24" ht="28.5" x14ac:dyDescent="0.25">
      <c r="A824" s="195" t="s">
        <v>1507</v>
      </c>
      <c r="B824" s="196" t="s">
        <v>1508</v>
      </c>
      <c r="C824" s="197" t="s">
        <v>296</v>
      </c>
      <c r="D824" s="233">
        <v>22.77</v>
      </c>
      <c r="E824" s="69">
        <v>6602.4000000000005</v>
      </c>
      <c r="F824" s="70">
        <f t="shared" si="301"/>
        <v>150336.64800000002</v>
      </c>
      <c r="G824" s="69">
        <v>0</v>
      </c>
      <c r="H824" s="231">
        <f t="shared" si="302"/>
        <v>0</v>
      </c>
      <c r="I824" s="70">
        <f t="shared" si="303"/>
        <v>150336.64800000002</v>
      </c>
      <c r="J824" s="452"/>
      <c r="K824" s="406"/>
      <c r="L824" s="343">
        <v>6602.4000000000005</v>
      </c>
      <c r="M824" s="344">
        <f t="shared" si="304"/>
        <v>0</v>
      </c>
      <c r="N824" s="343">
        <v>0</v>
      </c>
      <c r="O824" s="405">
        <f t="shared" si="305"/>
        <v>0</v>
      </c>
      <c r="P824" s="344">
        <f t="shared" si="306"/>
        <v>0</v>
      </c>
      <c r="Q824" s="484"/>
      <c r="R824" s="327">
        <f t="shared" si="290"/>
        <v>22.77</v>
      </c>
      <c r="S824" s="343">
        <v>6602.4000000000005</v>
      </c>
      <c r="T824" s="344">
        <f t="shared" si="307"/>
        <v>150336.64800000002</v>
      </c>
      <c r="U824" s="343">
        <v>0</v>
      </c>
      <c r="V824" s="405">
        <f t="shared" si="308"/>
        <v>0</v>
      </c>
      <c r="W824" s="344">
        <f t="shared" si="309"/>
        <v>150336.64800000002</v>
      </c>
      <c r="X824" s="464"/>
    </row>
    <row r="825" spans="1:24" x14ac:dyDescent="0.25">
      <c r="A825" s="234" t="s">
        <v>1509</v>
      </c>
      <c r="B825" s="235" t="s">
        <v>1510</v>
      </c>
      <c r="C825" s="236"/>
      <c r="D825" s="237"/>
      <c r="E825" s="238"/>
      <c r="F825" s="239">
        <f>SUM(F826:F845)</f>
        <v>5102521.7715999996</v>
      </c>
      <c r="G825" s="238"/>
      <c r="H825" s="239">
        <f>SUM(H826:H845)</f>
        <v>6587143.550999999</v>
      </c>
      <c r="I825" s="239">
        <f>SUM(I826:I845)</f>
        <v>11689665.3226</v>
      </c>
      <c r="J825" s="457"/>
      <c r="K825" s="407"/>
      <c r="L825" s="408"/>
      <c r="M825" s="409">
        <f>SUM(M826:M845)</f>
        <v>4499894.0436000004</v>
      </c>
      <c r="N825" s="408"/>
      <c r="O825" s="409">
        <f>SUM(O826:O845)</f>
        <v>6453196.4049999993</v>
      </c>
      <c r="P825" s="409">
        <f>SUM(P826:P845)</f>
        <v>10953090.4486</v>
      </c>
      <c r="Q825" s="489"/>
      <c r="R825" s="327">
        <f t="shared" si="290"/>
        <v>0</v>
      </c>
      <c r="S825" s="408"/>
      <c r="T825" s="409">
        <f>SUM(T826:T845)</f>
        <v>602627.728</v>
      </c>
      <c r="U825" s="408"/>
      <c r="V825" s="409">
        <f>SUM(V826:V845)</f>
        <v>133947.14600000001</v>
      </c>
      <c r="W825" s="409">
        <f>SUM(W826:W845)</f>
        <v>736574.87400000007</v>
      </c>
      <c r="X825" s="464"/>
    </row>
    <row r="826" spans="1:24" x14ac:dyDescent="0.25">
      <c r="A826" s="240" t="s">
        <v>1511</v>
      </c>
      <c r="B826" s="223" t="s">
        <v>1475</v>
      </c>
      <c r="C826" s="224"/>
      <c r="D826" s="225"/>
      <c r="E826" s="241"/>
      <c r="F826" s="242"/>
      <c r="G826" s="241"/>
      <c r="H826" s="242"/>
      <c r="I826" s="243"/>
      <c r="J826" s="440"/>
      <c r="K826" s="401"/>
      <c r="L826" s="410"/>
      <c r="M826" s="411"/>
      <c r="N826" s="410"/>
      <c r="O826" s="411"/>
      <c r="P826" s="412"/>
      <c r="Q826" s="472"/>
      <c r="R826" s="327">
        <f t="shared" si="290"/>
        <v>0</v>
      </c>
      <c r="S826" s="410"/>
      <c r="T826" s="411"/>
      <c r="U826" s="410"/>
      <c r="V826" s="411"/>
      <c r="W826" s="412"/>
      <c r="X826" s="464"/>
    </row>
    <row r="827" spans="1:24" x14ac:dyDescent="0.25">
      <c r="A827" s="208" t="s">
        <v>1512</v>
      </c>
      <c r="B827" s="157" t="s">
        <v>809</v>
      </c>
      <c r="C827" s="158" t="s">
        <v>43</v>
      </c>
      <c r="D827" s="168">
        <f>D829*1.6-D829</f>
        <v>83.460000000000008</v>
      </c>
      <c r="E827" s="107">
        <v>1590</v>
      </c>
      <c r="F827" s="103">
        <f>D827*E827</f>
        <v>132701.40000000002</v>
      </c>
      <c r="G827" s="107">
        <v>0</v>
      </c>
      <c r="H827" s="103">
        <f t="shared" ref="H827:H836" si="310">G827*D827</f>
        <v>0</v>
      </c>
      <c r="I827" s="94">
        <f>E827*D827+G827*D827</f>
        <v>132701.40000000002</v>
      </c>
      <c r="J827" s="441"/>
      <c r="K827" s="383">
        <v>83.46</v>
      </c>
      <c r="L827" s="365">
        <v>1590</v>
      </c>
      <c r="M827" s="362">
        <f>K827*L827</f>
        <v>132701.4</v>
      </c>
      <c r="N827" s="365">
        <v>0</v>
      </c>
      <c r="O827" s="362">
        <f t="shared" ref="O827:O836" si="311">N827*K827</f>
        <v>0</v>
      </c>
      <c r="P827" s="359">
        <f>L827*K827+N827*K827</f>
        <v>132701.4</v>
      </c>
      <c r="Q827" s="473"/>
      <c r="R827" s="327">
        <f t="shared" si="290"/>
        <v>0</v>
      </c>
      <c r="S827" s="365">
        <v>1590</v>
      </c>
      <c r="T827" s="362">
        <f>R827*S827</f>
        <v>0</v>
      </c>
      <c r="U827" s="365">
        <v>0</v>
      </c>
      <c r="V827" s="362">
        <f t="shared" ref="V827:V836" si="312">U827*R827</f>
        <v>0</v>
      </c>
      <c r="W827" s="359">
        <f>S827*R827+U827*R827</f>
        <v>0</v>
      </c>
      <c r="X827" s="464"/>
    </row>
    <row r="828" spans="1:24" x14ac:dyDescent="0.25">
      <c r="A828" s="208" t="s">
        <v>1513</v>
      </c>
      <c r="B828" s="156" t="s">
        <v>1478</v>
      </c>
      <c r="C828" s="114" t="s">
        <v>43</v>
      </c>
      <c r="D828" s="115">
        <v>96.88</v>
      </c>
      <c r="E828" s="93">
        <v>19422</v>
      </c>
      <c r="F828" s="103">
        <f>D828*E828</f>
        <v>1881603.3599999999</v>
      </c>
      <c r="G828" s="93">
        <v>0</v>
      </c>
      <c r="H828" s="103">
        <f t="shared" si="310"/>
        <v>0</v>
      </c>
      <c r="I828" s="103">
        <f>E828*D828+G828*D828</f>
        <v>1881603.3599999999</v>
      </c>
      <c r="J828" s="441"/>
      <c r="K828" s="369">
        <v>96.88</v>
      </c>
      <c r="L828" s="358">
        <v>19422</v>
      </c>
      <c r="M828" s="362">
        <f>K828*L828</f>
        <v>1881603.3599999999</v>
      </c>
      <c r="N828" s="358">
        <v>0</v>
      </c>
      <c r="O828" s="362">
        <f t="shared" si="311"/>
        <v>0</v>
      </c>
      <c r="P828" s="362">
        <f>L828*K828+N828*K828</f>
        <v>1881603.3599999999</v>
      </c>
      <c r="Q828" s="473"/>
      <c r="R828" s="327">
        <f t="shared" si="290"/>
        <v>0</v>
      </c>
      <c r="S828" s="358">
        <v>19422</v>
      </c>
      <c r="T828" s="362">
        <f>R828*S828</f>
        <v>0</v>
      </c>
      <c r="U828" s="358">
        <v>0</v>
      </c>
      <c r="V828" s="362">
        <f t="shared" si="312"/>
        <v>0</v>
      </c>
      <c r="W828" s="362">
        <f>S828*R828+U828*R828</f>
        <v>0</v>
      </c>
      <c r="X828" s="464"/>
    </row>
    <row r="829" spans="1:24" ht="28.5" x14ac:dyDescent="0.25">
      <c r="A829" s="208" t="s">
        <v>1514</v>
      </c>
      <c r="B829" s="156" t="s">
        <v>929</v>
      </c>
      <c r="C829" s="114" t="s">
        <v>43</v>
      </c>
      <c r="D829" s="115">
        <v>139.1</v>
      </c>
      <c r="E829" s="107">
        <v>2405</v>
      </c>
      <c r="F829" s="103">
        <f>D829*E829</f>
        <v>334535.5</v>
      </c>
      <c r="G829" s="107">
        <v>0</v>
      </c>
      <c r="H829" s="103">
        <f t="shared" si="310"/>
        <v>0</v>
      </c>
      <c r="I829" s="94">
        <f>E829*D829+G829*D829</f>
        <v>334535.5</v>
      </c>
      <c r="J829" s="441"/>
      <c r="K829" s="369">
        <v>139.1</v>
      </c>
      <c r="L829" s="365">
        <v>2405</v>
      </c>
      <c r="M829" s="362">
        <f>K829*L829</f>
        <v>334535.5</v>
      </c>
      <c r="N829" s="365">
        <v>0</v>
      </c>
      <c r="O829" s="362">
        <f t="shared" si="311"/>
        <v>0</v>
      </c>
      <c r="P829" s="359">
        <f>L829*K829+N829*K829</f>
        <v>334535.5</v>
      </c>
      <c r="Q829" s="473"/>
      <c r="R829" s="327">
        <f t="shared" si="290"/>
        <v>0</v>
      </c>
      <c r="S829" s="365">
        <v>2405</v>
      </c>
      <c r="T829" s="362">
        <f>R829*S829</f>
        <v>0</v>
      </c>
      <c r="U829" s="365">
        <v>0</v>
      </c>
      <c r="V829" s="362">
        <f t="shared" si="312"/>
        <v>0</v>
      </c>
      <c r="W829" s="359">
        <f>S829*R829+U829*R829</f>
        <v>0</v>
      </c>
      <c r="X829" s="464"/>
    </row>
    <row r="830" spans="1:24" x14ac:dyDescent="0.25">
      <c r="A830" s="208" t="s">
        <v>1515</v>
      </c>
      <c r="B830" s="157" t="s">
        <v>805</v>
      </c>
      <c r="C830" s="158" t="s">
        <v>43</v>
      </c>
      <c r="D830" s="168">
        <v>142.41399999999999</v>
      </c>
      <c r="E830" s="107">
        <v>1590</v>
      </c>
      <c r="F830" s="103">
        <f>D830*E830</f>
        <v>226438.25999999998</v>
      </c>
      <c r="G830" s="107">
        <v>0</v>
      </c>
      <c r="H830" s="103">
        <f t="shared" si="310"/>
        <v>0</v>
      </c>
      <c r="I830" s="103">
        <f>E830*D830+G830*D830</f>
        <v>226438.25999999998</v>
      </c>
      <c r="J830" s="441"/>
      <c r="K830" s="383">
        <v>142.41399999999999</v>
      </c>
      <c r="L830" s="365">
        <v>1590</v>
      </c>
      <c r="M830" s="362">
        <f>K830*L830</f>
        <v>226438.25999999998</v>
      </c>
      <c r="N830" s="365">
        <v>0</v>
      </c>
      <c r="O830" s="362">
        <f t="shared" si="311"/>
        <v>0</v>
      </c>
      <c r="P830" s="362">
        <f>L830*K830+N830*K830</f>
        <v>226438.25999999998</v>
      </c>
      <c r="Q830" s="473"/>
      <c r="R830" s="327">
        <f t="shared" si="290"/>
        <v>0</v>
      </c>
      <c r="S830" s="365">
        <v>1590</v>
      </c>
      <c r="T830" s="362">
        <f>R830*S830</f>
        <v>0</v>
      </c>
      <c r="U830" s="365">
        <v>0</v>
      </c>
      <c r="V830" s="362">
        <f t="shared" si="312"/>
        <v>0</v>
      </c>
      <c r="W830" s="362">
        <f>S830*R830+U830*R830</f>
        <v>0</v>
      </c>
      <c r="X830" s="464"/>
    </row>
    <row r="831" spans="1:24" ht="28.5" x14ac:dyDescent="0.25">
      <c r="A831" s="200" t="s">
        <v>1516</v>
      </c>
      <c r="B831" s="113" t="s">
        <v>1482</v>
      </c>
      <c r="C831" s="244"/>
      <c r="D831" s="245"/>
      <c r="E831" s="248"/>
      <c r="F831" s="246"/>
      <c r="G831" s="248"/>
      <c r="H831" s="103">
        <f t="shared" si="310"/>
        <v>0</v>
      </c>
      <c r="I831" s="247"/>
      <c r="J831" s="458"/>
      <c r="K831" s="413"/>
      <c r="L831" s="414"/>
      <c r="M831" s="415"/>
      <c r="N831" s="414"/>
      <c r="O831" s="362">
        <f t="shared" si="311"/>
        <v>0</v>
      </c>
      <c r="P831" s="416"/>
      <c r="Q831" s="490"/>
      <c r="R831" s="327">
        <f t="shared" si="290"/>
        <v>0</v>
      </c>
      <c r="S831" s="414"/>
      <c r="T831" s="415"/>
      <c r="U831" s="414"/>
      <c r="V831" s="362">
        <f t="shared" si="312"/>
        <v>0</v>
      </c>
      <c r="W831" s="416"/>
      <c r="X831" s="464"/>
    </row>
    <row r="832" spans="1:24" x14ac:dyDescent="0.25">
      <c r="A832" s="208" t="s">
        <v>1517</v>
      </c>
      <c r="B832" s="156" t="s">
        <v>1484</v>
      </c>
      <c r="C832" s="114" t="s">
        <v>43</v>
      </c>
      <c r="D832" s="115">
        <v>98.04</v>
      </c>
      <c r="E832" s="93">
        <v>2513.16</v>
      </c>
      <c r="F832" s="103">
        <f>D832*E832</f>
        <v>246390.2064</v>
      </c>
      <c r="G832" s="93">
        <v>6681</v>
      </c>
      <c r="H832" s="103">
        <f t="shared" si="310"/>
        <v>655005.24</v>
      </c>
      <c r="I832" s="94">
        <f>E832*D832+G832*D832</f>
        <v>901395.44640000002</v>
      </c>
      <c r="J832" s="441"/>
      <c r="K832" s="369">
        <v>98.04</v>
      </c>
      <c r="L832" s="358">
        <v>2513.16</v>
      </c>
      <c r="M832" s="362">
        <f>K832*L832</f>
        <v>246390.2064</v>
      </c>
      <c r="N832" s="358">
        <v>6681</v>
      </c>
      <c r="O832" s="362">
        <f t="shared" si="311"/>
        <v>655005.24</v>
      </c>
      <c r="P832" s="359">
        <f>L832*K832+N832*K832</f>
        <v>901395.44640000002</v>
      </c>
      <c r="Q832" s="473"/>
      <c r="R832" s="327">
        <f t="shared" si="290"/>
        <v>0</v>
      </c>
      <c r="S832" s="358">
        <v>2513.16</v>
      </c>
      <c r="T832" s="362">
        <f>R832*S832</f>
        <v>0</v>
      </c>
      <c r="U832" s="358">
        <v>6681</v>
      </c>
      <c r="V832" s="362">
        <f t="shared" si="312"/>
        <v>0</v>
      </c>
      <c r="W832" s="359">
        <f>S832*R832+U832*R832</f>
        <v>0</v>
      </c>
      <c r="X832" s="464"/>
    </row>
    <row r="833" spans="1:25" x14ac:dyDescent="0.25">
      <c r="A833" s="208" t="s">
        <v>1518</v>
      </c>
      <c r="B833" s="156" t="s">
        <v>1519</v>
      </c>
      <c r="C833" s="114" t="s">
        <v>43</v>
      </c>
      <c r="D833" s="115">
        <v>25.49</v>
      </c>
      <c r="E833" s="93">
        <v>0</v>
      </c>
      <c r="F833" s="103"/>
      <c r="G833" s="93">
        <v>6681</v>
      </c>
      <c r="H833" s="103">
        <f t="shared" si="310"/>
        <v>170298.69</v>
      </c>
      <c r="I833" s="94">
        <f>E833*D833+G833*D833</f>
        <v>170298.69</v>
      </c>
      <c r="J833" s="441"/>
      <c r="K833" s="369">
        <v>25.49</v>
      </c>
      <c r="L833" s="358">
        <v>0</v>
      </c>
      <c r="M833" s="362">
        <f>K833*L833</f>
        <v>0</v>
      </c>
      <c r="N833" s="358">
        <v>6681</v>
      </c>
      <c r="O833" s="362">
        <f t="shared" si="311"/>
        <v>170298.69</v>
      </c>
      <c r="P833" s="359">
        <f>L833*K833+N833*K833</f>
        <v>170298.69</v>
      </c>
      <c r="Q833" s="473"/>
      <c r="R833" s="327">
        <f t="shared" si="290"/>
        <v>0</v>
      </c>
      <c r="S833" s="358">
        <v>0</v>
      </c>
      <c r="T833" s="362">
        <f>R833*S833</f>
        <v>0</v>
      </c>
      <c r="U833" s="358">
        <v>6681</v>
      </c>
      <c r="V833" s="362">
        <f t="shared" si="312"/>
        <v>0</v>
      </c>
      <c r="W833" s="359">
        <f>S833*R833+U833*R833</f>
        <v>0</v>
      </c>
      <c r="X833" s="464"/>
    </row>
    <row r="834" spans="1:25" x14ac:dyDescent="0.25">
      <c r="A834" s="208" t="s">
        <v>1520</v>
      </c>
      <c r="B834" s="156" t="s">
        <v>1488</v>
      </c>
      <c r="C834" s="114" t="s">
        <v>43</v>
      </c>
      <c r="D834" s="115">
        <v>61.22</v>
      </c>
      <c r="E834" s="93">
        <v>2333.7600000000002</v>
      </c>
      <c r="F834" s="103">
        <f>D834*E834</f>
        <v>142872.78720000002</v>
      </c>
      <c r="G834" s="93">
        <v>2161.5</v>
      </c>
      <c r="H834" s="103">
        <f t="shared" si="310"/>
        <v>132327.03</v>
      </c>
      <c r="I834" s="103">
        <f>E834*D834+G834*D834</f>
        <v>275199.81720000005</v>
      </c>
      <c r="J834" s="441"/>
      <c r="K834" s="369">
        <v>61.22</v>
      </c>
      <c r="L834" s="358">
        <v>2333.7600000000002</v>
      </c>
      <c r="M834" s="362">
        <f>K834*L834</f>
        <v>142872.78720000002</v>
      </c>
      <c r="N834" s="358">
        <v>2161.5</v>
      </c>
      <c r="O834" s="362">
        <f t="shared" si="311"/>
        <v>132327.03</v>
      </c>
      <c r="P834" s="362">
        <f>L834*K834+N834*K834</f>
        <v>275199.81720000005</v>
      </c>
      <c r="Q834" s="473"/>
      <c r="R834" s="327">
        <f t="shared" si="290"/>
        <v>0</v>
      </c>
      <c r="S834" s="358">
        <v>2333.7600000000002</v>
      </c>
      <c r="T834" s="362">
        <f>R834*S834</f>
        <v>0</v>
      </c>
      <c r="U834" s="358">
        <v>2161.5</v>
      </c>
      <c r="V834" s="362">
        <f t="shared" si="312"/>
        <v>0</v>
      </c>
      <c r="W834" s="362">
        <f>S834*R834+U834*R834</f>
        <v>0</v>
      </c>
      <c r="X834" s="464"/>
    </row>
    <row r="835" spans="1:25" x14ac:dyDescent="0.25">
      <c r="A835" s="208" t="s">
        <v>1521</v>
      </c>
      <c r="B835" s="156" t="s">
        <v>1522</v>
      </c>
      <c r="C835" s="114" t="s">
        <v>43</v>
      </c>
      <c r="D835" s="115">
        <v>12.244</v>
      </c>
      <c r="E835" s="93">
        <v>0</v>
      </c>
      <c r="F835" s="103"/>
      <c r="G835" s="93">
        <v>2161.5</v>
      </c>
      <c r="H835" s="103">
        <f t="shared" si="310"/>
        <v>26465.405999999999</v>
      </c>
      <c r="I835" s="103">
        <f>E835*D835+G835*D835</f>
        <v>26465.405999999999</v>
      </c>
      <c r="J835" s="441"/>
      <c r="K835" s="369">
        <v>12.24</v>
      </c>
      <c r="L835" s="358">
        <v>0</v>
      </c>
      <c r="M835" s="362">
        <f>K835*L835</f>
        <v>0</v>
      </c>
      <c r="N835" s="358">
        <v>2161.5</v>
      </c>
      <c r="O835" s="362">
        <f t="shared" si="311"/>
        <v>26456.760000000002</v>
      </c>
      <c r="P835" s="362">
        <f>L835*K835+N835*K835</f>
        <v>26456.760000000002</v>
      </c>
      <c r="Q835" s="473"/>
      <c r="R835" s="327">
        <f t="shared" si="290"/>
        <v>3.9999999999995595E-3</v>
      </c>
      <c r="S835" s="358">
        <v>0</v>
      </c>
      <c r="T835" s="362">
        <f>R835*S835</f>
        <v>0</v>
      </c>
      <c r="U835" s="358">
        <v>2161.5</v>
      </c>
      <c r="V835" s="362">
        <f t="shared" si="312"/>
        <v>8.6459999999990487</v>
      </c>
      <c r="W835" s="362">
        <f>S835*R835+U835*R835</f>
        <v>8.6459999999990487</v>
      </c>
      <c r="X835" s="464"/>
    </row>
    <row r="836" spans="1:25" x14ac:dyDescent="0.25">
      <c r="A836" s="208" t="s">
        <v>1523</v>
      </c>
      <c r="B836" s="156" t="s">
        <v>1492</v>
      </c>
      <c r="C836" s="114" t="s">
        <v>296</v>
      </c>
      <c r="D836" s="115">
        <v>110.25</v>
      </c>
      <c r="E836" s="93">
        <v>46.8</v>
      </c>
      <c r="F836" s="103">
        <f>D836*E836</f>
        <v>5159.7</v>
      </c>
      <c r="G836" s="107">
        <v>445</v>
      </c>
      <c r="H836" s="103">
        <f t="shared" si="310"/>
        <v>49061.25</v>
      </c>
      <c r="I836" s="103">
        <f>E836*D836+G836*D836</f>
        <v>54220.95</v>
      </c>
      <c r="J836" s="441"/>
      <c r="K836" s="369">
        <v>82.75</v>
      </c>
      <c r="L836" s="358">
        <v>46.8</v>
      </c>
      <c r="M836" s="362">
        <f>K836*L836</f>
        <v>3872.7</v>
      </c>
      <c r="N836" s="365">
        <v>445</v>
      </c>
      <c r="O836" s="362">
        <f t="shared" si="311"/>
        <v>36823.75</v>
      </c>
      <c r="P836" s="362">
        <f>L836*K836+N836*K836</f>
        <v>40696.449999999997</v>
      </c>
      <c r="Q836" s="473"/>
      <c r="R836" s="327">
        <f t="shared" si="290"/>
        <v>27.5</v>
      </c>
      <c r="S836" s="358">
        <v>46.8</v>
      </c>
      <c r="T836" s="362">
        <f>R836*S836</f>
        <v>1287</v>
      </c>
      <c r="U836" s="365">
        <v>445</v>
      </c>
      <c r="V836" s="362">
        <f t="shared" si="312"/>
        <v>12237.5</v>
      </c>
      <c r="W836" s="362">
        <f>S836*R836+U836*R836</f>
        <v>13524.5</v>
      </c>
      <c r="X836" s="464"/>
    </row>
    <row r="837" spans="1:25" x14ac:dyDescent="0.25">
      <c r="A837" s="200" t="s">
        <v>1524</v>
      </c>
      <c r="B837" s="113" t="s">
        <v>1525</v>
      </c>
      <c r="C837" s="114"/>
      <c r="D837" s="115"/>
      <c r="E837" s="94"/>
      <c r="F837" s="94"/>
      <c r="G837" s="94"/>
      <c r="H837" s="94"/>
      <c r="I837" s="94"/>
      <c r="J837" s="441"/>
      <c r="K837" s="369"/>
      <c r="L837" s="359"/>
      <c r="M837" s="359"/>
      <c r="N837" s="359"/>
      <c r="O837" s="359"/>
      <c r="P837" s="359"/>
      <c r="Q837" s="473"/>
      <c r="R837" s="327">
        <f t="shared" si="290"/>
        <v>0</v>
      </c>
      <c r="S837" s="359"/>
      <c r="T837" s="359"/>
      <c r="U837" s="359"/>
      <c r="V837" s="359"/>
      <c r="W837" s="359"/>
      <c r="X837" s="464"/>
    </row>
    <row r="838" spans="1:25" ht="57" x14ac:dyDescent="0.25">
      <c r="A838" s="208" t="s">
        <v>1526</v>
      </c>
      <c r="B838" s="157" t="s">
        <v>1527</v>
      </c>
      <c r="C838" s="158" t="s">
        <v>296</v>
      </c>
      <c r="D838" s="168">
        <v>82.75</v>
      </c>
      <c r="E838" s="103">
        <v>2475.7199999999998</v>
      </c>
      <c r="F838" s="103">
        <f t="shared" ref="F838:F845" si="313">D838*E838</f>
        <v>204865.83</v>
      </c>
      <c r="G838" s="103">
        <v>60348.14</v>
      </c>
      <c r="H838" s="103">
        <f t="shared" ref="H838:H845" si="314">D838*G838</f>
        <v>4993808.585</v>
      </c>
      <c r="I838" s="103">
        <f t="shared" ref="I838:I845" si="315">E838*D838+G838*D838</f>
        <v>5198674.415</v>
      </c>
      <c r="J838" s="441"/>
      <c r="K838" s="383">
        <v>82.75</v>
      </c>
      <c r="L838" s="362">
        <v>2475.7199999999998</v>
      </c>
      <c r="M838" s="362">
        <f t="shared" ref="M838:M845" si="316">K838*L838</f>
        <v>204865.83</v>
      </c>
      <c r="N838" s="362">
        <v>60348.14</v>
      </c>
      <c r="O838" s="362">
        <f t="shared" ref="O838:O845" si="317">K838*N838</f>
        <v>4993808.585</v>
      </c>
      <c r="P838" s="362">
        <f t="shared" ref="P838:P845" si="318">L838*K838+N838*K838</f>
        <v>5198674.415</v>
      </c>
      <c r="Q838" s="473"/>
      <c r="R838" s="327">
        <f t="shared" si="290"/>
        <v>0</v>
      </c>
      <c r="S838" s="362">
        <v>2475.7199999999998</v>
      </c>
      <c r="T838" s="362">
        <f t="shared" ref="T838:T845" si="319">R838*S838</f>
        <v>0</v>
      </c>
      <c r="U838" s="362">
        <v>60348.14</v>
      </c>
      <c r="V838" s="362">
        <f t="shared" ref="V838:V845" si="320">R838*U838</f>
        <v>0</v>
      </c>
      <c r="W838" s="362">
        <f t="shared" ref="W838:W845" si="321">S838*R838+U838*R838</f>
        <v>0</v>
      </c>
      <c r="X838" s="464"/>
    </row>
    <row r="839" spans="1:25" ht="28.5" x14ac:dyDescent="0.25">
      <c r="A839" s="208" t="s">
        <v>1528</v>
      </c>
      <c r="B839" s="157" t="s">
        <v>1529</v>
      </c>
      <c r="C839" s="158" t="s">
        <v>170</v>
      </c>
      <c r="D839" s="168">
        <v>148</v>
      </c>
      <c r="E839" s="103">
        <v>1254</v>
      </c>
      <c r="F839" s="103">
        <f t="shared" si="313"/>
        <v>185592</v>
      </c>
      <c r="G839" s="103">
        <v>115</v>
      </c>
      <c r="H839" s="103">
        <f t="shared" si="314"/>
        <v>17020</v>
      </c>
      <c r="I839" s="103">
        <f t="shared" si="315"/>
        <v>202612</v>
      </c>
      <c r="J839" s="441"/>
      <c r="K839" s="383">
        <v>148</v>
      </c>
      <c r="L839" s="362">
        <v>1254</v>
      </c>
      <c r="M839" s="362">
        <f t="shared" si="316"/>
        <v>185592</v>
      </c>
      <c r="N839" s="362">
        <v>115</v>
      </c>
      <c r="O839" s="362">
        <f t="shared" si="317"/>
        <v>17020</v>
      </c>
      <c r="P839" s="362">
        <f t="shared" si="318"/>
        <v>202612</v>
      </c>
      <c r="Q839" s="473"/>
      <c r="R839" s="327">
        <f t="shared" si="290"/>
        <v>0</v>
      </c>
      <c r="S839" s="362">
        <v>1254</v>
      </c>
      <c r="T839" s="362">
        <f t="shared" si="319"/>
        <v>0</v>
      </c>
      <c r="U839" s="362">
        <v>115</v>
      </c>
      <c r="V839" s="362">
        <f t="shared" si="320"/>
        <v>0</v>
      </c>
      <c r="W839" s="362">
        <f t="shared" si="321"/>
        <v>0</v>
      </c>
      <c r="X839" s="464"/>
    </row>
    <row r="840" spans="1:25" x14ac:dyDescent="0.25">
      <c r="A840" s="208" t="s">
        <v>1499</v>
      </c>
      <c r="B840" s="156" t="s">
        <v>1498</v>
      </c>
      <c r="C840" s="114" t="s">
        <v>296</v>
      </c>
      <c r="D840" s="115">
        <v>82.75</v>
      </c>
      <c r="E840" s="93">
        <v>6552</v>
      </c>
      <c r="F840" s="103">
        <f t="shared" si="313"/>
        <v>542178</v>
      </c>
      <c r="G840" s="93">
        <v>0</v>
      </c>
      <c r="H840" s="103">
        <f t="shared" si="314"/>
        <v>0</v>
      </c>
      <c r="I840" s="103">
        <f t="shared" si="315"/>
        <v>542178</v>
      </c>
      <c r="J840" s="441"/>
      <c r="K840" s="369">
        <v>82.75</v>
      </c>
      <c r="L840" s="358">
        <v>6552</v>
      </c>
      <c r="M840" s="362">
        <f t="shared" si="316"/>
        <v>542178</v>
      </c>
      <c r="N840" s="358">
        <v>0</v>
      </c>
      <c r="O840" s="362">
        <f t="shared" si="317"/>
        <v>0</v>
      </c>
      <c r="P840" s="362">
        <f t="shared" si="318"/>
        <v>542178</v>
      </c>
      <c r="Q840" s="473"/>
      <c r="R840" s="327">
        <f t="shared" si="290"/>
        <v>0</v>
      </c>
      <c r="S840" s="358">
        <v>6552</v>
      </c>
      <c r="T840" s="362">
        <f t="shared" si="319"/>
        <v>0</v>
      </c>
      <c r="U840" s="358">
        <v>0</v>
      </c>
      <c r="V840" s="362">
        <f t="shared" si="320"/>
        <v>0</v>
      </c>
      <c r="W840" s="362">
        <f t="shared" si="321"/>
        <v>0</v>
      </c>
      <c r="X840" s="464"/>
    </row>
    <row r="841" spans="1:25" x14ac:dyDescent="0.25">
      <c r="A841" s="208" t="s">
        <v>1501</v>
      </c>
      <c r="B841" s="249" t="s">
        <v>1500</v>
      </c>
      <c r="C841" s="250" t="s">
        <v>296</v>
      </c>
      <c r="D841" s="115">
        <v>43.47</v>
      </c>
      <c r="E841" s="93">
        <v>6552</v>
      </c>
      <c r="F841" s="103">
        <f t="shared" si="313"/>
        <v>284815.44</v>
      </c>
      <c r="G841" s="93">
        <v>0</v>
      </c>
      <c r="H841" s="103">
        <f t="shared" si="314"/>
        <v>0</v>
      </c>
      <c r="I841" s="103">
        <f t="shared" si="315"/>
        <v>284815.44</v>
      </c>
      <c r="J841" s="441"/>
      <c r="K841" s="369"/>
      <c r="L841" s="358">
        <v>6552</v>
      </c>
      <c r="M841" s="362">
        <f t="shared" si="316"/>
        <v>0</v>
      </c>
      <c r="N841" s="358">
        <v>0</v>
      </c>
      <c r="O841" s="362">
        <f t="shared" si="317"/>
        <v>0</v>
      </c>
      <c r="P841" s="362">
        <f t="shared" si="318"/>
        <v>0</v>
      </c>
      <c r="Q841" s="473"/>
      <c r="R841" s="327">
        <f t="shared" si="290"/>
        <v>43.47</v>
      </c>
      <c r="S841" s="358">
        <v>6552</v>
      </c>
      <c r="T841" s="362">
        <f t="shared" si="319"/>
        <v>284815.44</v>
      </c>
      <c r="U841" s="358">
        <v>0</v>
      </c>
      <c r="V841" s="362">
        <f t="shared" si="320"/>
        <v>0</v>
      </c>
      <c r="W841" s="362">
        <f t="shared" si="321"/>
        <v>284815.44</v>
      </c>
      <c r="X841" s="464"/>
    </row>
    <row r="842" spans="1:25" x14ac:dyDescent="0.25">
      <c r="A842" s="208" t="s">
        <v>1503</v>
      </c>
      <c r="B842" s="156" t="s">
        <v>1530</v>
      </c>
      <c r="C842" s="114" t="s">
        <v>170</v>
      </c>
      <c r="D842" s="115">
        <v>1</v>
      </c>
      <c r="E842" s="93">
        <v>124800</v>
      </c>
      <c r="F842" s="103">
        <f t="shared" si="313"/>
        <v>124800</v>
      </c>
      <c r="G842" s="93">
        <v>49408.35</v>
      </c>
      <c r="H842" s="103">
        <f t="shared" si="314"/>
        <v>49408.35</v>
      </c>
      <c r="I842" s="103">
        <f t="shared" si="315"/>
        <v>174208.35</v>
      </c>
      <c r="J842" s="441"/>
      <c r="K842" s="369">
        <v>1</v>
      </c>
      <c r="L842" s="358">
        <v>124800</v>
      </c>
      <c r="M842" s="362">
        <f t="shared" si="316"/>
        <v>124800</v>
      </c>
      <c r="N842" s="358">
        <v>49408.35</v>
      </c>
      <c r="O842" s="362">
        <f t="shared" si="317"/>
        <v>49408.35</v>
      </c>
      <c r="P842" s="362">
        <f t="shared" si="318"/>
        <v>174208.35</v>
      </c>
      <c r="Q842" s="473"/>
      <c r="R842" s="327">
        <f t="shared" si="290"/>
        <v>0</v>
      </c>
      <c r="S842" s="358">
        <v>124800</v>
      </c>
      <c r="T842" s="362">
        <f t="shared" si="319"/>
        <v>0</v>
      </c>
      <c r="U842" s="358">
        <v>49408.35</v>
      </c>
      <c r="V842" s="362">
        <f t="shared" si="320"/>
        <v>0</v>
      </c>
      <c r="W842" s="362">
        <f t="shared" si="321"/>
        <v>0</v>
      </c>
      <c r="X842" s="464"/>
    </row>
    <row r="843" spans="1:25" ht="28.5" x14ac:dyDescent="0.25">
      <c r="A843" s="208" t="s">
        <v>1505</v>
      </c>
      <c r="B843" s="156" t="s">
        <v>1504</v>
      </c>
      <c r="C843" s="114" t="s">
        <v>170</v>
      </c>
      <c r="D843" s="115">
        <v>90</v>
      </c>
      <c r="E843" s="93">
        <v>1664</v>
      </c>
      <c r="F843" s="103">
        <f t="shared" si="313"/>
        <v>149760</v>
      </c>
      <c r="G843" s="93">
        <v>150</v>
      </c>
      <c r="H843" s="103">
        <f t="shared" si="314"/>
        <v>13500</v>
      </c>
      <c r="I843" s="103">
        <f t="shared" si="315"/>
        <v>163260</v>
      </c>
      <c r="J843" s="441"/>
      <c r="K843" s="369">
        <v>70</v>
      </c>
      <c r="L843" s="358">
        <v>1664</v>
      </c>
      <c r="M843" s="362">
        <f t="shared" si="316"/>
        <v>116480</v>
      </c>
      <c r="N843" s="358">
        <v>150</v>
      </c>
      <c r="O843" s="362">
        <f t="shared" si="317"/>
        <v>10500</v>
      </c>
      <c r="P843" s="362">
        <f t="shared" si="318"/>
        <v>126980</v>
      </c>
      <c r="Q843" s="473"/>
      <c r="R843" s="327">
        <f t="shared" si="290"/>
        <v>20</v>
      </c>
      <c r="S843" s="358">
        <v>1664</v>
      </c>
      <c r="T843" s="362">
        <f t="shared" si="319"/>
        <v>33280</v>
      </c>
      <c r="U843" s="358">
        <v>150</v>
      </c>
      <c r="V843" s="362">
        <f t="shared" si="320"/>
        <v>3000</v>
      </c>
      <c r="W843" s="362">
        <f t="shared" si="321"/>
        <v>36280</v>
      </c>
      <c r="X843" s="464"/>
    </row>
    <row r="844" spans="1:25" ht="28.5" x14ac:dyDescent="0.25">
      <c r="A844" s="208" t="s">
        <v>1507</v>
      </c>
      <c r="B844" s="156" t="s">
        <v>1506</v>
      </c>
      <c r="C844" s="114" t="s">
        <v>296</v>
      </c>
      <c r="D844" s="115">
        <v>220.5</v>
      </c>
      <c r="E844" s="232">
        <v>2154</v>
      </c>
      <c r="F844" s="231">
        <f t="shared" si="313"/>
        <v>474957</v>
      </c>
      <c r="G844" s="232">
        <v>2178</v>
      </c>
      <c r="H844" s="103">
        <f t="shared" si="314"/>
        <v>480249</v>
      </c>
      <c r="I844" s="231">
        <f t="shared" si="315"/>
        <v>955206</v>
      </c>
      <c r="J844" s="452"/>
      <c r="K844" s="369">
        <v>166</v>
      </c>
      <c r="L844" s="404">
        <v>2154</v>
      </c>
      <c r="M844" s="405">
        <f t="shared" si="316"/>
        <v>357564</v>
      </c>
      <c r="N844" s="404">
        <v>2178</v>
      </c>
      <c r="O844" s="362">
        <f t="shared" si="317"/>
        <v>361548</v>
      </c>
      <c r="P844" s="405">
        <f t="shared" si="318"/>
        <v>719112</v>
      </c>
      <c r="Q844" s="484"/>
      <c r="R844" s="327">
        <f t="shared" si="290"/>
        <v>54.5</v>
      </c>
      <c r="S844" s="404">
        <v>2154</v>
      </c>
      <c r="T844" s="405">
        <f t="shared" si="319"/>
        <v>117393</v>
      </c>
      <c r="U844" s="404">
        <v>2178</v>
      </c>
      <c r="V844" s="362">
        <f t="shared" si="320"/>
        <v>118701</v>
      </c>
      <c r="W844" s="405">
        <f t="shared" si="321"/>
        <v>236094</v>
      </c>
      <c r="X844" s="464"/>
    </row>
    <row r="845" spans="1:25" s="252" customFormat="1" ht="28.5" x14ac:dyDescent="0.25">
      <c r="A845" s="251" t="s">
        <v>1531</v>
      </c>
      <c r="B845" s="196" t="s">
        <v>1508</v>
      </c>
      <c r="C845" s="197" t="s">
        <v>296</v>
      </c>
      <c r="D845" s="233">
        <v>25.12</v>
      </c>
      <c r="E845" s="69">
        <v>6602.4000000000005</v>
      </c>
      <c r="F845" s="70">
        <f t="shared" si="313"/>
        <v>165852.28800000003</v>
      </c>
      <c r="G845" s="69">
        <v>0</v>
      </c>
      <c r="H845" s="231">
        <f t="shared" si="314"/>
        <v>0</v>
      </c>
      <c r="I845" s="70">
        <f t="shared" si="315"/>
        <v>165852.28800000003</v>
      </c>
      <c r="J845" s="452"/>
      <c r="K845" s="406"/>
      <c r="L845" s="343">
        <v>6602.4000000000005</v>
      </c>
      <c r="M845" s="344">
        <f t="shared" si="316"/>
        <v>0</v>
      </c>
      <c r="N845" s="343">
        <v>0</v>
      </c>
      <c r="O845" s="405">
        <f t="shared" si="317"/>
        <v>0</v>
      </c>
      <c r="P845" s="344">
        <f t="shared" si="318"/>
        <v>0</v>
      </c>
      <c r="Q845" s="484"/>
      <c r="R845" s="327">
        <f t="shared" ref="R845:R903" si="322">D845-K845</f>
        <v>25.12</v>
      </c>
      <c r="S845" s="343">
        <v>6602.4000000000005</v>
      </c>
      <c r="T845" s="344">
        <f t="shared" si="319"/>
        <v>165852.28800000003</v>
      </c>
      <c r="U845" s="343">
        <v>0</v>
      </c>
      <c r="V845" s="405">
        <f t="shared" si="320"/>
        <v>0</v>
      </c>
      <c r="W845" s="344">
        <f t="shared" si="321"/>
        <v>165852.28800000003</v>
      </c>
      <c r="X845" s="464"/>
      <c r="Y845" s="497"/>
    </row>
    <row r="846" spans="1:25" x14ac:dyDescent="0.25">
      <c r="A846" s="234" t="s">
        <v>1532</v>
      </c>
      <c r="B846" s="235" t="s">
        <v>1533</v>
      </c>
      <c r="C846" s="236"/>
      <c r="D846" s="237"/>
      <c r="E846" s="238"/>
      <c r="F846" s="239">
        <f>SUM(F847:F867)</f>
        <v>8081072.0447999993</v>
      </c>
      <c r="G846" s="238"/>
      <c r="H846" s="239">
        <f>SUM(H847:H867)</f>
        <v>12114275.4944</v>
      </c>
      <c r="I846" s="239">
        <f>SUM(I847:I867)</f>
        <v>20195347.539200004</v>
      </c>
      <c r="J846" s="457"/>
      <c r="K846" s="407"/>
      <c r="L846" s="408"/>
      <c r="M846" s="409">
        <f>SUM(M847:M867)</f>
        <v>7600550.1708000004</v>
      </c>
      <c r="N846" s="408"/>
      <c r="O846" s="409">
        <f>SUM(O847:O867)</f>
        <v>12086846.620000001</v>
      </c>
      <c r="P846" s="409">
        <f>SUM(P847:P867)</f>
        <v>19687396.800799999</v>
      </c>
      <c r="Q846" s="489"/>
      <c r="R846" s="327">
        <f t="shared" si="322"/>
        <v>0</v>
      </c>
      <c r="S846" s="408"/>
      <c r="T846" s="409">
        <f>SUM(T847:T867)</f>
        <v>480521.87400000007</v>
      </c>
      <c r="U846" s="408"/>
      <c r="V846" s="409">
        <f>SUM(V847:V867)</f>
        <v>27428.874400000434</v>
      </c>
      <c r="W846" s="409">
        <f>SUM(W847:W867)</f>
        <v>507950.74840000051</v>
      </c>
      <c r="X846" s="464"/>
    </row>
    <row r="847" spans="1:25" x14ac:dyDescent="0.25">
      <c r="A847" s="240" t="s">
        <v>1534</v>
      </c>
      <c r="B847" s="223" t="s">
        <v>1475</v>
      </c>
      <c r="C847" s="224"/>
      <c r="D847" s="225"/>
      <c r="E847" s="241"/>
      <c r="F847" s="242"/>
      <c r="G847" s="241"/>
      <c r="H847" s="242"/>
      <c r="I847" s="243"/>
      <c r="J847" s="440"/>
      <c r="K847" s="401"/>
      <c r="L847" s="410"/>
      <c r="M847" s="411"/>
      <c r="N847" s="410"/>
      <c r="O847" s="411"/>
      <c r="P847" s="412"/>
      <c r="Q847" s="472"/>
      <c r="R847" s="327">
        <f t="shared" si="322"/>
        <v>0</v>
      </c>
      <c r="S847" s="410"/>
      <c r="T847" s="411"/>
      <c r="U847" s="410"/>
      <c r="V847" s="411"/>
      <c r="W847" s="412"/>
      <c r="X847" s="464"/>
    </row>
    <row r="848" spans="1:25" x14ac:dyDescent="0.25">
      <c r="A848" s="208" t="s">
        <v>1535</v>
      </c>
      <c r="B848" s="157" t="s">
        <v>809</v>
      </c>
      <c r="C848" s="158" t="s">
        <v>43</v>
      </c>
      <c r="D848" s="168">
        <f>D850*1.6-D850</f>
        <v>133.05000000000001</v>
      </c>
      <c r="E848" s="107">
        <v>1590</v>
      </c>
      <c r="F848" s="103">
        <f>D848*E848</f>
        <v>211549.50000000003</v>
      </c>
      <c r="G848" s="107">
        <v>0</v>
      </c>
      <c r="H848" s="94">
        <f>G848*D848</f>
        <v>0</v>
      </c>
      <c r="I848" s="94">
        <f>E848*D848+G848*D848</f>
        <v>211549.50000000003</v>
      </c>
      <c r="J848" s="441"/>
      <c r="K848" s="383">
        <v>128.28</v>
      </c>
      <c r="L848" s="365">
        <v>1590</v>
      </c>
      <c r="M848" s="362">
        <f>K848*L848</f>
        <v>203965.2</v>
      </c>
      <c r="N848" s="365">
        <v>0</v>
      </c>
      <c r="O848" s="359">
        <f>N848*K848</f>
        <v>0</v>
      </c>
      <c r="P848" s="359">
        <f>L848*K848+N848*K848</f>
        <v>203965.2</v>
      </c>
      <c r="Q848" s="473"/>
      <c r="R848" s="327">
        <f t="shared" si="322"/>
        <v>4.7700000000000102</v>
      </c>
      <c r="S848" s="365">
        <v>1590</v>
      </c>
      <c r="T848" s="362">
        <f>R848*S848</f>
        <v>7584.3000000000166</v>
      </c>
      <c r="U848" s="365">
        <v>0</v>
      </c>
      <c r="V848" s="359">
        <f>U848*R848</f>
        <v>0</v>
      </c>
      <c r="W848" s="359">
        <f>S848*R848+U848*R848</f>
        <v>7584.3000000000166</v>
      </c>
      <c r="X848" s="464"/>
    </row>
    <row r="849" spans="1:24" x14ac:dyDescent="0.25">
      <c r="A849" s="208" t="s">
        <v>1536</v>
      </c>
      <c r="B849" s="156" t="s">
        <v>1478</v>
      </c>
      <c r="C849" s="114" t="s">
        <v>43</v>
      </c>
      <c r="D849" s="115">
        <v>164.5</v>
      </c>
      <c r="E849" s="93">
        <v>19422</v>
      </c>
      <c r="F849" s="103">
        <f>D849*E849</f>
        <v>3194919</v>
      </c>
      <c r="G849" s="93">
        <v>0</v>
      </c>
      <c r="H849" s="94">
        <f>G849*D849</f>
        <v>0</v>
      </c>
      <c r="I849" s="103">
        <f>E849*D849+G849*D849</f>
        <v>3194919</v>
      </c>
      <c r="J849" s="441"/>
      <c r="K849" s="369">
        <v>164.5</v>
      </c>
      <c r="L849" s="358">
        <v>19422</v>
      </c>
      <c r="M849" s="362">
        <f>K849*L849</f>
        <v>3194919</v>
      </c>
      <c r="N849" s="358">
        <v>0</v>
      </c>
      <c r="O849" s="359">
        <f>N849*K849</f>
        <v>0</v>
      </c>
      <c r="P849" s="362">
        <f>L849*K849+N849*K849</f>
        <v>3194919</v>
      </c>
      <c r="Q849" s="473"/>
      <c r="R849" s="327">
        <f t="shared" si="322"/>
        <v>0</v>
      </c>
      <c r="S849" s="358">
        <v>19422</v>
      </c>
      <c r="T849" s="362">
        <f>R849*S849</f>
        <v>0</v>
      </c>
      <c r="U849" s="358">
        <v>0</v>
      </c>
      <c r="V849" s="359">
        <f>U849*R849</f>
        <v>0</v>
      </c>
      <c r="W849" s="362">
        <f>S849*R849+U849*R849</f>
        <v>0</v>
      </c>
      <c r="X849" s="464"/>
    </row>
    <row r="850" spans="1:24" ht="28.5" x14ac:dyDescent="0.25">
      <c r="A850" s="208" t="s">
        <v>1537</v>
      </c>
      <c r="B850" s="156" t="s">
        <v>929</v>
      </c>
      <c r="C850" s="114" t="s">
        <v>43</v>
      </c>
      <c r="D850" s="115">
        <v>221.75</v>
      </c>
      <c r="E850" s="107">
        <v>2405</v>
      </c>
      <c r="F850" s="103">
        <f>D850*E850</f>
        <v>533308.75</v>
      </c>
      <c r="G850" s="107">
        <v>0</v>
      </c>
      <c r="H850" s="94">
        <f>G850*D850</f>
        <v>0</v>
      </c>
      <c r="I850" s="94">
        <f>E850*D850+G850*D850</f>
        <v>533308.75</v>
      </c>
      <c r="J850" s="441"/>
      <c r="K850" s="369">
        <v>213.8</v>
      </c>
      <c r="L850" s="365">
        <v>2405</v>
      </c>
      <c r="M850" s="362">
        <f>K850*L850</f>
        <v>514189</v>
      </c>
      <c r="N850" s="365">
        <v>0</v>
      </c>
      <c r="O850" s="359">
        <f>N850*K850</f>
        <v>0</v>
      </c>
      <c r="P850" s="359">
        <f>L850*K850+N850*K850</f>
        <v>514189</v>
      </c>
      <c r="Q850" s="473"/>
      <c r="R850" s="327">
        <f t="shared" si="322"/>
        <v>7.9499999999999886</v>
      </c>
      <c r="S850" s="365">
        <v>2405</v>
      </c>
      <c r="T850" s="362">
        <f>R850*S850</f>
        <v>19119.749999999971</v>
      </c>
      <c r="U850" s="365">
        <v>0</v>
      </c>
      <c r="V850" s="359">
        <f>U850*R850</f>
        <v>0</v>
      </c>
      <c r="W850" s="359">
        <f>S850*R850+U850*R850</f>
        <v>19119.749999999971</v>
      </c>
      <c r="X850" s="464"/>
    </row>
    <row r="851" spans="1:24" ht="28.5" x14ac:dyDescent="0.25">
      <c r="A851" s="208" t="s">
        <v>1538</v>
      </c>
      <c r="B851" s="253" t="s">
        <v>1482</v>
      </c>
      <c r="C851" s="244"/>
      <c r="D851" s="245"/>
      <c r="E851" s="248"/>
      <c r="F851" s="246"/>
      <c r="G851" s="248"/>
      <c r="H851" s="246"/>
      <c r="I851" s="247"/>
      <c r="J851" s="458"/>
      <c r="K851" s="413"/>
      <c r="L851" s="414"/>
      <c r="M851" s="415"/>
      <c r="N851" s="414"/>
      <c r="O851" s="415"/>
      <c r="P851" s="416"/>
      <c r="Q851" s="490"/>
      <c r="R851" s="327">
        <f t="shared" si="322"/>
        <v>0</v>
      </c>
      <c r="S851" s="414"/>
      <c r="T851" s="415"/>
      <c r="U851" s="414"/>
      <c r="V851" s="415"/>
      <c r="W851" s="416"/>
      <c r="X851" s="464"/>
    </row>
    <row r="852" spans="1:24" x14ac:dyDescent="0.25">
      <c r="A852" s="208" t="s">
        <v>1539</v>
      </c>
      <c r="B852" s="156" t="s">
        <v>1484</v>
      </c>
      <c r="C852" s="114" t="s">
        <v>43</v>
      </c>
      <c r="D852" s="115">
        <v>175.74</v>
      </c>
      <c r="E852" s="93">
        <v>2513</v>
      </c>
      <c r="F852" s="103">
        <f>D852*E852</f>
        <v>441634.62</v>
      </c>
      <c r="G852" s="93">
        <v>6681</v>
      </c>
      <c r="H852" s="103">
        <f t="shared" ref="H852:H858" si="323">D852*G852</f>
        <v>1174118.9400000002</v>
      </c>
      <c r="I852" s="103">
        <f t="shared" ref="I852:I858" si="324">E852*D852+G852*D852</f>
        <v>1615753.56</v>
      </c>
      <c r="J852" s="441"/>
      <c r="K852" s="369">
        <v>175.74</v>
      </c>
      <c r="L852" s="358">
        <v>2513</v>
      </c>
      <c r="M852" s="362">
        <f t="shared" ref="M852:M858" si="325">K852*L852</f>
        <v>441634.62</v>
      </c>
      <c r="N852" s="358">
        <v>6681</v>
      </c>
      <c r="O852" s="362">
        <f t="shared" ref="O852:O858" si="326">K852*N852</f>
        <v>1174118.9400000002</v>
      </c>
      <c r="P852" s="362">
        <f t="shared" ref="P852:P858" si="327">L852*K852+N852*K852</f>
        <v>1615753.56</v>
      </c>
      <c r="Q852" s="473"/>
      <c r="R852" s="327">
        <f t="shared" si="322"/>
        <v>0</v>
      </c>
      <c r="S852" s="358">
        <v>2513</v>
      </c>
      <c r="T852" s="362">
        <f t="shared" ref="T852:T858" si="328">R852*S852</f>
        <v>0</v>
      </c>
      <c r="U852" s="358">
        <v>6681</v>
      </c>
      <c r="V852" s="362">
        <f t="shared" ref="V852:V858" si="329">R852*U852</f>
        <v>0</v>
      </c>
      <c r="W852" s="362">
        <f t="shared" ref="W852:W858" si="330">S852*R852+U852*R852</f>
        <v>0</v>
      </c>
      <c r="X852" s="464"/>
    </row>
    <row r="853" spans="1:24" x14ac:dyDescent="0.25">
      <c r="A853" s="208" t="s">
        <v>1540</v>
      </c>
      <c r="B853" s="156" t="s">
        <v>1488</v>
      </c>
      <c r="C853" s="114" t="s">
        <v>43</v>
      </c>
      <c r="D853" s="115">
        <v>99.68</v>
      </c>
      <c r="E853" s="93">
        <v>2333.7600000000002</v>
      </c>
      <c r="F853" s="103">
        <f>D853*E853</f>
        <v>232629.19680000003</v>
      </c>
      <c r="G853" s="93">
        <v>2161.5</v>
      </c>
      <c r="H853" s="103">
        <f t="shared" si="323"/>
        <v>215458.32</v>
      </c>
      <c r="I853" s="103">
        <f t="shared" si="324"/>
        <v>448087.51680000004</v>
      </c>
      <c r="J853" s="441"/>
      <c r="K853" s="369">
        <v>99.68</v>
      </c>
      <c r="L853" s="358">
        <v>2333.7600000000002</v>
      </c>
      <c r="M853" s="362">
        <f t="shared" si="325"/>
        <v>232629.19680000003</v>
      </c>
      <c r="N853" s="358">
        <v>2161.5</v>
      </c>
      <c r="O853" s="362">
        <f t="shared" si="326"/>
        <v>215458.32</v>
      </c>
      <c r="P853" s="362">
        <f t="shared" si="327"/>
        <v>448087.51680000004</v>
      </c>
      <c r="Q853" s="473"/>
      <c r="R853" s="327">
        <f t="shared" si="322"/>
        <v>0</v>
      </c>
      <c r="S853" s="358">
        <v>2333.7600000000002</v>
      </c>
      <c r="T853" s="362">
        <f t="shared" si="328"/>
        <v>0</v>
      </c>
      <c r="U853" s="358">
        <v>2161.5</v>
      </c>
      <c r="V853" s="362">
        <f t="shared" si="329"/>
        <v>0</v>
      </c>
      <c r="W853" s="362">
        <f t="shared" si="330"/>
        <v>0</v>
      </c>
      <c r="X853" s="464"/>
    </row>
    <row r="854" spans="1:24" x14ac:dyDescent="0.25">
      <c r="A854" s="208" t="s">
        <v>1541</v>
      </c>
      <c r="B854" s="156" t="s">
        <v>1542</v>
      </c>
      <c r="C854" s="114" t="s">
        <v>296</v>
      </c>
      <c r="D854" s="115">
        <v>156.65</v>
      </c>
      <c r="E854" s="93">
        <v>46.8</v>
      </c>
      <c r="F854" s="103">
        <f>D854*E854</f>
        <v>7331.22</v>
      </c>
      <c r="G854" s="93">
        <v>264</v>
      </c>
      <c r="H854" s="103">
        <f t="shared" si="323"/>
        <v>41355.599999999999</v>
      </c>
      <c r="I854" s="103">
        <f t="shared" si="324"/>
        <v>48686.82</v>
      </c>
      <c r="J854" s="441"/>
      <c r="K854" s="369">
        <v>156.38999999999999</v>
      </c>
      <c r="L854" s="358">
        <v>46.8</v>
      </c>
      <c r="M854" s="362">
        <f t="shared" si="325"/>
        <v>7319.0519999999988</v>
      </c>
      <c r="N854" s="358">
        <v>264</v>
      </c>
      <c r="O854" s="362">
        <f t="shared" si="326"/>
        <v>41286.959999999999</v>
      </c>
      <c r="P854" s="362">
        <f t="shared" si="327"/>
        <v>48606.011999999995</v>
      </c>
      <c r="Q854" s="473"/>
      <c r="R854" s="327">
        <f t="shared" si="322"/>
        <v>0.26000000000001933</v>
      </c>
      <c r="S854" s="358">
        <v>46.8</v>
      </c>
      <c r="T854" s="362">
        <f t="shared" si="328"/>
        <v>12.168000000000903</v>
      </c>
      <c r="U854" s="358">
        <v>264</v>
      </c>
      <c r="V854" s="362">
        <f t="shared" si="329"/>
        <v>68.640000000005102</v>
      </c>
      <c r="W854" s="362">
        <f t="shared" si="330"/>
        <v>80.808000000006004</v>
      </c>
      <c r="X854" s="464"/>
    </row>
    <row r="855" spans="1:24" x14ac:dyDescent="0.25">
      <c r="A855" s="208" t="s">
        <v>1543</v>
      </c>
      <c r="B855" s="156" t="s">
        <v>1544</v>
      </c>
      <c r="C855" s="114" t="s">
        <v>43</v>
      </c>
      <c r="D855" s="115">
        <v>19.940000000000001</v>
      </c>
      <c r="E855" s="93">
        <v>0</v>
      </c>
      <c r="F855" s="103"/>
      <c r="G855" s="93">
        <v>2161.5</v>
      </c>
      <c r="H855" s="103">
        <f t="shared" si="323"/>
        <v>43100.310000000005</v>
      </c>
      <c r="I855" s="103">
        <f t="shared" si="324"/>
        <v>43100.310000000005</v>
      </c>
      <c r="J855" s="441"/>
      <c r="K855" s="369">
        <v>19.940000000000001</v>
      </c>
      <c r="L855" s="358">
        <v>0</v>
      </c>
      <c r="M855" s="362">
        <f t="shared" si="325"/>
        <v>0</v>
      </c>
      <c r="N855" s="358">
        <v>2161.5</v>
      </c>
      <c r="O855" s="362">
        <f t="shared" si="326"/>
        <v>43100.310000000005</v>
      </c>
      <c r="P855" s="362">
        <f t="shared" si="327"/>
        <v>43100.310000000005</v>
      </c>
      <c r="Q855" s="473"/>
      <c r="R855" s="327">
        <f t="shared" si="322"/>
        <v>0</v>
      </c>
      <c r="S855" s="358">
        <v>0</v>
      </c>
      <c r="T855" s="362">
        <f t="shared" si="328"/>
        <v>0</v>
      </c>
      <c r="U855" s="358">
        <v>2161.5</v>
      </c>
      <c r="V855" s="362">
        <f t="shared" si="329"/>
        <v>0</v>
      </c>
      <c r="W855" s="362">
        <f t="shared" si="330"/>
        <v>0</v>
      </c>
      <c r="X855" s="464"/>
    </row>
    <row r="856" spans="1:24" x14ac:dyDescent="0.25">
      <c r="A856" s="208" t="s">
        <v>1545</v>
      </c>
      <c r="B856" s="156" t="s">
        <v>1546</v>
      </c>
      <c r="C856" s="114" t="s">
        <v>296</v>
      </c>
      <c r="D856" s="115">
        <v>156.65</v>
      </c>
      <c r="E856" s="93">
        <v>46.8</v>
      </c>
      <c r="F856" s="103">
        <f>D856*E856</f>
        <v>7331.22</v>
      </c>
      <c r="G856" s="93">
        <v>180</v>
      </c>
      <c r="H856" s="103">
        <f t="shared" si="323"/>
        <v>28197</v>
      </c>
      <c r="I856" s="103">
        <f t="shared" si="324"/>
        <v>35528.22</v>
      </c>
      <c r="J856" s="441"/>
      <c r="K856" s="369">
        <v>156.38999999999999</v>
      </c>
      <c r="L856" s="358">
        <v>46.8</v>
      </c>
      <c r="M856" s="362">
        <f t="shared" si="325"/>
        <v>7319.0519999999988</v>
      </c>
      <c r="N856" s="358">
        <v>180</v>
      </c>
      <c r="O856" s="362">
        <f t="shared" si="326"/>
        <v>28150.199999999997</v>
      </c>
      <c r="P856" s="362">
        <f t="shared" si="327"/>
        <v>35469.251999999993</v>
      </c>
      <c r="Q856" s="473"/>
      <c r="R856" s="327">
        <f t="shared" si="322"/>
        <v>0.26000000000001933</v>
      </c>
      <c r="S856" s="358">
        <v>46.8</v>
      </c>
      <c r="T856" s="362">
        <f t="shared" si="328"/>
        <v>12.168000000000903</v>
      </c>
      <c r="U856" s="358">
        <v>180</v>
      </c>
      <c r="V856" s="362">
        <f t="shared" si="329"/>
        <v>46.800000000003479</v>
      </c>
      <c r="W856" s="362">
        <f t="shared" si="330"/>
        <v>58.96800000000438</v>
      </c>
      <c r="X856" s="464"/>
    </row>
    <row r="857" spans="1:24" x14ac:dyDescent="0.25">
      <c r="A857" s="208" t="s">
        <v>1547</v>
      </c>
      <c r="B857" s="156" t="s">
        <v>1486</v>
      </c>
      <c r="C857" s="114" t="s">
        <v>43</v>
      </c>
      <c r="D857" s="115">
        <f>D852*0.26</f>
        <v>45.692400000000006</v>
      </c>
      <c r="E857" s="93">
        <v>0</v>
      </c>
      <c r="F857" s="103"/>
      <c r="G857" s="93">
        <v>6681</v>
      </c>
      <c r="H857" s="103">
        <f t="shared" si="323"/>
        <v>305270.92440000002</v>
      </c>
      <c r="I857" s="103">
        <f t="shared" si="324"/>
        <v>305270.92440000002</v>
      </c>
      <c r="J857" s="441"/>
      <c r="K857" s="369">
        <v>45.69</v>
      </c>
      <c r="L857" s="358">
        <v>0</v>
      </c>
      <c r="M857" s="362">
        <f t="shared" si="325"/>
        <v>0</v>
      </c>
      <c r="N857" s="358">
        <v>6681</v>
      </c>
      <c r="O857" s="362">
        <f t="shared" si="326"/>
        <v>305254.88999999996</v>
      </c>
      <c r="P857" s="362">
        <f t="shared" si="327"/>
        <v>305254.88999999996</v>
      </c>
      <c r="Q857" s="473"/>
      <c r="R857" s="327">
        <f t="shared" si="322"/>
        <v>2.4000000000086175E-3</v>
      </c>
      <c r="S857" s="358">
        <v>0</v>
      </c>
      <c r="T857" s="362">
        <f t="shared" si="328"/>
        <v>0</v>
      </c>
      <c r="U857" s="358">
        <v>6681</v>
      </c>
      <c r="V857" s="362">
        <f t="shared" si="329"/>
        <v>16.034400000057573</v>
      </c>
      <c r="W857" s="362">
        <f t="shared" si="330"/>
        <v>16.034400000057573</v>
      </c>
      <c r="X857" s="464"/>
    </row>
    <row r="858" spans="1:24" x14ac:dyDescent="0.25">
      <c r="A858" s="208" t="s">
        <v>1538</v>
      </c>
      <c r="B858" s="157" t="s">
        <v>805</v>
      </c>
      <c r="C858" s="158" t="s">
        <v>43</v>
      </c>
      <c r="D858" s="254">
        <v>241.82</v>
      </c>
      <c r="E858" s="107">
        <v>1490</v>
      </c>
      <c r="F858" s="103">
        <f>D858*E858</f>
        <v>360311.8</v>
      </c>
      <c r="G858" s="107">
        <v>0</v>
      </c>
      <c r="H858" s="103">
        <f t="shared" si="323"/>
        <v>0</v>
      </c>
      <c r="I858" s="103">
        <f t="shared" si="324"/>
        <v>360311.8</v>
      </c>
      <c r="J858" s="441"/>
      <c r="K858" s="417">
        <v>241.82</v>
      </c>
      <c r="L858" s="365">
        <v>1490</v>
      </c>
      <c r="M858" s="362">
        <f t="shared" si="325"/>
        <v>360311.8</v>
      </c>
      <c r="N858" s="365">
        <v>0</v>
      </c>
      <c r="O858" s="362">
        <f t="shared" si="326"/>
        <v>0</v>
      </c>
      <c r="P858" s="362">
        <f t="shared" si="327"/>
        <v>360311.8</v>
      </c>
      <c r="Q858" s="473"/>
      <c r="R858" s="327">
        <f t="shared" si="322"/>
        <v>0</v>
      </c>
      <c r="S858" s="365">
        <v>1490</v>
      </c>
      <c r="T858" s="362">
        <f t="shared" si="328"/>
        <v>0</v>
      </c>
      <c r="U858" s="365">
        <v>0</v>
      </c>
      <c r="V858" s="362">
        <f t="shared" si="329"/>
        <v>0</v>
      </c>
      <c r="W858" s="362">
        <f t="shared" si="330"/>
        <v>0</v>
      </c>
      <c r="X858" s="464"/>
    </row>
    <row r="859" spans="1:24" x14ac:dyDescent="0.25">
      <c r="A859" s="200" t="s">
        <v>1548</v>
      </c>
      <c r="B859" s="113" t="s">
        <v>1549</v>
      </c>
      <c r="C859" s="114"/>
      <c r="D859" s="115"/>
      <c r="E859" s="94"/>
      <c r="F859" s="94"/>
      <c r="G859" s="94"/>
      <c r="H859" s="94"/>
      <c r="I859" s="94"/>
      <c r="J859" s="441"/>
      <c r="K859" s="369"/>
      <c r="L859" s="359"/>
      <c r="M859" s="359"/>
      <c r="N859" s="359"/>
      <c r="O859" s="359"/>
      <c r="P859" s="359"/>
      <c r="Q859" s="473"/>
      <c r="R859" s="327">
        <f t="shared" si="322"/>
        <v>0</v>
      </c>
      <c r="S859" s="359"/>
      <c r="T859" s="359"/>
      <c r="U859" s="359"/>
      <c r="V859" s="359"/>
      <c r="W859" s="359"/>
      <c r="X859" s="464"/>
    </row>
    <row r="860" spans="1:24" ht="57" x14ac:dyDescent="0.25">
      <c r="A860" s="208" t="s">
        <v>1550</v>
      </c>
      <c r="B860" s="157" t="s">
        <v>1527</v>
      </c>
      <c r="C860" s="158" t="s">
        <v>296</v>
      </c>
      <c r="D860" s="115">
        <v>156.65</v>
      </c>
      <c r="E860" s="103">
        <v>2475.7199999999998</v>
      </c>
      <c r="F860" s="103">
        <f t="shared" ref="F860:F867" si="331">D860*E860</f>
        <v>387821.538</v>
      </c>
      <c r="G860" s="103">
        <v>60860</v>
      </c>
      <c r="H860" s="103">
        <f t="shared" ref="H860:H867" si="332">D860*G860</f>
        <v>9533719</v>
      </c>
      <c r="I860" s="103">
        <f t="shared" ref="I860:I867" si="333">E860*D860+G860*D860</f>
        <v>9921540.5380000006</v>
      </c>
      <c r="J860" s="441"/>
      <c r="K860" s="369">
        <v>156.25</v>
      </c>
      <c r="L860" s="362">
        <v>2475.7199999999998</v>
      </c>
      <c r="M860" s="362">
        <f t="shared" ref="M860:M867" si="334">K860*L860</f>
        <v>386831.24999999994</v>
      </c>
      <c r="N860" s="362">
        <v>60860</v>
      </c>
      <c r="O860" s="362">
        <f t="shared" ref="O860:O867" si="335">K860*N860</f>
        <v>9509375</v>
      </c>
      <c r="P860" s="362">
        <f>L860*K860+N860*K860+0.01</f>
        <v>9896206.2599999998</v>
      </c>
      <c r="Q860" s="473"/>
      <c r="R860" s="327">
        <f t="shared" si="322"/>
        <v>0.40000000000000568</v>
      </c>
      <c r="S860" s="362">
        <v>2475.7199999999998</v>
      </c>
      <c r="T860" s="362">
        <f t="shared" ref="T860:T867" si="336">R860*S860</f>
        <v>990.28800000001399</v>
      </c>
      <c r="U860" s="362">
        <v>60860</v>
      </c>
      <c r="V860" s="362">
        <f t="shared" ref="V860:V867" si="337">R860*U860</f>
        <v>24344.000000000346</v>
      </c>
      <c r="W860" s="362">
        <f>S860*R860+U860*R860</f>
        <v>25334.288000000361</v>
      </c>
      <c r="X860" s="464"/>
    </row>
    <row r="861" spans="1:24" x14ac:dyDescent="0.25">
      <c r="A861" s="208" t="s">
        <v>1551</v>
      </c>
      <c r="B861" s="157" t="s">
        <v>1498</v>
      </c>
      <c r="C861" s="158" t="s">
        <v>296</v>
      </c>
      <c r="D861" s="115">
        <v>156.65</v>
      </c>
      <c r="E861" s="93">
        <v>6552</v>
      </c>
      <c r="F861" s="103">
        <f t="shared" si="331"/>
        <v>1026370.8</v>
      </c>
      <c r="G861" s="93">
        <v>0</v>
      </c>
      <c r="H861" s="103">
        <f t="shared" si="332"/>
        <v>0</v>
      </c>
      <c r="I861" s="103">
        <f t="shared" si="333"/>
        <v>1026370.8</v>
      </c>
      <c r="J861" s="441"/>
      <c r="K861" s="369">
        <v>156.25</v>
      </c>
      <c r="L861" s="358">
        <v>6552</v>
      </c>
      <c r="M861" s="362">
        <f t="shared" si="334"/>
        <v>1023750</v>
      </c>
      <c r="N861" s="358">
        <v>0</v>
      </c>
      <c r="O861" s="362">
        <f t="shared" si="335"/>
        <v>0</v>
      </c>
      <c r="P861" s="362">
        <f t="shared" ref="P861:P867" si="338">L861*K861+N861*K861</f>
        <v>1023750</v>
      </c>
      <c r="Q861" s="473"/>
      <c r="R861" s="327">
        <f t="shared" si="322"/>
        <v>0.40000000000000568</v>
      </c>
      <c r="S861" s="358">
        <v>6552</v>
      </c>
      <c r="T861" s="362">
        <f t="shared" si="336"/>
        <v>2620.8000000000375</v>
      </c>
      <c r="U861" s="358">
        <v>0</v>
      </c>
      <c r="V861" s="362">
        <f t="shared" si="337"/>
        <v>0</v>
      </c>
      <c r="W861" s="362">
        <f t="shared" ref="W861:W867" si="339">S861*R861+U861*R861</f>
        <v>2620.8000000000375</v>
      </c>
      <c r="X861" s="464"/>
    </row>
    <row r="862" spans="1:24" ht="28.5" x14ac:dyDescent="0.25">
      <c r="A862" s="208" t="s">
        <v>1552</v>
      </c>
      <c r="B862" s="157" t="s">
        <v>1529</v>
      </c>
      <c r="C862" s="158" t="s">
        <v>170</v>
      </c>
      <c r="D862" s="115">
        <v>192</v>
      </c>
      <c r="E862" s="103">
        <v>1254</v>
      </c>
      <c r="F862" s="103">
        <f t="shared" si="331"/>
        <v>240768</v>
      </c>
      <c r="G862" s="103">
        <v>115</v>
      </c>
      <c r="H862" s="103">
        <f t="shared" si="332"/>
        <v>22080</v>
      </c>
      <c r="I862" s="103">
        <f t="shared" si="333"/>
        <v>262848</v>
      </c>
      <c r="J862" s="441"/>
      <c r="K862" s="369">
        <v>172</v>
      </c>
      <c r="L862" s="362">
        <v>1254</v>
      </c>
      <c r="M862" s="362">
        <f t="shared" si="334"/>
        <v>215688</v>
      </c>
      <c r="N862" s="362">
        <v>115</v>
      </c>
      <c r="O862" s="362">
        <f t="shared" si="335"/>
        <v>19780</v>
      </c>
      <c r="P862" s="362">
        <f t="shared" si="338"/>
        <v>235468</v>
      </c>
      <c r="Q862" s="473"/>
      <c r="R862" s="327">
        <f t="shared" si="322"/>
        <v>20</v>
      </c>
      <c r="S862" s="362">
        <v>1254</v>
      </c>
      <c r="T862" s="362">
        <f t="shared" si="336"/>
        <v>25080</v>
      </c>
      <c r="U862" s="362">
        <v>115</v>
      </c>
      <c r="V862" s="362">
        <f t="shared" si="337"/>
        <v>2300</v>
      </c>
      <c r="W862" s="362">
        <f t="shared" si="339"/>
        <v>27380</v>
      </c>
      <c r="X862" s="464"/>
    </row>
    <row r="863" spans="1:24" x14ac:dyDescent="0.25">
      <c r="A863" s="208" t="s">
        <v>1553</v>
      </c>
      <c r="B863" s="156" t="s">
        <v>1530</v>
      </c>
      <c r="C863" s="114" t="s">
        <v>170</v>
      </c>
      <c r="D863" s="115">
        <v>1</v>
      </c>
      <c r="E863" s="93">
        <v>124800</v>
      </c>
      <c r="F863" s="103">
        <f t="shared" si="331"/>
        <v>124800</v>
      </c>
      <c r="G863" s="93">
        <v>49408</v>
      </c>
      <c r="H863" s="103">
        <f t="shared" si="332"/>
        <v>49408</v>
      </c>
      <c r="I863" s="103">
        <f t="shared" si="333"/>
        <v>174208</v>
      </c>
      <c r="J863" s="441"/>
      <c r="K863" s="369">
        <v>1</v>
      </c>
      <c r="L863" s="358">
        <v>124800</v>
      </c>
      <c r="M863" s="362">
        <f t="shared" si="334"/>
        <v>124800</v>
      </c>
      <c r="N863" s="358">
        <v>49408</v>
      </c>
      <c r="O863" s="362">
        <f t="shared" si="335"/>
        <v>49408</v>
      </c>
      <c r="P863" s="362">
        <f t="shared" si="338"/>
        <v>174208</v>
      </c>
      <c r="Q863" s="473"/>
      <c r="R863" s="327">
        <f t="shared" si="322"/>
        <v>0</v>
      </c>
      <c r="S863" s="358">
        <v>124800</v>
      </c>
      <c r="T863" s="362">
        <f t="shared" si="336"/>
        <v>0</v>
      </c>
      <c r="U863" s="358">
        <v>49408</v>
      </c>
      <c r="V863" s="362">
        <f t="shared" si="337"/>
        <v>0</v>
      </c>
      <c r="W863" s="362">
        <f t="shared" si="339"/>
        <v>0</v>
      </c>
      <c r="X863" s="464"/>
    </row>
    <row r="864" spans="1:24" x14ac:dyDescent="0.25">
      <c r="A864" s="208" t="s">
        <v>1554</v>
      </c>
      <c r="B864" s="249" t="s">
        <v>1500</v>
      </c>
      <c r="C864" s="158" t="s">
        <v>296</v>
      </c>
      <c r="D864" s="168">
        <v>43.47</v>
      </c>
      <c r="E864" s="93">
        <v>6552</v>
      </c>
      <c r="F864" s="103">
        <f t="shared" si="331"/>
        <v>284815.44</v>
      </c>
      <c r="G864" s="93">
        <v>0</v>
      </c>
      <c r="H864" s="103">
        <f t="shared" si="332"/>
        <v>0</v>
      </c>
      <c r="I864" s="103">
        <f t="shared" si="333"/>
        <v>284815.44</v>
      </c>
      <c r="J864" s="441"/>
      <c r="K864" s="383"/>
      <c r="L864" s="358">
        <v>6552</v>
      </c>
      <c r="M864" s="362">
        <f t="shared" si="334"/>
        <v>0</v>
      </c>
      <c r="N864" s="358">
        <v>0</v>
      </c>
      <c r="O864" s="362">
        <f t="shared" si="335"/>
        <v>0</v>
      </c>
      <c r="P864" s="362">
        <f t="shared" si="338"/>
        <v>0</v>
      </c>
      <c r="Q864" s="473"/>
      <c r="R864" s="327">
        <f t="shared" si="322"/>
        <v>43.47</v>
      </c>
      <c r="S864" s="358">
        <v>6552</v>
      </c>
      <c r="T864" s="362">
        <f t="shared" si="336"/>
        <v>284815.44</v>
      </c>
      <c r="U864" s="358">
        <v>0</v>
      </c>
      <c r="V864" s="362">
        <f t="shared" si="337"/>
        <v>0</v>
      </c>
      <c r="W864" s="362">
        <f t="shared" si="339"/>
        <v>284815.44</v>
      </c>
      <c r="X864" s="464"/>
    </row>
    <row r="865" spans="1:25" ht="28.5" x14ac:dyDescent="0.25">
      <c r="A865" s="208" t="s">
        <v>1555</v>
      </c>
      <c r="B865" s="156" t="s">
        <v>1504</v>
      </c>
      <c r="C865" s="114" t="s">
        <v>170</v>
      </c>
      <c r="D865" s="115">
        <v>128</v>
      </c>
      <c r="E865" s="93">
        <v>1664</v>
      </c>
      <c r="F865" s="103">
        <f t="shared" si="331"/>
        <v>212992</v>
      </c>
      <c r="G865" s="93">
        <v>150</v>
      </c>
      <c r="H865" s="103">
        <f t="shared" si="332"/>
        <v>19200</v>
      </c>
      <c r="I865" s="103">
        <f t="shared" si="333"/>
        <v>232192</v>
      </c>
      <c r="J865" s="441"/>
      <c r="K865" s="369">
        <v>128</v>
      </c>
      <c r="L865" s="358">
        <v>1664</v>
      </c>
      <c r="M865" s="362">
        <f t="shared" si="334"/>
        <v>212992</v>
      </c>
      <c r="N865" s="358">
        <v>150</v>
      </c>
      <c r="O865" s="362">
        <f t="shared" si="335"/>
        <v>19200</v>
      </c>
      <c r="P865" s="362">
        <f t="shared" si="338"/>
        <v>232192</v>
      </c>
      <c r="Q865" s="473"/>
      <c r="R865" s="327">
        <f t="shared" si="322"/>
        <v>0</v>
      </c>
      <c r="S865" s="358">
        <v>1664</v>
      </c>
      <c r="T865" s="362">
        <f t="shared" si="336"/>
        <v>0</v>
      </c>
      <c r="U865" s="358">
        <v>150</v>
      </c>
      <c r="V865" s="362">
        <f t="shared" si="337"/>
        <v>0</v>
      </c>
      <c r="W865" s="362">
        <f t="shared" si="339"/>
        <v>0</v>
      </c>
      <c r="X865" s="464"/>
    </row>
    <row r="866" spans="1:25" ht="28.5" x14ac:dyDescent="0.25">
      <c r="A866" s="208" t="s">
        <v>1556</v>
      </c>
      <c r="B866" s="227" t="s">
        <v>1506</v>
      </c>
      <c r="C866" s="228" t="s">
        <v>296</v>
      </c>
      <c r="D866" s="229">
        <v>313.3</v>
      </c>
      <c r="E866" s="232">
        <v>2154</v>
      </c>
      <c r="F866" s="231">
        <f t="shared" si="331"/>
        <v>674848.20000000007</v>
      </c>
      <c r="G866" s="232">
        <v>2178</v>
      </c>
      <c r="H866" s="103">
        <f t="shared" si="332"/>
        <v>682367.4</v>
      </c>
      <c r="I866" s="231">
        <f t="shared" si="333"/>
        <v>1357215.6</v>
      </c>
      <c r="J866" s="452"/>
      <c r="K866" s="403">
        <v>313</v>
      </c>
      <c r="L866" s="404">
        <v>2154</v>
      </c>
      <c r="M866" s="405">
        <f t="shared" si="334"/>
        <v>674202</v>
      </c>
      <c r="N866" s="404">
        <v>2178</v>
      </c>
      <c r="O866" s="362">
        <f t="shared" si="335"/>
        <v>681714</v>
      </c>
      <c r="P866" s="405">
        <f t="shared" si="338"/>
        <v>1355916</v>
      </c>
      <c r="Q866" s="484"/>
      <c r="R866" s="327">
        <f t="shared" si="322"/>
        <v>0.30000000000001137</v>
      </c>
      <c r="S866" s="404">
        <v>2154</v>
      </c>
      <c r="T866" s="405">
        <f t="shared" si="336"/>
        <v>646.20000000002449</v>
      </c>
      <c r="U866" s="404">
        <v>2178</v>
      </c>
      <c r="V866" s="362">
        <f t="shared" si="337"/>
        <v>653.40000000002476</v>
      </c>
      <c r="W866" s="405">
        <f t="shared" si="339"/>
        <v>1299.6000000000492</v>
      </c>
      <c r="X866" s="464"/>
    </row>
    <row r="867" spans="1:25" s="252" customFormat="1" ht="28.5" x14ac:dyDescent="0.25">
      <c r="A867" s="212" t="s">
        <v>1557</v>
      </c>
      <c r="B867" s="117" t="s">
        <v>1508</v>
      </c>
      <c r="C867" s="118" t="s">
        <v>296</v>
      </c>
      <c r="D867" s="255">
        <v>21.15</v>
      </c>
      <c r="E867" s="40">
        <v>6602.4000000000005</v>
      </c>
      <c r="F867" s="35">
        <f t="shared" si="331"/>
        <v>139640.76</v>
      </c>
      <c r="G867" s="40">
        <v>0</v>
      </c>
      <c r="H867" s="103">
        <f t="shared" si="332"/>
        <v>0</v>
      </c>
      <c r="I867" s="35">
        <f t="shared" si="333"/>
        <v>139640.76</v>
      </c>
      <c r="J867" s="441"/>
      <c r="K867" s="418"/>
      <c r="L867" s="328">
        <v>6602.4000000000005</v>
      </c>
      <c r="M867" s="329">
        <f t="shared" si="334"/>
        <v>0</v>
      </c>
      <c r="N867" s="328">
        <v>0</v>
      </c>
      <c r="O867" s="362">
        <f t="shared" si="335"/>
        <v>0</v>
      </c>
      <c r="P867" s="329">
        <f t="shared" si="338"/>
        <v>0</v>
      </c>
      <c r="Q867" s="473"/>
      <c r="R867" s="327">
        <f t="shared" si="322"/>
        <v>21.15</v>
      </c>
      <c r="S867" s="328">
        <v>6602.4000000000005</v>
      </c>
      <c r="T867" s="329">
        <f t="shared" si="336"/>
        <v>139640.76</v>
      </c>
      <c r="U867" s="328">
        <v>0</v>
      </c>
      <c r="V867" s="362">
        <f t="shared" si="337"/>
        <v>0</v>
      </c>
      <c r="W867" s="329">
        <f t="shared" si="339"/>
        <v>139640.76</v>
      </c>
      <c r="X867" s="464"/>
      <c r="Y867" s="497"/>
    </row>
    <row r="868" spans="1:25" x14ac:dyDescent="0.25">
      <c r="A868" s="216" t="s">
        <v>1558</v>
      </c>
      <c r="B868" s="217" t="s">
        <v>1559</v>
      </c>
      <c r="C868" s="218"/>
      <c r="D868" s="219"/>
      <c r="E868" s="258"/>
      <c r="F868" s="256">
        <f>SUM(F869:F888)</f>
        <v>4189735.6611999995</v>
      </c>
      <c r="G868" s="257"/>
      <c r="H868" s="256">
        <f>SUM(H869:H888)</f>
        <v>7732820.9499999993</v>
      </c>
      <c r="I868" s="256">
        <f>SUM(I869:I888)</f>
        <v>11922556.611200003</v>
      </c>
      <c r="J868" s="447"/>
      <c r="K868" s="397"/>
      <c r="L868" s="419"/>
      <c r="M868" s="420">
        <f>SUM(M869:M888)</f>
        <v>3815587.2948000003</v>
      </c>
      <c r="N868" s="421"/>
      <c r="O868" s="420">
        <f>SUM(O869:O888)</f>
        <v>7687333.5499999998</v>
      </c>
      <c r="P868" s="420">
        <f>SUM(P869:P888)</f>
        <v>11502920.854800001</v>
      </c>
      <c r="Q868" s="479"/>
      <c r="R868" s="327">
        <f t="shared" si="322"/>
        <v>0</v>
      </c>
      <c r="S868" s="419"/>
      <c r="T868" s="420">
        <f>SUM(T869:T888)</f>
        <v>374148.35640000005</v>
      </c>
      <c r="U868" s="421"/>
      <c r="V868" s="420">
        <f>SUM(V869:V888)</f>
        <v>45487.400000000132</v>
      </c>
      <c r="W868" s="420">
        <f>SUM(W869:W888)</f>
        <v>419635.75640000019</v>
      </c>
      <c r="X868" s="464"/>
    </row>
    <row r="869" spans="1:25" x14ac:dyDescent="0.25">
      <c r="A869" s="200" t="s">
        <v>1560</v>
      </c>
      <c r="B869" s="259" t="s">
        <v>1561</v>
      </c>
      <c r="C869" s="114"/>
      <c r="D869" s="115"/>
      <c r="E869" s="94"/>
      <c r="F869" s="94"/>
      <c r="G869" s="94"/>
      <c r="H869" s="94"/>
      <c r="I869" s="94"/>
      <c r="J869" s="441"/>
      <c r="K869" s="369"/>
      <c r="L869" s="359"/>
      <c r="M869" s="359"/>
      <c r="N869" s="359"/>
      <c r="O869" s="359"/>
      <c r="P869" s="359"/>
      <c r="Q869" s="473"/>
      <c r="R869" s="327">
        <f t="shared" si="322"/>
        <v>0</v>
      </c>
      <c r="S869" s="359"/>
      <c r="T869" s="359"/>
      <c r="U869" s="359"/>
      <c r="V869" s="359"/>
      <c r="W869" s="359"/>
      <c r="X869" s="464"/>
    </row>
    <row r="870" spans="1:25" ht="57" x14ac:dyDescent="0.25">
      <c r="A870" s="208" t="s">
        <v>1562</v>
      </c>
      <c r="B870" s="157" t="s">
        <v>1563</v>
      </c>
      <c r="C870" s="114" t="s">
        <v>296</v>
      </c>
      <c r="D870" s="115">
        <v>98.01</v>
      </c>
      <c r="E870" s="103">
        <v>2475.7199999999998</v>
      </c>
      <c r="F870" s="103">
        <f t="shared" ref="F870:F875" si="340">D870*E870</f>
        <v>242645.31719999999</v>
      </c>
      <c r="G870" s="103">
        <v>62297</v>
      </c>
      <c r="H870" s="103">
        <f t="shared" ref="H870:H875" si="341">D870*G870</f>
        <v>6105728.9700000007</v>
      </c>
      <c r="I870" s="103">
        <f t="shared" ref="I870:I875" si="342">E870*D870+G870*D870</f>
        <v>6348374.2872000011</v>
      </c>
      <c r="J870" s="441"/>
      <c r="K870" s="369">
        <v>97.34</v>
      </c>
      <c r="L870" s="362">
        <v>2475.7199999999998</v>
      </c>
      <c r="M870" s="362">
        <f t="shared" ref="M870:M875" si="343">K870*L870</f>
        <v>240986.58479999998</v>
      </c>
      <c r="N870" s="362">
        <v>62297</v>
      </c>
      <c r="O870" s="362">
        <f t="shared" ref="O870:O875" si="344">K870*N870</f>
        <v>6063989.9800000004</v>
      </c>
      <c r="P870" s="362">
        <f t="shared" ref="P870:P875" si="345">L870*K870+N870*K870</f>
        <v>6304976.5648000007</v>
      </c>
      <c r="Q870" s="473"/>
      <c r="R870" s="327">
        <f t="shared" si="322"/>
        <v>0.67000000000000171</v>
      </c>
      <c r="S870" s="362">
        <v>2475.7199999999998</v>
      </c>
      <c r="T870" s="362">
        <f t="shared" ref="T870:T875" si="346">R870*S870</f>
        <v>1658.7324000000042</v>
      </c>
      <c r="U870" s="362">
        <v>62297</v>
      </c>
      <c r="V870" s="362">
        <f t="shared" ref="V870:V875" si="347">R870*U870</f>
        <v>41738.990000000107</v>
      </c>
      <c r="W870" s="362">
        <f t="shared" ref="W870:W875" si="348">S870*R870+U870*R870</f>
        <v>43397.722400000108</v>
      </c>
      <c r="X870" s="464"/>
    </row>
    <row r="871" spans="1:25" x14ac:dyDescent="0.25">
      <c r="A871" s="208" t="s">
        <v>1564</v>
      </c>
      <c r="B871" s="157" t="s">
        <v>1498</v>
      </c>
      <c r="C871" s="114" t="s">
        <v>296</v>
      </c>
      <c r="D871" s="115">
        <v>98.01</v>
      </c>
      <c r="E871" s="93">
        <v>6552</v>
      </c>
      <c r="F871" s="103">
        <f t="shared" si="340"/>
        <v>642161.52</v>
      </c>
      <c r="G871" s="93">
        <v>0</v>
      </c>
      <c r="H871" s="103">
        <f t="shared" si="341"/>
        <v>0</v>
      </c>
      <c r="I871" s="103">
        <f t="shared" si="342"/>
        <v>642161.52</v>
      </c>
      <c r="J871" s="441"/>
      <c r="K871" s="369">
        <v>97.34</v>
      </c>
      <c r="L871" s="358">
        <v>6552</v>
      </c>
      <c r="M871" s="362">
        <f t="shared" si="343"/>
        <v>637771.68000000005</v>
      </c>
      <c r="N871" s="358">
        <v>0</v>
      </c>
      <c r="O871" s="362">
        <f t="shared" si="344"/>
        <v>0</v>
      </c>
      <c r="P871" s="362">
        <f t="shared" si="345"/>
        <v>637771.68000000005</v>
      </c>
      <c r="Q871" s="473"/>
      <c r="R871" s="327">
        <f t="shared" si="322"/>
        <v>0.67000000000000171</v>
      </c>
      <c r="S871" s="358">
        <v>6552</v>
      </c>
      <c r="T871" s="362">
        <f t="shared" si="346"/>
        <v>4389.8400000000111</v>
      </c>
      <c r="U871" s="358">
        <v>0</v>
      </c>
      <c r="V871" s="362">
        <f t="shared" si="347"/>
        <v>0</v>
      </c>
      <c r="W871" s="362">
        <f t="shared" si="348"/>
        <v>4389.8400000000111</v>
      </c>
      <c r="X871" s="464"/>
    </row>
    <row r="872" spans="1:25" x14ac:dyDescent="0.25">
      <c r="A872" s="208" t="s">
        <v>1565</v>
      </c>
      <c r="B872" s="249" t="s">
        <v>1500</v>
      </c>
      <c r="C872" s="114" t="s">
        <v>296</v>
      </c>
      <c r="D872" s="115">
        <v>43.47</v>
      </c>
      <c r="E872" s="93">
        <v>6552</v>
      </c>
      <c r="F872" s="103">
        <f t="shared" si="340"/>
        <v>284815.44</v>
      </c>
      <c r="G872" s="93">
        <v>0</v>
      </c>
      <c r="H872" s="103">
        <f t="shared" si="341"/>
        <v>0</v>
      </c>
      <c r="I872" s="103">
        <f t="shared" si="342"/>
        <v>284815.44</v>
      </c>
      <c r="J872" s="441"/>
      <c r="K872" s="369"/>
      <c r="L872" s="358">
        <v>6552</v>
      </c>
      <c r="M872" s="362">
        <f t="shared" si="343"/>
        <v>0</v>
      </c>
      <c r="N872" s="358">
        <v>0</v>
      </c>
      <c r="O872" s="362">
        <f t="shared" si="344"/>
        <v>0</v>
      </c>
      <c r="P872" s="362">
        <f t="shared" si="345"/>
        <v>0</v>
      </c>
      <c r="Q872" s="473"/>
      <c r="R872" s="327">
        <f t="shared" si="322"/>
        <v>43.47</v>
      </c>
      <c r="S872" s="358">
        <v>6552</v>
      </c>
      <c r="T872" s="362">
        <f t="shared" si="346"/>
        <v>284815.44</v>
      </c>
      <c r="U872" s="358">
        <v>0</v>
      </c>
      <c r="V872" s="362">
        <f t="shared" si="347"/>
        <v>0</v>
      </c>
      <c r="W872" s="362">
        <f t="shared" si="348"/>
        <v>284815.44</v>
      </c>
      <c r="X872" s="464"/>
    </row>
    <row r="873" spans="1:25" x14ac:dyDescent="0.25">
      <c r="A873" s="208" t="s">
        <v>1566</v>
      </c>
      <c r="B873" s="156" t="s">
        <v>1530</v>
      </c>
      <c r="C873" s="114" t="s">
        <v>170</v>
      </c>
      <c r="D873" s="115">
        <v>1</v>
      </c>
      <c r="E873" s="93">
        <v>124800</v>
      </c>
      <c r="F873" s="103">
        <f t="shared" si="340"/>
        <v>124800</v>
      </c>
      <c r="G873" s="93">
        <v>49408</v>
      </c>
      <c r="H873" s="103">
        <f t="shared" si="341"/>
        <v>49408</v>
      </c>
      <c r="I873" s="103">
        <f t="shared" si="342"/>
        <v>174208</v>
      </c>
      <c r="J873" s="441"/>
      <c r="K873" s="369">
        <v>1</v>
      </c>
      <c r="L873" s="358">
        <v>124800</v>
      </c>
      <c r="M873" s="362">
        <f t="shared" si="343"/>
        <v>124800</v>
      </c>
      <c r="N873" s="358">
        <v>49408</v>
      </c>
      <c r="O873" s="362">
        <f t="shared" si="344"/>
        <v>49408</v>
      </c>
      <c r="P873" s="362">
        <f t="shared" si="345"/>
        <v>174208</v>
      </c>
      <c r="Q873" s="473"/>
      <c r="R873" s="327">
        <f t="shared" si="322"/>
        <v>0</v>
      </c>
      <c r="S873" s="358">
        <v>124800</v>
      </c>
      <c r="T873" s="362">
        <f t="shared" si="346"/>
        <v>0</v>
      </c>
      <c r="U873" s="358">
        <v>49408</v>
      </c>
      <c r="V873" s="362">
        <f t="shared" si="347"/>
        <v>0</v>
      </c>
      <c r="W873" s="362">
        <f t="shared" si="348"/>
        <v>0</v>
      </c>
      <c r="X873" s="464"/>
    </row>
    <row r="874" spans="1:25" ht="28.5" x14ac:dyDescent="0.25">
      <c r="A874" s="208" t="s">
        <v>1567</v>
      </c>
      <c r="B874" s="156" t="s">
        <v>1504</v>
      </c>
      <c r="C874" s="114" t="s">
        <v>170</v>
      </c>
      <c r="D874" s="115">
        <v>80</v>
      </c>
      <c r="E874" s="93">
        <v>1664</v>
      </c>
      <c r="F874" s="103">
        <f t="shared" si="340"/>
        <v>133120</v>
      </c>
      <c r="G874" s="93">
        <v>150</v>
      </c>
      <c r="H874" s="103">
        <f t="shared" si="341"/>
        <v>12000</v>
      </c>
      <c r="I874" s="103">
        <f t="shared" si="342"/>
        <v>145120</v>
      </c>
      <c r="J874" s="441"/>
      <c r="K874" s="369">
        <v>80</v>
      </c>
      <c r="L874" s="358">
        <v>1664</v>
      </c>
      <c r="M874" s="362">
        <f t="shared" si="343"/>
        <v>133120</v>
      </c>
      <c r="N874" s="358">
        <v>150</v>
      </c>
      <c r="O874" s="362">
        <f t="shared" si="344"/>
        <v>12000</v>
      </c>
      <c r="P874" s="362">
        <f t="shared" si="345"/>
        <v>145120</v>
      </c>
      <c r="Q874" s="473"/>
      <c r="R874" s="327">
        <f t="shared" si="322"/>
        <v>0</v>
      </c>
      <c r="S874" s="358">
        <v>1664</v>
      </c>
      <c r="T874" s="362">
        <f t="shared" si="346"/>
        <v>0</v>
      </c>
      <c r="U874" s="358">
        <v>150</v>
      </c>
      <c r="V874" s="362">
        <f t="shared" si="347"/>
        <v>0</v>
      </c>
      <c r="W874" s="362">
        <f t="shared" si="348"/>
        <v>0</v>
      </c>
      <c r="X874" s="464"/>
    </row>
    <row r="875" spans="1:25" ht="28.5" x14ac:dyDescent="0.25">
      <c r="A875" s="208" t="s">
        <v>1568</v>
      </c>
      <c r="B875" s="156" t="s">
        <v>1506</v>
      </c>
      <c r="C875" s="114" t="s">
        <v>296</v>
      </c>
      <c r="D875" s="115">
        <v>196.02</v>
      </c>
      <c r="E875" s="93">
        <v>2154</v>
      </c>
      <c r="F875" s="103">
        <f t="shared" si="340"/>
        <v>422227.08</v>
      </c>
      <c r="G875" s="93">
        <v>2178</v>
      </c>
      <c r="H875" s="103">
        <f t="shared" si="341"/>
        <v>426931.56</v>
      </c>
      <c r="I875" s="103">
        <f t="shared" si="342"/>
        <v>849158.64</v>
      </c>
      <c r="J875" s="441"/>
      <c r="K875" s="369">
        <v>195</v>
      </c>
      <c r="L875" s="358">
        <v>2154</v>
      </c>
      <c r="M875" s="362">
        <f t="shared" si="343"/>
        <v>420030</v>
      </c>
      <c r="N875" s="358">
        <v>2178</v>
      </c>
      <c r="O875" s="362">
        <f t="shared" si="344"/>
        <v>424710</v>
      </c>
      <c r="P875" s="362">
        <f t="shared" si="345"/>
        <v>844740</v>
      </c>
      <c r="Q875" s="473"/>
      <c r="R875" s="327">
        <f t="shared" si="322"/>
        <v>1.0200000000000102</v>
      </c>
      <c r="S875" s="358">
        <v>2154</v>
      </c>
      <c r="T875" s="362">
        <f t="shared" si="346"/>
        <v>2197.0800000000222</v>
      </c>
      <c r="U875" s="358">
        <v>2178</v>
      </c>
      <c r="V875" s="362">
        <f t="shared" si="347"/>
        <v>2221.5600000000222</v>
      </c>
      <c r="W875" s="362">
        <f t="shared" si="348"/>
        <v>4418.6400000000449</v>
      </c>
      <c r="X875" s="464"/>
    </row>
    <row r="876" spans="1:25" x14ac:dyDescent="0.25">
      <c r="A876" s="200" t="s">
        <v>1569</v>
      </c>
      <c r="B876" s="113" t="s">
        <v>1475</v>
      </c>
      <c r="C876" s="114"/>
      <c r="D876" s="115"/>
      <c r="E876" s="93"/>
      <c r="F876" s="87"/>
      <c r="G876" s="93"/>
      <c r="H876" s="87"/>
      <c r="I876" s="103"/>
      <c r="J876" s="441"/>
      <c r="K876" s="369"/>
      <c r="L876" s="358"/>
      <c r="M876" s="356"/>
      <c r="N876" s="358"/>
      <c r="O876" s="356"/>
      <c r="P876" s="362"/>
      <c r="Q876" s="473"/>
      <c r="R876" s="327">
        <f t="shared" si="322"/>
        <v>0</v>
      </c>
      <c r="S876" s="358"/>
      <c r="T876" s="356"/>
      <c r="U876" s="358"/>
      <c r="V876" s="356"/>
      <c r="W876" s="362"/>
      <c r="X876" s="464"/>
    </row>
    <row r="877" spans="1:25" x14ac:dyDescent="0.25">
      <c r="A877" s="208" t="s">
        <v>1570</v>
      </c>
      <c r="B877" s="157" t="s">
        <v>805</v>
      </c>
      <c r="C877" s="158" t="s">
        <v>43</v>
      </c>
      <c r="D877" s="254">
        <v>99.86</v>
      </c>
      <c r="E877" s="107">
        <v>1590</v>
      </c>
      <c r="F877" s="103">
        <f>D877*E877</f>
        <v>158777.4</v>
      </c>
      <c r="G877" s="107">
        <v>0</v>
      </c>
      <c r="H877" s="94">
        <f>G877*D877</f>
        <v>0</v>
      </c>
      <c r="I877" s="103">
        <f>F877</f>
        <v>158777.4</v>
      </c>
      <c r="J877" s="441"/>
      <c r="K877" s="417">
        <v>99.86</v>
      </c>
      <c r="L877" s="365">
        <v>1590</v>
      </c>
      <c r="M877" s="362">
        <f>K877*L877</f>
        <v>158777.4</v>
      </c>
      <c r="N877" s="365">
        <v>0</v>
      </c>
      <c r="O877" s="359">
        <f>N877*K877</f>
        <v>0</v>
      </c>
      <c r="P877" s="362">
        <f>L877*K877+N877*K877</f>
        <v>158777.4</v>
      </c>
      <c r="Q877" s="473"/>
      <c r="R877" s="327">
        <f t="shared" si="322"/>
        <v>0</v>
      </c>
      <c r="S877" s="365">
        <v>1590</v>
      </c>
      <c r="T877" s="362">
        <f>R877*S877</f>
        <v>0</v>
      </c>
      <c r="U877" s="365">
        <v>0</v>
      </c>
      <c r="V877" s="359">
        <f>U877*R877</f>
        <v>0</v>
      </c>
      <c r="W877" s="362">
        <f>S877*R877+U877*R877</f>
        <v>0</v>
      </c>
      <c r="X877" s="464"/>
    </row>
    <row r="878" spans="1:25" x14ac:dyDescent="0.25">
      <c r="A878" s="208" t="s">
        <v>1571</v>
      </c>
      <c r="B878" s="156" t="s">
        <v>1478</v>
      </c>
      <c r="C878" s="114" t="s">
        <v>43</v>
      </c>
      <c r="D878" s="115">
        <v>67.930000000000007</v>
      </c>
      <c r="E878" s="93">
        <v>19422</v>
      </c>
      <c r="F878" s="103">
        <f>D878*E878</f>
        <v>1319336.4600000002</v>
      </c>
      <c r="G878" s="93">
        <v>0</v>
      </c>
      <c r="H878" s="94">
        <f>G878*D878</f>
        <v>0</v>
      </c>
      <c r="I878" s="103">
        <f>E878*D878+G878*D878</f>
        <v>1319336.4600000002</v>
      </c>
      <c r="J878" s="441"/>
      <c r="K878" s="369">
        <v>67.930000000000007</v>
      </c>
      <c r="L878" s="358">
        <v>19422</v>
      </c>
      <c r="M878" s="362">
        <f>K878*L878</f>
        <v>1319336.4600000002</v>
      </c>
      <c r="N878" s="358">
        <v>0</v>
      </c>
      <c r="O878" s="359">
        <f>N878*K878</f>
        <v>0</v>
      </c>
      <c r="P878" s="362">
        <f>L878*K878+N878*K878</f>
        <v>1319336.4600000002</v>
      </c>
      <c r="Q878" s="473"/>
      <c r="R878" s="327">
        <f t="shared" si="322"/>
        <v>0</v>
      </c>
      <c r="S878" s="358">
        <v>19422</v>
      </c>
      <c r="T878" s="362">
        <f>R878*S878</f>
        <v>0</v>
      </c>
      <c r="U878" s="358">
        <v>0</v>
      </c>
      <c r="V878" s="359">
        <f>U878*R878</f>
        <v>0</v>
      </c>
      <c r="W878" s="362">
        <f>S878*R878+U878*R878</f>
        <v>0</v>
      </c>
      <c r="X878" s="464"/>
    </row>
    <row r="879" spans="1:25" ht="28.5" x14ac:dyDescent="0.25">
      <c r="A879" s="208" t="s">
        <v>1572</v>
      </c>
      <c r="B879" s="156" t="s">
        <v>929</v>
      </c>
      <c r="C879" s="114" t="s">
        <v>43</v>
      </c>
      <c r="D879" s="115">
        <v>103.72</v>
      </c>
      <c r="E879" s="107">
        <v>2405</v>
      </c>
      <c r="F879" s="103">
        <f>D879*E879</f>
        <v>249446.6</v>
      </c>
      <c r="G879" s="107">
        <v>0</v>
      </c>
      <c r="H879" s="94">
        <f>G879*D879</f>
        <v>0</v>
      </c>
      <c r="I879" s="94">
        <f>E879*D879+G879*D879</f>
        <v>249446.6</v>
      </c>
      <c r="J879" s="441"/>
      <c r="K879" s="369">
        <v>103.72</v>
      </c>
      <c r="L879" s="365">
        <v>2405</v>
      </c>
      <c r="M879" s="362">
        <f>K879*L879</f>
        <v>249446.6</v>
      </c>
      <c r="N879" s="365">
        <v>0</v>
      </c>
      <c r="O879" s="359">
        <f>N879*K879</f>
        <v>0</v>
      </c>
      <c r="P879" s="359">
        <f>L879*K879+N879*K879</f>
        <v>249446.6</v>
      </c>
      <c r="Q879" s="473"/>
      <c r="R879" s="327">
        <f t="shared" si="322"/>
        <v>0</v>
      </c>
      <c r="S879" s="365">
        <v>2405</v>
      </c>
      <c r="T879" s="362">
        <f>R879*S879</f>
        <v>0</v>
      </c>
      <c r="U879" s="365">
        <v>0</v>
      </c>
      <c r="V879" s="359">
        <f>U879*R879</f>
        <v>0</v>
      </c>
      <c r="W879" s="359">
        <f>S879*R879+U879*R879</f>
        <v>0</v>
      </c>
      <c r="X879" s="464"/>
    </row>
    <row r="880" spans="1:25" ht="28.5" x14ac:dyDescent="0.25">
      <c r="A880" s="208" t="s">
        <v>1573</v>
      </c>
      <c r="B880" s="157" t="s">
        <v>1482</v>
      </c>
      <c r="C880" s="244"/>
      <c r="D880" s="245"/>
      <c r="E880" s="248"/>
      <c r="F880" s="246"/>
      <c r="G880" s="248"/>
      <c r="H880" s="246"/>
      <c r="I880" s="247"/>
      <c r="J880" s="458"/>
      <c r="K880" s="413"/>
      <c r="L880" s="414"/>
      <c r="M880" s="415"/>
      <c r="N880" s="414"/>
      <c r="O880" s="415"/>
      <c r="P880" s="416"/>
      <c r="Q880" s="490"/>
      <c r="R880" s="327">
        <f t="shared" si="322"/>
        <v>0</v>
      </c>
      <c r="S880" s="414"/>
      <c r="T880" s="415"/>
      <c r="U880" s="414"/>
      <c r="V880" s="415"/>
      <c r="W880" s="416"/>
      <c r="X880" s="464"/>
    </row>
    <row r="881" spans="1:25" x14ac:dyDescent="0.25">
      <c r="A881" s="208" t="s">
        <v>1574</v>
      </c>
      <c r="B881" s="157" t="s">
        <v>1484</v>
      </c>
      <c r="C881" s="114" t="s">
        <v>43</v>
      </c>
      <c r="D881" s="115">
        <v>105.94</v>
      </c>
      <c r="E881" s="93">
        <v>2513</v>
      </c>
      <c r="F881" s="103">
        <f>D881*E881</f>
        <v>266227.21999999997</v>
      </c>
      <c r="G881" s="93">
        <v>6681</v>
      </c>
      <c r="H881" s="103">
        <f t="shared" ref="H881:H888" si="349">D881*G881</f>
        <v>707785.14</v>
      </c>
      <c r="I881" s="103">
        <f t="shared" ref="I881:I888" si="350">E881*D881+G881*D881</f>
        <v>974012.36</v>
      </c>
      <c r="J881" s="441"/>
      <c r="K881" s="369">
        <v>105.94</v>
      </c>
      <c r="L881" s="358">
        <v>2513</v>
      </c>
      <c r="M881" s="362">
        <f t="shared" ref="M881:M888" si="351">K881*L881</f>
        <v>266227.21999999997</v>
      </c>
      <c r="N881" s="358">
        <v>6681</v>
      </c>
      <c r="O881" s="362">
        <f t="shared" ref="O881:O888" si="352">K881*N881</f>
        <v>707785.14</v>
      </c>
      <c r="P881" s="362">
        <f t="shared" ref="P881:P888" si="353">L881*K881+N881*K881</f>
        <v>974012.36</v>
      </c>
      <c r="Q881" s="473"/>
      <c r="R881" s="327">
        <f t="shared" si="322"/>
        <v>0</v>
      </c>
      <c r="S881" s="358">
        <v>2513</v>
      </c>
      <c r="T881" s="362">
        <f t="shared" ref="T881:T888" si="354">R881*S881</f>
        <v>0</v>
      </c>
      <c r="U881" s="358">
        <v>6681</v>
      </c>
      <c r="V881" s="362">
        <f t="shared" ref="V881:V888" si="355">R881*U881</f>
        <v>0</v>
      </c>
      <c r="W881" s="362">
        <f t="shared" ref="W881" si="356">S881*R881+U881*R881</f>
        <v>0</v>
      </c>
      <c r="X881" s="464"/>
    </row>
    <row r="882" spans="1:25" x14ac:dyDescent="0.25">
      <c r="A882" s="208" t="s">
        <v>1575</v>
      </c>
      <c r="B882" s="157" t="s">
        <v>1488</v>
      </c>
      <c r="C882" s="114" t="s">
        <v>43</v>
      </c>
      <c r="D882" s="115">
        <v>67.3</v>
      </c>
      <c r="E882" s="93">
        <v>2333.5</v>
      </c>
      <c r="F882" s="103">
        <f>D882*E882+0.01</f>
        <v>157044.56</v>
      </c>
      <c r="G882" s="93">
        <v>2161.5</v>
      </c>
      <c r="H882" s="103">
        <f t="shared" si="349"/>
        <v>145468.94999999998</v>
      </c>
      <c r="I882" s="35">
        <f>F882+H882</f>
        <v>302513.51</v>
      </c>
      <c r="J882" s="441"/>
      <c r="K882" s="369">
        <v>67.3</v>
      </c>
      <c r="L882" s="358">
        <v>2333.5</v>
      </c>
      <c r="M882" s="362">
        <f t="shared" si="351"/>
        <v>157044.54999999999</v>
      </c>
      <c r="N882" s="358">
        <v>2161.5</v>
      </c>
      <c r="O882" s="362">
        <f t="shared" si="352"/>
        <v>145468.94999999998</v>
      </c>
      <c r="P882" s="362">
        <f>L882*K882+N882*K882+0.01</f>
        <v>302513.51</v>
      </c>
      <c r="Q882" s="473"/>
      <c r="R882" s="327">
        <f t="shared" si="322"/>
        <v>0</v>
      </c>
      <c r="S882" s="358">
        <v>2333.5</v>
      </c>
      <c r="T882" s="362">
        <f t="shared" si="354"/>
        <v>0</v>
      </c>
      <c r="U882" s="358">
        <v>2161.5</v>
      </c>
      <c r="V882" s="362">
        <f t="shared" si="355"/>
        <v>0</v>
      </c>
      <c r="W882" s="362">
        <f>S882*R882+U882*R882</f>
        <v>0</v>
      </c>
      <c r="X882" s="464"/>
    </row>
    <row r="883" spans="1:25" x14ac:dyDescent="0.25">
      <c r="A883" s="208" t="s">
        <v>1576</v>
      </c>
      <c r="B883" s="157" t="s">
        <v>1542</v>
      </c>
      <c r="C883" s="114" t="s">
        <v>296</v>
      </c>
      <c r="D883" s="115">
        <v>98.01</v>
      </c>
      <c r="E883" s="93">
        <v>46.8</v>
      </c>
      <c r="F883" s="103">
        <f>D883*E883</f>
        <v>4586.8680000000004</v>
      </c>
      <c r="G883" s="93">
        <v>264</v>
      </c>
      <c r="H883" s="103">
        <f t="shared" si="349"/>
        <v>25874.640000000003</v>
      </c>
      <c r="I883" s="103">
        <f t="shared" si="350"/>
        <v>30461.508000000002</v>
      </c>
      <c r="J883" s="441"/>
      <c r="K883" s="369">
        <v>97.2</v>
      </c>
      <c r="L883" s="358">
        <v>46.8</v>
      </c>
      <c r="M883" s="362">
        <f t="shared" si="351"/>
        <v>4548.96</v>
      </c>
      <c r="N883" s="358">
        <v>264</v>
      </c>
      <c r="O883" s="362">
        <f t="shared" si="352"/>
        <v>25660.799999999999</v>
      </c>
      <c r="P883" s="362">
        <f t="shared" si="353"/>
        <v>30209.759999999998</v>
      </c>
      <c r="Q883" s="473"/>
      <c r="R883" s="327">
        <f t="shared" si="322"/>
        <v>0.81000000000000227</v>
      </c>
      <c r="S883" s="358">
        <v>46.8</v>
      </c>
      <c r="T883" s="362">
        <f t="shared" si="354"/>
        <v>37.908000000000101</v>
      </c>
      <c r="U883" s="358">
        <v>264</v>
      </c>
      <c r="V883" s="362">
        <f t="shared" si="355"/>
        <v>213.8400000000006</v>
      </c>
      <c r="W883" s="362">
        <f t="shared" ref="W883:W888" si="357">S883*R883+U883*R883</f>
        <v>251.7480000000007</v>
      </c>
      <c r="X883" s="464"/>
    </row>
    <row r="884" spans="1:25" x14ac:dyDescent="0.25">
      <c r="A884" s="208" t="s">
        <v>1577</v>
      </c>
      <c r="B884" s="157" t="s">
        <v>1578</v>
      </c>
      <c r="C884" s="114" t="s">
        <v>43</v>
      </c>
      <c r="D884" s="115">
        <f>84-70</f>
        <v>14</v>
      </c>
      <c r="E884" s="93">
        <v>0</v>
      </c>
      <c r="F884" s="103"/>
      <c r="G884" s="93">
        <v>2161.5</v>
      </c>
      <c r="H884" s="103">
        <f t="shared" si="349"/>
        <v>30261</v>
      </c>
      <c r="I884" s="103">
        <f t="shared" si="350"/>
        <v>30261</v>
      </c>
      <c r="J884" s="441"/>
      <c r="K884" s="369">
        <v>13.46</v>
      </c>
      <c r="L884" s="358">
        <v>0</v>
      </c>
      <c r="M884" s="362">
        <f t="shared" si="351"/>
        <v>0</v>
      </c>
      <c r="N884" s="358">
        <v>2161.5</v>
      </c>
      <c r="O884" s="362">
        <f t="shared" si="352"/>
        <v>29093.79</v>
      </c>
      <c r="P884" s="362">
        <f t="shared" si="353"/>
        <v>29093.79</v>
      </c>
      <c r="Q884" s="473"/>
      <c r="R884" s="327">
        <f t="shared" si="322"/>
        <v>0.53999999999999915</v>
      </c>
      <c r="S884" s="358">
        <v>0</v>
      </c>
      <c r="T884" s="362">
        <f t="shared" si="354"/>
        <v>0</v>
      </c>
      <c r="U884" s="358">
        <v>2161.5</v>
      </c>
      <c r="V884" s="362">
        <f t="shared" si="355"/>
        <v>1167.2099999999982</v>
      </c>
      <c r="W884" s="362">
        <f t="shared" si="357"/>
        <v>1167.2099999999982</v>
      </c>
      <c r="X884" s="464"/>
    </row>
    <row r="885" spans="1:25" x14ac:dyDescent="0.25">
      <c r="A885" s="208" t="s">
        <v>1579</v>
      </c>
      <c r="B885" s="157" t="s">
        <v>1580</v>
      </c>
      <c r="C885" s="114" t="s">
        <v>43</v>
      </c>
      <c r="D885" s="115">
        <v>31.69</v>
      </c>
      <c r="E885" s="93">
        <v>0</v>
      </c>
      <c r="F885" s="103"/>
      <c r="G885" s="93">
        <v>6681</v>
      </c>
      <c r="H885" s="103">
        <f t="shared" si="349"/>
        <v>211720.89</v>
      </c>
      <c r="I885" s="103">
        <f t="shared" si="350"/>
        <v>211720.89</v>
      </c>
      <c r="J885" s="441"/>
      <c r="K885" s="369">
        <v>31.69</v>
      </c>
      <c r="L885" s="358">
        <v>0</v>
      </c>
      <c r="M885" s="362">
        <f t="shared" si="351"/>
        <v>0</v>
      </c>
      <c r="N885" s="358">
        <v>6681</v>
      </c>
      <c r="O885" s="362">
        <f t="shared" si="352"/>
        <v>211720.89</v>
      </c>
      <c r="P885" s="362">
        <f t="shared" si="353"/>
        <v>211720.89</v>
      </c>
      <c r="Q885" s="473"/>
      <c r="R885" s="327">
        <f t="shared" si="322"/>
        <v>0</v>
      </c>
      <c r="S885" s="358">
        <v>0</v>
      </c>
      <c r="T885" s="362">
        <f t="shared" si="354"/>
        <v>0</v>
      </c>
      <c r="U885" s="358">
        <v>6681</v>
      </c>
      <c r="V885" s="362">
        <f t="shared" si="355"/>
        <v>0</v>
      </c>
      <c r="W885" s="362">
        <f t="shared" si="357"/>
        <v>0</v>
      </c>
      <c r="X885" s="464"/>
    </row>
    <row r="886" spans="1:25" x14ac:dyDescent="0.25">
      <c r="A886" s="208" t="s">
        <v>1581</v>
      </c>
      <c r="B886" s="156" t="s">
        <v>1546</v>
      </c>
      <c r="C886" s="114" t="s">
        <v>296</v>
      </c>
      <c r="D886" s="115">
        <v>98.01</v>
      </c>
      <c r="E886" s="93">
        <v>46.8</v>
      </c>
      <c r="F886" s="103">
        <f>D886*E886</f>
        <v>4586.8680000000004</v>
      </c>
      <c r="G886" s="93">
        <v>180</v>
      </c>
      <c r="H886" s="103">
        <f t="shared" si="349"/>
        <v>17641.8</v>
      </c>
      <c r="I886" s="103">
        <f t="shared" si="350"/>
        <v>22228.667999999998</v>
      </c>
      <c r="J886" s="441"/>
      <c r="K886" s="369">
        <v>97.2</v>
      </c>
      <c r="L886" s="358">
        <v>46.8</v>
      </c>
      <c r="M886" s="362">
        <f t="shared" si="351"/>
        <v>4548.96</v>
      </c>
      <c r="N886" s="358">
        <v>180</v>
      </c>
      <c r="O886" s="362">
        <f t="shared" si="352"/>
        <v>17496</v>
      </c>
      <c r="P886" s="362">
        <f t="shared" si="353"/>
        <v>22044.959999999999</v>
      </c>
      <c r="Q886" s="473"/>
      <c r="R886" s="327">
        <f t="shared" si="322"/>
        <v>0.81000000000000227</v>
      </c>
      <c r="S886" s="358">
        <v>46.8</v>
      </c>
      <c r="T886" s="362">
        <f t="shared" si="354"/>
        <v>37.908000000000101</v>
      </c>
      <c r="U886" s="358">
        <v>180</v>
      </c>
      <c r="V886" s="362">
        <f t="shared" si="355"/>
        <v>145.80000000000041</v>
      </c>
      <c r="W886" s="362">
        <f t="shared" si="357"/>
        <v>183.70800000000051</v>
      </c>
      <c r="X886" s="464"/>
    </row>
    <row r="887" spans="1:25" x14ac:dyDescent="0.25">
      <c r="A887" s="208" t="s">
        <v>1582</v>
      </c>
      <c r="B887" s="260" t="s">
        <v>809</v>
      </c>
      <c r="C887" s="261" t="s">
        <v>43</v>
      </c>
      <c r="D887" s="262">
        <f>D879*1.6-D879</f>
        <v>62.231999999999999</v>
      </c>
      <c r="E887" s="232">
        <v>1590</v>
      </c>
      <c r="F887" s="231">
        <f>D887*E887</f>
        <v>98948.88</v>
      </c>
      <c r="G887" s="232">
        <v>0</v>
      </c>
      <c r="H887" s="103">
        <f t="shared" si="349"/>
        <v>0</v>
      </c>
      <c r="I887" s="230">
        <f t="shared" si="350"/>
        <v>98948.88</v>
      </c>
      <c r="J887" s="452"/>
      <c r="K887" s="422">
        <v>62.231999999999999</v>
      </c>
      <c r="L887" s="404">
        <v>1590</v>
      </c>
      <c r="M887" s="405">
        <f t="shared" si="351"/>
        <v>98948.88</v>
      </c>
      <c r="N887" s="404">
        <v>0</v>
      </c>
      <c r="O887" s="362">
        <f t="shared" si="352"/>
        <v>0</v>
      </c>
      <c r="P887" s="423">
        <f t="shared" si="353"/>
        <v>98948.88</v>
      </c>
      <c r="Q887" s="484"/>
      <c r="R887" s="327">
        <f t="shared" si="322"/>
        <v>0</v>
      </c>
      <c r="S887" s="404">
        <v>1590</v>
      </c>
      <c r="T887" s="405">
        <f t="shared" si="354"/>
        <v>0</v>
      </c>
      <c r="U887" s="404">
        <v>0</v>
      </c>
      <c r="V887" s="362">
        <f t="shared" si="355"/>
        <v>0</v>
      </c>
      <c r="W887" s="423">
        <f t="shared" si="357"/>
        <v>0</v>
      </c>
      <c r="X887" s="464"/>
    </row>
    <row r="888" spans="1:25" s="252" customFormat="1" ht="28.5" x14ac:dyDescent="0.25">
      <c r="A888" s="212" t="s">
        <v>1583</v>
      </c>
      <c r="B888" s="117" t="s">
        <v>1508</v>
      </c>
      <c r="C888" s="263" t="s">
        <v>296</v>
      </c>
      <c r="D888" s="255">
        <v>12.27</v>
      </c>
      <c r="E888" s="40">
        <v>6602.4000000000005</v>
      </c>
      <c r="F888" s="35">
        <f>D888*E888</f>
        <v>81011.448000000004</v>
      </c>
      <c r="G888" s="40">
        <v>0</v>
      </c>
      <c r="H888" s="103">
        <f t="shared" si="349"/>
        <v>0</v>
      </c>
      <c r="I888" s="35">
        <f t="shared" si="350"/>
        <v>81011.448000000004</v>
      </c>
      <c r="J888" s="441"/>
      <c r="K888" s="418"/>
      <c r="L888" s="328">
        <v>6602.4000000000005</v>
      </c>
      <c r="M888" s="329">
        <f t="shared" si="351"/>
        <v>0</v>
      </c>
      <c r="N888" s="328">
        <v>0</v>
      </c>
      <c r="O888" s="362">
        <f t="shared" si="352"/>
        <v>0</v>
      </c>
      <c r="P888" s="329">
        <f t="shared" si="353"/>
        <v>0</v>
      </c>
      <c r="Q888" s="473"/>
      <c r="R888" s="327">
        <f t="shared" si="322"/>
        <v>12.27</v>
      </c>
      <c r="S888" s="328">
        <v>6602.4000000000005</v>
      </c>
      <c r="T888" s="329">
        <f t="shared" si="354"/>
        <v>81011.448000000004</v>
      </c>
      <c r="U888" s="328">
        <v>0</v>
      </c>
      <c r="V888" s="362">
        <f t="shared" si="355"/>
        <v>0</v>
      </c>
      <c r="W888" s="329">
        <f t="shared" si="357"/>
        <v>81011.448000000004</v>
      </c>
      <c r="X888" s="464"/>
      <c r="Y888" s="497"/>
    </row>
    <row r="889" spans="1:25" ht="30" x14ac:dyDescent="0.25">
      <c r="A889" s="264">
        <v>4</v>
      </c>
      <c r="B889" s="265" t="s">
        <v>1584</v>
      </c>
      <c r="C889" s="266"/>
      <c r="D889" s="267"/>
      <c r="E889" s="268"/>
      <c r="F889" s="269"/>
      <c r="G889" s="268"/>
      <c r="H889" s="269"/>
      <c r="I889" s="270"/>
      <c r="J889" s="459"/>
      <c r="K889" s="424"/>
      <c r="L889" s="425"/>
      <c r="M889" s="426"/>
      <c r="N889" s="425"/>
      <c r="O889" s="426"/>
      <c r="P889" s="427"/>
      <c r="Q889" s="491"/>
      <c r="R889" s="327">
        <f t="shared" si="322"/>
        <v>0</v>
      </c>
      <c r="S889" s="425"/>
      <c r="T889" s="426"/>
      <c r="U889" s="425"/>
      <c r="V889" s="426"/>
      <c r="W889" s="427"/>
      <c r="X889" s="464"/>
    </row>
    <row r="890" spans="1:25" x14ac:dyDescent="0.25">
      <c r="A890" s="108" t="s">
        <v>1585</v>
      </c>
      <c r="B890" s="109" t="s">
        <v>1586</v>
      </c>
      <c r="C890" s="110"/>
      <c r="D890" s="111"/>
      <c r="E890" s="112"/>
      <c r="F890" s="28">
        <f>F891+F892+F893+F896+F897+F900+F901+F902+F903</f>
        <v>3301431.665</v>
      </c>
      <c r="G890" s="27"/>
      <c r="H890" s="28">
        <f>H891+H892+H894+H895+H896+H900+H897+H898+H899+H901+H902+H903</f>
        <v>894297.93819999986</v>
      </c>
      <c r="I890" s="28">
        <f>I891+I892+I893+I896+I897+I900+I901+I902+I903</f>
        <v>4195729.6031999998</v>
      </c>
      <c r="J890" s="450"/>
      <c r="K890" s="366"/>
      <c r="L890" s="367"/>
      <c r="M890" s="368">
        <f>M891+M892+M893+M896+M897+M900+M901+M902+M903</f>
        <v>1633051.8668</v>
      </c>
      <c r="N890" s="370"/>
      <c r="O890" s="368">
        <f>O891+O892+O894+O895+O896+O900+O897+O898+O899+O901+O902+O903</f>
        <v>755727.39479999989</v>
      </c>
      <c r="P890" s="368">
        <f>P891+P892+P893+P896+P897+P900+P901+P902+P903</f>
        <v>2388779.2615999999</v>
      </c>
      <c r="Q890" s="482"/>
      <c r="R890" s="327">
        <f t="shared" si="322"/>
        <v>0</v>
      </c>
      <c r="S890" s="367"/>
      <c r="T890" s="368">
        <f>T891+T892+T893+T896+T897+T900+T901+T902+T903</f>
        <v>1668379.7982000001</v>
      </c>
      <c r="U890" s="370"/>
      <c r="V890" s="368">
        <f>V891+V892+V894+V895+V896+V900+V897+V898+V899+V901+V902+V903</f>
        <v>138570.5434</v>
      </c>
      <c r="W890" s="368">
        <f>W891+W892+W893+W896+W897+W900+W901+W902+W903</f>
        <v>1806950.3415999999</v>
      </c>
      <c r="X890" s="464"/>
    </row>
    <row r="891" spans="1:25" x14ac:dyDescent="0.25">
      <c r="A891" s="200" t="s">
        <v>1587</v>
      </c>
      <c r="B891" s="271" t="s">
        <v>1588</v>
      </c>
      <c r="C891" s="272" t="s">
        <v>43</v>
      </c>
      <c r="D891" s="273">
        <v>45.38</v>
      </c>
      <c r="E891" s="274">
        <v>7609.19</v>
      </c>
      <c r="F891" s="275">
        <f>D891*E891</f>
        <v>345305.04220000003</v>
      </c>
      <c r="G891" s="274">
        <v>0</v>
      </c>
      <c r="H891" s="275">
        <f>G891*D891</f>
        <v>0</v>
      </c>
      <c r="I891" s="275">
        <f>E891*D891+G891*D891</f>
        <v>345305.04220000003</v>
      </c>
      <c r="J891" s="442"/>
      <c r="K891" s="428">
        <v>45.38</v>
      </c>
      <c r="L891" s="429">
        <v>7609.19</v>
      </c>
      <c r="M891" s="430">
        <f>K891*L891</f>
        <v>345305.04220000003</v>
      </c>
      <c r="N891" s="429">
        <v>0</v>
      </c>
      <c r="O891" s="430">
        <f>N891*K891</f>
        <v>0</v>
      </c>
      <c r="P891" s="430">
        <f>L891*K891+N891*K891</f>
        <v>345305.04220000003</v>
      </c>
      <c r="Q891" s="474"/>
      <c r="R891" s="327">
        <f t="shared" si="322"/>
        <v>0</v>
      </c>
      <c r="S891" s="429">
        <v>7609.19</v>
      </c>
      <c r="T891" s="430">
        <f>R891*S891</f>
        <v>0</v>
      </c>
      <c r="U891" s="429">
        <v>0</v>
      </c>
      <c r="V891" s="430">
        <f>U891*R891</f>
        <v>0</v>
      </c>
      <c r="W891" s="430">
        <f>S891*R891+U891*R891</f>
        <v>0</v>
      </c>
      <c r="X891" s="464"/>
    </row>
    <row r="892" spans="1:25" x14ac:dyDescent="0.25">
      <c r="A892" s="200" t="s">
        <v>1589</v>
      </c>
      <c r="B892" s="271" t="s">
        <v>1590</v>
      </c>
      <c r="C892" s="272" t="s">
        <v>43</v>
      </c>
      <c r="D892" s="273">
        <v>8.19</v>
      </c>
      <c r="E892" s="274">
        <v>120911.25</v>
      </c>
      <c r="F892" s="275">
        <f>D892*E892</f>
        <v>990263.13749999995</v>
      </c>
      <c r="G892" s="274">
        <v>0</v>
      </c>
      <c r="H892" s="275">
        <f>G892*D892</f>
        <v>0</v>
      </c>
      <c r="I892" s="275">
        <f>E892*D892+G892*D892</f>
        <v>990263.13749999995</v>
      </c>
      <c r="J892" s="442"/>
      <c r="K892" s="428">
        <v>2.89</v>
      </c>
      <c r="L892" s="429">
        <v>120911.25</v>
      </c>
      <c r="M892" s="430">
        <f>K892*L892</f>
        <v>349433.51250000001</v>
      </c>
      <c r="N892" s="429">
        <v>0</v>
      </c>
      <c r="O892" s="430">
        <f>N892*K892</f>
        <v>0</v>
      </c>
      <c r="P892" s="430">
        <f>L892*K892+N892*K892</f>
        <v>349433.51250000001</v>
      </c>
      <c r="Q892" s="474"/>
      <c r="R892" s="327">
        <f t="shared" si="322"/>
        <v>5.2999999999999989</v>
      </c>
      <c r="S892" s="429">
        <v>120911.25</v>
      </c>
      <c r="T892" s="430">
        <f>R892*S892</f>
        <v>640829.62499999988</v>
      </c>
      <c r="U892" s="429">
        <v>0</v>
      </c>
      <c r="V892" s="430">
        <f>U892*R892</f>
        <v>0</v>
      </c>
      <c r="W892" s="430">
        <f>S892*R892+U892*R892</f>
        <v>640829.62499999988</v>
      </c>
      <c r="X892" s="464"/>
    </row>
    <row r="893" spans="1:25" x14ac:dyDescent="0.25">
      <c r="A893" s="200" t="s">
        <v>1591</v>
      </c>
      <c r="B893" s="271" t="s">
        <v>1592</v>
      </c>
      <c r="C893" s="272"/>
      <c r="D893" s="273"/>
      <c r="E893" s="274">
        <v>0</v>
      </c>
      <c r="F893" s="87">
        <f>F894+F895</f>
        <v>161736.4602</v>
      </c>
      <c r="G893" s="274">
        <v>0</v>
      </c>
      <c r="H893" s="275">
        <f>G893*D893</f>
        <v>0</v>
      </c>
      <c r="I893" s="87">
        <f>I894+I895</f>
        <v>161736.4602</v>
      </c>
      <c r="J893" s="442"/>
      <c r="K893" s="428"/>
      <c r="L893" s="429">
        <v>0</v>
      </c>
      <c r="M893" s="356">
        <f>M894+M895</f>
        <v>161736.4602</v>
      </c>
      <c r="N893" s="429">
        <v>0</v>
      </c>
      <c r="O893" s="430">
        <f>N893*K893</f>
        <v>0</v>
      </c>
      <c r="P893" s="356">
        <f>P894+P895</f>
        <v>161736.4602</v>
      </c>
      <c r="Q893" s="474"/>
      <c r="R893" s="327">
        <f t="shared" si="322"/>
        <v>0</v>
      </c>
      <c r="S893" s="429">
        <v>0</v>
      </c>
      <c r="T893" s="356">
        <f>T894+T895</f>
        <v>0</v>
      </c>
      <c r="U893" s="429">
        <v>0</v>
      </c>
      <c r="V893" s="430">
        <f>U893*R893</f>
        <v>0</v>
      </c>
      <c r="W893" s="356">
        <f>W894+W895</f>
        <v>0</v>
      </c>
      <c r="X893" s="464"/>
    </row>
    <row r="894" spans="1:25" x14ac:dyDescent="0.25">
      <c r="A894" s="208" t="s">
        <v>1593</v>
      </c>
      <c r="B894" s="104" t="s">
        <v>1594</v>
      </c>
      <c r="C894" s="276" t="s">
        <v>43</v>
      </c>
      <c r="D894" s="115">
        <v>48.27</v>
      </c>
      <c r="E894" s="93">
        <v>1013.26</v>
      </c>
      <c r="F894" s="103">
        <f>D894*E894</f>
        <v>48910.0602</v>
      </c>
      <c r="G894" s="93">
        <v>0</v>
      </c>
      <c r="H894" s="103">
        <f>G894*D894</f>
        <v>0</v>
      </c>
      <c r="I894" s="103">
        <f>E894*D894+G894*D894</f>
        <v>48910.0602</v>
      </c>
      <c r="J894" s="441"/>
      <c r="K894" s="369">
        <v>48.27</v>
      </c>
      <c r="L894" s="358">
        <v>1013.26</v>
      </c>
      <c r="M894" s="362">
        <f>K894*L894</f>
        <v>48910.0602</v>
      </c>
      <c r="N894" s="358">
        <v>0</v>
      </c>
      <c r="O894" s="362">
        <f>N894*K894</f>
        <v>0</v>
      </c>
      <c r="P894" s="362">
        <f>L894*K894+N894*K894</f>
        <v>48910.0602</v>
      </c>
      <c r="Q894" s="473"/>
      <c r="R894" s="327">
        <f t="shared" si="322"/>
        <v>0</v>
      </c>
      <c r="S894" s="358">
        <v>1013.26</v>
      </c>
      <c r="T894" s="362">
        <f>R894*S894</f>
        <v>0</v>
      </c>
      <c r="U894" s="358">
        <v>0</v>
      </c>
      <c r="V894" s="362">
        <f>U894*R894</f>
        <v>0</v>
      </c>
      <c r="W894" s="362">
        <f>S894*R894+U894*R894</f>
        <v>0</v>
      </c>
      <c r="X894" s="464"/>
    </row>
    <row r="895" spans="1:25" x14ac:dyDescent="0.25">
      <c r="A895" s="208" t="s">
        <v>1595</v>
      </c>
      <c r="B895" s="100" t="s">
        <v>805</v>
      </c>
      <c r="C895" s="158" t="s">
        <v>43</v>
      </c>
      <c r="D895" s="254">
        <v>70.959999999999994</v>
      </c>
      <c r="E895" s="93">
        <v>1590</v>
      </c>
      <c r="F895" s="103">
        <f>D895*E895</f>
        <v>112826.4</v>
      </c>
      <c r="G895" s="93">
        <v>0</v>
      </c>
      <c r="H895" s="103">
        <f>G895*D895</f>
        <v>0</v>
      </c>
      <c r="I895" s="103">
        <f>E895*D895+G895*D895</f>
        <v>112826.4</v>
      </c>
      <c r="J895" s="441"/>
      <c r="K895" s="417">
        <v>70.959999999999994</v>
      </c>
      <c r="L895" s="358">
        <v>1590</v>
      </c>
      <c r="M895" s="362">
        <f>K895*L895</f>
        <v>112826.4</v>
      </c>
      <c r="N895" s="358">
        <v>0</v>
      </c>
      <c r="O895" s="362">
        <f>N895*K895</f>
        <v>0</v>
      </c>
      <c r="P895" s="362">
        <f>L895*K895+N895*K895</f>
        <v>112826.4</v>
      </c>
      <c r="Q895" s="473"/>
      <c r="R895" s="327">
        <f t="shared" si="322"/>
        <v>0</v>
      </c>
      <c r="S895" s="358">
        <v>1590</v>
      </c>
      <c r="T895" s="362">
        <f>R895*S895</f>
        <v>0</v>
      </c>
      <c r="U895" s="358">
        <v>0</v>
      </c>
      <c r="V895" s="362">
        <f>U895*R895</f>
        <v>0</v>
      </c>
      <c r="W895" s="362">
        <f>S895*R895+U895*R895</f>
        <v>0</v>
      </c>
      <c r="X895" s="464"/>
    </row>
    <row r="896" spans="1:25" ht="30" x14ac:dyDescent="0.25">
      <c r="A896" s="200" t="s">
        <v>1596</v>
      </c>
      <c r="B896" s="271" t="s">
        <v>1597</v>
      </c>
      <c r="C896" s="272" t="s">
        <v>43</v>
      </c>
      <c r="D896" s="273">
        <v>169.66</v>
      </c>
      <c r="E896" s="274">
        <v>3171.81</v>
      </c>
      <c r="F896" s="275">
        <f>D896*E896</f>
        <v>538129.28460000001</v>
      </c>
      <c r="G896" s="274">
        <v>2762.02</v>
      </c>
      <c r="H896" s="275">
        <f>D896*G896</f>
        <v>468604.31319999998</v>
      </c>
      <c r="I896" s="275">
        <f>E896*D896+G896*D896</f>
        <v>1006733.5978</v>
      </c>
      <c r="J896" s="442"/>
      <c r="K896" s="428">
        <v>119.49</v>
      </c>
      <c r="L896" s="429">
        <v>3171.81</v>
      </c>
      <c r="M896" s="430">
        <f>K896*L896</f>
        <v>378999.57689999999</v>
      </c>
      <c r="N896" s="429">
        <v>2762.02</v>
      </c>
      <c r="O896" s="430">
        <f>K896*N896</f>
        <v>330033.76980000001</v>
      </c>
      <c r="P896" s="430">
        <f>L896*K896+N896*K896</f>
        <v>709033.34669999999</v>
      </c>
      <c r="Q896" s="474"/>
      <c r="R896" s="327">
        <f t="shared" si="322"/>
        <v>50.17</v>
      </c>
      <c r="S896" s="429">
        <v>3171.81</v>
      </c>
      <c r="T896" s="430">
        <f>R896*S896</f>
        <v>159129.7077</v>
      </c>
      <c r="U896" s="429">
        <v>2762.02</v>
      </c>
      <c r="V896" s="430">
        <f>R896*U896</f>
        <v>138570.5434</v>
      </c>
      <c r="W896" s="430">
        <f>S896*R896+U896*R896</f>
        <v>297700.25109999999</v>
      </c>
      <c r="X896" s="464"/>
    </row>
    <row r="897" spans="1:25" ht="30" x14ac:dyDescent="0.25">
      <c r="A897" s="277" t="s">
        <v>1598</v>
      </c>
      <c r="B897" s="278" t="s">
        <v>1599</v>
      </c>
      <c r="C897" s="272"/>
      <c r="D897" s="279"/>
      <c r="E897" s="274">
        <v>0</v>
      </c>
      <c r="F897" s="275">
        <f>SUM(F898:F899)</f>
        <v>82184.665500000003</v>
      </c>
      <c r="G897" s="274">
        <v>0</v>
      </c>
      <c r="H897" s="275">
        <f>D897*G897</f>
        <v>0</v>
      </c>
      <c r="I897" s="275">
        <f>SUM(I898:I899)</f>
        <v>82184.665500000003</v>
      </c>
      <c r="J897" s="442"/>
      <c r="K897" s="431"/>
      <c r="L897" s="429">
        <v>0</v>
      </c>
      <c r="M897" s="430">
        <f>SUM(M898:M899)</f>
        <v>0</v>
      </c>
      <c r="N897" s="429">
        <v>0</v>
      </c>
      <c r="O897" s="430">
        <f>K897*N897</f>
        <v>0</v>
      </c>
      <c r="P897" s="430">
        <f>SUM(P898:P899)</f>
        <v>0</v>
      </c>
      <c r="Q897" s="474"/>
      <c r="R897" s="327">
        <f t="shared" si="322"/>
        <v>0</v>
      </c>
      <c r="S897" s="429">
        <v>0</v>
      </c>
      <c r="T897" s="430">
        <f>SUM(T898:T899)</f>
        <v>82184.665500000003</v>
      </c>
      <c r="U897" s="429">
        <v>0</v>
      </c>
      <c r="V897" s="430">
        <f>R897*U897</f>
        <v>0</v>
      </c>
      <c r="W897" s="430">
        <f>SUM(W898:W899)</f>
        <v>82184.665500000003</v>
      </c>
      <c r="X897" s="464"/>
    </row>
    <row r="898" spans="1:25" x14ac:dyDescent="0.25">
      <c r="A898" s="204" t="s">
        <v>1600</v>
      </c>
      <c r="B898" s="100" t="s">
        <v>1601</v>
      </c>
      <c r="C898" s="276" t="s">
        <v>43</v>
      </c>
      <c r="D898" s="168">
        <v>24.85</v>
      </c>
      <c r="E898" s="93">
        <v>915.23</v>
      </c>
      <c r="F898" s="103">
        <f t="shared" ref="F898:F903" si="358">D898*E898</f>
        <v>22743.465500000002</v>
      </c>
      <c r="G898" s="93">
        <v>0</v>
      </c>
      <c r="H898" s="103">
        <f>G898*D898</f>
        <v>0</v>
      </c>
      <c r="I898" s="103">
        <f t="shared" ref="I898:I903" si="359">E898*D898+G898*D898</f>
        <v>22743.465500000002</v>
      </c>
      <c r="J898" s="441"/>
      <c r="K898" s="383"/>
      <c r="L898" s="358">
        <v>915.23</v>
      </c>
      <c r="M898" s="362">
        <f t="shared" ref="M898:M903" si="360">K898*L898</f>
        <v>0</v>
      </c>
      <c r="N898" s="358">
        <v>0</v>
      </c>
      <c r="O898" s="362">
        <f>N898*K898</f>
        <v>0</v>
      </c>
      <c r="P898" s="362">
        <f t="shared" ref="P898:P903" si="361">L898*K898+N898*K898</f>
        <v>0</v>
      </c>
      <c r="Q898" s="473"/>
      <c r="R898" s="327">
        <f t="shared" si="322"/>
        <v>24.85</v>
      </c>
      <c r="S898" s="358">
        <v>915.23</v>
      </c>
      <c r="T898" s="362">
        <f t="shared" ref="T898:T903" si="362">R898*S898</f>
        <v>22743.465500000002</v>
      </c>
      <c r="U898" s="358">
        <v>0</v>
      </c>
      <c r="V898" s="362">
        <f>U898*R898</f>
        <v>0</v>
      </c>
      <c r="W898" s="362">
        <f t="shared" ref="W898:W903" si="363">S898*R898+U898*R898</f>
        <v>22743.465500000002</v>
      </c>
      <c r="X898" s="464"/>
    </row>
    <row r="899" spans="1:25" x14ac:dyDescent="0.25">
      <c r="A899" s="204" t="s">
        <v>1602</v>
      </c>
      <c r="B899" s="100" t="s">
        <v>809</v>
      </c>
      <c r="C899" s="158" t="s">
        <v>43</v>
      </c>
      <c r="D899" s="168">
        <f>D898*1.6</f>
        <v>39.760000000000005</v>
      </c>
      <c r="E899" s="93">
        <v>1495</v>
      </c>
      <c r="F899" s="103">
        <f t="shared" si="358"/>
        <v>59441.200000000004</v>
      </c>
      <c r="G899" s="93">
        <v>0</v>
      </c>
      <c r="H899" s="103">
        <f>G899*D899</f>
        <v>0</v>
      </c>
      <c r="I899" s="103">
        <f t="shared" si="359"/>
        <v>59441.200000000004</v>
      </c>
      <c r="J899" s="441"/>
      <c r="K899" s="383"/>
      <c r="L899" s="358">
        <v>1495</v>
      </c>
      <c r="M899" s="362">
        <f t="shared" si="360"/>
        <v>0</v>
      </c>
      <c r="N899" s="358">
        <v>0</v>
      </c>
      <c r="O899" s="362">
        <f>N899*K899</f>
        <v>0</v>
      </c>
      <c r="P899" s="362">
        <f t="shared" si="361"/>
        <v>0</v>
      </c>
      <c r="Q899" s="473"/>
      <c r="R899" s="327">
        <f t="shared" si="322"/>
        <v>39.760000000000005</v>
      </c>
      <c r="S899" s="358">
        <v>1495</v>
      </c>
      <c r="T899" s="362">
        <f t="shared" si="362"/>
        <v>59441.200000000004</v>
      </c>
      <c r="U899" s="358">
        <v>0</v>
      </c>
      <c r="V899" s="362">
        <f>U899*R899</f>
        <v>0</v>
      </c>
      <c r="W899" s="362">
        <f t="shared" si="363"/>
        <v>59441.200000000004</v>
      </c>
      <c r="X899" s="464"/>
    </row>
    <row r="900" spans="1:25" ht="30" x14ac:dyDescent="0.25">
      <c r="A900" s="200" t="s">
        <v>1603</v>
      </c>
      <c r="B900" s="271" t="s">
        <v>1604</v>
      </c>
      <c r="C900" s="272" t="s">
        <v>296</v>
      </c>
      <c r="D900" s="273">
        <v>72.5</v>
      </c>
      <c r="E900" s="274">
        <v>4824.59</v>
      </c>
      <c r="F900" s="275">
        <f t="shared" si="358"/>
        <v>349782.77500000002</v>
      </c>
      <c r="G900" s="274">
        <v>4179.6099999999997</v>
      </c>
      <c r="H900" s="275">
        <f>D900*G900</f>
        <v>303021.72499999998</v>
      </c>
      <c r="I900" s="275">
        <f t="shared" si="359"/>
        <v>652804.5</v>
      </c>
      <c r="J900" s="442"/>
      <c r="K900" s="428">
        <v>72.5</v>
      </c>
      <c r="L900" s="429">
        <v>4824.59</v>
      </c>
      <c r="M900" s="430">
        <f t="shared" si="360"/>
        <v>349782.77500000002</v>
      </c>
      <c r="N900" s="429">
        <v>4179.6099999999997</v>
      </c>
      <c r="O900" s="430">
        <f>K900*N900</f>
        <v>303021.72499999998</v>
      </c>
      <c r="P900" s="430">
        <f t="shared" si="361"/>
        <v>652804.5</v>
      </c>
      <c r="Q900" s="474"/>
      <c r="R900" s="327">
        <f t="shared" si="322"/>
        <v>0</v>
      </c>
      <c r="S900" s="429">
        <v>4824.59</v>
      </c>
      <c r="T900" s="430">
        <f t="shared" si="362"/>
        <v>0</v>
      </c>
      <c r="U900" s="429">
        <v>4179.6099999999997</v>
      </c>
      <c r="V900" s="430">
        <f>R900*U900</f>
        <v>0</v>
      </c>
      <c r="W900" s="430">
        <f t="shared" si="363"/>
        <v>0</v>
      </c>
      <c r="X900" s="464"/>
    </row>
    <row r="901" spans="1:25" x14ac:dyDescent="0.25">
      <c r="A901" s="200" t="s">
        <v>1605</v>
      </c>
      <c r="B901" s="271" t="s">
        <v>1606</v>
      </c>
      <c r="C901" s="272" t="s">
        <v>170</v>
      </c>
      <c r="D901" s="273">
        <v>1</v>
      </c>
      <c r="E901" s="44">
        <v>23112.7</v>
      </c>
      <c r="F901" s="87">
        <f t="shared" si="358"/>
        <v>23112.7</v>
      </c>
      <c r="G901" s="44">
        <v>62314.2</v>
      </c>
      <c r="H901" s="87">
        <f>D901*G901</f>
        <v>62314.2</v>
      </c>
      <c r="I901" s="275">
        <f t="shared" si="359"/>
        <v>85426.9</v>
      </c>
      <c r="J901" s="442"/>
      <c r="K901" s="428">
        <v>1</v>
      </c>
      <c r="L901" s="331">
        <v>23112.7</v>
      </c>
      <c r="M901" s="356">
        <f t="shared" si="360"/>
        <v>23112.7</v>
      </c>
      <c r="N901" s="331">
        <v>62314.2</v>
      </c>
      <c r="O901" s="356">
        <f>K901*N901</f>
        <v>62314.2</v>
      </c>
      <c r="P901" s="430">
        <f t="shared" si="361"/>
        <v>85426.9</v>
      </c>
      <c r="Q901" s="474"/>
      <c r="R901" s="327">
        <f t="shared" si="322"/>
        <v>0</v>
      </c>
      <c r="S901" s="331">
        <v>23112.7</v>
      </c>
      <c r="T901" s="356">
        <f t="shared" si="362"/>
        <v>0</v>
      </c>
      <c r="U901" s="331">
        <v>62314.2</v>
      </c>
      <c r="V901" s="356">
        <f>R901*U901</f>
        <v>0</v>
      </c>
      <c r="W901" s="430">
        <f t="shared" si="363"/>
        <v>0</v>
      </c>
      <c r="X901" s="464"/>
    </row>
    <row r="902" spans="1:25" x14ac:dyDescent="0.25">
      <c r="A902" s="200" t="s">
        <v>1607</v>
      </c>
      <c r="B902" s="271" t="s">
        <v>1608</v>
      </c>
      <c r="C902" s="272" t="s">
        <v>170</v>
      </c>
      <c r="D902" s="273">
        <v>1</v>
      </c>
      <c r="E902" s="44">
        <v>24681.8</v>
      </c>
      <c r="F902" s="87">
        <f t="shared" si="358"/>
        <v>24681.8</v>
      </c>
      <c r="G902" s="44">
        <v>60357.7</v>
      </c>
      <c r="H902" s="87">
        <f>D902*G902</f>
        <v>60357.7</v>
      </c>
      <c r="I902" s="275">
        <f t="shared" si="359"/>
        <v>85039.5</v>
      </c>
      <c r="J902" s="442"/>
      <c r="K902" s="428">
        <v>1</v>
      </c>
      <c r="L902" s="331">
        <v>24681.8</v>
      </c>
      <c r="M902" s="356">
        <f t="shared" si="360"/>
        <v>24681.8</v>
      </c>
      <c r="N902" s="331">
        <v>60357.7</v>
      </c>
      <c r="O902" s="356">
        <f>K902*N902</f>
        <v>60357.7</v>
      </c>
      <c r="P902" s="430">
        <f t="shared" si="361"/>
        <v>85039.5</v>
      </c>
      <c r="Q902" s="474"/>
      <c r="R902" s="327">
        <f t="shared" si="322"/>
        <v>0</v>
      </c>
      <c r="S902" s="331">
        <v>24681.8</v>
      </c>
      <c r="T902" s="356">
        <f t="shared" si="362"/>
        <v>0</v>
      </c>
      <c r="U902" s="331">
        <v>60357.7</v>
      </c>
      <c r="V902" s="356">
        <f>R902*U902</f>
        <v>0</v>
      </c>
      <c r="W902" s="430">
        <f t="shared" si="363"/>
        <v>0</v>
      </c>
      <c r="X902" s="464"/>
    </row>
    <row r="903" spans="1:25" s="252" customFormat="1" x14ac:dyDescent="0.25">
      <c r="A903" s="280" t="s">
        <v>1609</v>
      </c>
      <c r="B903" s="47" t="s">
        <v>1610</v>
      </c>
      <c r="C903" s="183" t="s">
        <v>1027</v>
      </c>
      <c r="D903" s="179">
        <v>142.9</v>
      </c>
      <c r="E903" s="44">
        <v>5502</v>
      </c>
      <c r="F903" s="45">
        <f t="shared" si="358"/>
        <v>786235.8</v>
      </c>
      <c r="G903" s="44">
        <v>0</v>
      </c>
      <c r="H903" s="45">
        <f>D903*G903</f>
        <v>0</v>
      </c>
      <c r="I903" s="45">
        <f t="shared" si="359"/>
        <v>786235.8</v>
      </c>
      <c r="J903" s="460"/>
      <c r="K903" s="386"/>
      <c r="L903" s="331">
        <v>5502</v>
      </c>
      <c r="M903" s="332">
        <f t="shared" si="360"/>
        <v>0</v>
      </c>
      <c r="N903" s="331">
        <v>0</v>
      </c>
      <c r="O903" s="332">
        <f>K903*N903</f>
        <v>0</v>
      </c>
      <c r="P903" s="332">
        <f t="shared" si="361"/>
        <v>0</v>
      </c>
      <c r="Q903" s="492"/>
      <c r="R903" s="327">
        <f t="shared" si="322"/>
        <v>142.9</v>
      </c>
      <c r="S903" s="331">
        <v>5502</v>
      </c>
      <c r="T903" s="332">
        <f t="shared" si="362"/>
        <v>786235.8</v>
      </c>
      <c r="U903" s="331">
        <v>0</v>
      </c>
      <c r="V903" s="332">
        <f>R903*U903</f>
        <v>0</v>
      </c>
      <c r="W903" s="332">
        <f t="shared" si="363"/>
        <v>786235.8</v>
      </c>
      <c r="X903" s="464"/>
      <c r="Y903" s="497"/>
    </row>
    <row r="904" spans="1:25" x14ac:dyDescent="0.25">
      <c r="A904" s="108" t="s">
        <v>1616</v>
      </c>
      <c r="B904" s="281"/>
      <c r="C904" s="282"/>
      <c r="D904" s="283"/>
      <c r="E904" s="284"/>
      <c r="F904" s="28">
        <f>F10+F91+F104+F109+F194+F209+F231+F291+F309+F312+F328+F336+F370+F558+F597+F635+F652+F768+F779+F784+F789+F804+F890</f>
        <v>231079199.279295</v>
      </c>
      <c r="G904" s="284"/>
      <c r="H904" s="28">
        <f>H10+H91+H104+H109+H194+H209+H231+H291+H309+H312+H328+H336+H370+H558+H597+H635+H652+H768+H779+H784+H789+H804+H890</f>
        <v>278240488.57682997</v>
      </c>
      <c r="I904" s="28">
        <f>I10+I91+I104+I109+I194+I209+I231+I291+I309+I312+I328+I336+I370+I558+I597+I635+I652+I768+I779+I784+I789+I804+I890</f>
        <v>509319687.85612512</v>
      </c>
      <c r="J904" s="442"/>
      <c r="K904" s="432"/>
      <c r="L904" s="433"/>
      <c r="M904" s="368">
        <f>M10+M91+M104+M109+M194+M209+M231+M291+M309+M312+M328+M336+M370+M558+M597+M635+M652+M768+M779+M784+M789+M804+M890</f>
        <v>181854578.13959005</v>
      </c>
      <c r="N904" s="433"/>
      <c r="O904" s="368">
        <f>O10+O91+O104+O109+O194+O209+O231+O291+O309+O312+O328+O336+O370+O558+O597+O635+O652+O768+O779+O784+O789+O804+O890</f>
        <v>232222726.85434994</v>
      </c>
      <c r="P904" s="368">
        <f>P10+P91+P104+P109+P194+P209+P231+P291+P309+P312+P328+P336+P370+P558+P597+P635+P652+P768+P779+P784+P789+P804+P890</f>
        <v>414077304.37393999</v>
      </c>
      <c r="Q904" s="474"/>
      <c r="R904" s="432"/>
      <c r="S904" s="433"/>
      <c r="T904" s="368">
        <f>T10+T91+T104+T109+T194+T209+T231+T291+T309+T312+T328+T336+T370+T558+T597+T635+T652+T768+T779+T784+T789+T804+T890</f>
        <v>49224621.769705012</v>
      </c>
      <c r="U904" s="433"/>
      <c r="V904" s="368">
        <f>V10+V91+V104+V109+V194+V209+V231+V291+V309+V312+V328+V336+V370+V558+V597+V635+V652+V768+V779+V784+V789+V804+V890</f>
        <v>46017761.722479999</v>
      </c>
      <c r="W904" s="368">
        <f>W10+W91+W104+W109+W194+W209+W231+W291+W309+W312+W328+W336+W370+W558+W597+W635+W652+W768+W779+W784+W789+W804+W890</f>
        <v>95242383.492185012</v>
      </c>
    </row>
    <row r="905" spans="1:25" x14ac:dyDescent="0.25">
      <c r="A905" s="108" t="s">
        <v>1617</v>
      </c>
      <c r="B905" s="281"/>
      <c r="C905" s="282"/>
      <c r="D905" s="283"/>
      <c r="E905" s="284"/>
      <c r="F905" s="28"/>
      <c r="G905" s="284"/>
      <c r="H905" s="28"/>
      <c r="I905" s="28">
        <f>I904/1.2*0.2</f>
        <v>84886614.642687529</v>
      </c>
      <c r="J905" s="442"/>
      <c r="K905" s="432"/>
      <c r="L905" s="433"/>
      <c r="M905" s="368"/>
      <c r="N905" s="433"/>
      <c r="O905" s="368"/>
      <c r="P905" s="368"/>
      <c r="Q905" s="474"/>
      <c r="R905" s="432"/>
      <c r="S905" s="433"/>
      <c r="T905" s="368"/>
      <c r="U905" s="433"/>
      <c r="V905" s="368"/>
      <c r="W905" s="368"/>
    </row>
    <row r="906" spans="1:25" x14ac:dyDescent="0.25">
      <c r="A906" s="285"/>
      <c r="B906" s="288"/>
      <c r="C906" s="287"/>
      <c r="E906" s="1394"/>
      <c r="F906" s="1395"/>
      <c r="G906" s="5"/>
      <c r="K906" s="308">
        <v>509319687.86000001</v>
      </c>
      <c r="L906" s="1385">
        <f>I904-K906</f>
        <v>-3.8748979568481445E-3</v>
      </c>
      <c r="M906" s="1385"/>
      <c r="S906" s="1385"/>
      <c r="T906" s="1385"/>
    </row>
    <row r="907" spans="1:25" s="498" customFormat="1" ht="45.75" customHeight="1" x14ac:dyDescent="0.2">
      <c r="A907" s="499"/>
      <c r="B907" s="505" t="s">
        <v>1618</v>
      </c>
      <c r="C907" s="502"/>
      <c r="D907" s="502"/>
      <c r="E907" s="1376" t="s">
        <v>1619</v>
      </c>
      <c r="F907" s="1376"/>
      <c r="G907" s="290"/>
      <c r="H907" s="503"/>
      <c r="I907" s="503"/>
      <c r="K907" s="510">
        <f>I904/1.2</f>
        <v>424433073.21343762</v>
      </c>
    </row>
    <row r="908" spans="1:25" s="498" customFormat="1" ht="19.149999999999999" customHeight="1" x14ac:dyDescent="0.2">
      <c r="A908" s="499"/>
      <c r="B908" s="505"/>
      <c r="C908" s="502"/>
      <c r="D908" s="502"/>
      <c r="E908" s="290"/>
      <c r="F908" s="503"/>
      <c r="G908" s="290"/>
      <c r="H908" s="503"/>
      <c r="I908" s="503"/>
      <c r="K908" s="510">
        <f>K907*0.2</f>
        <v>84886614.642687529</v>
      </c>
    </row>
    <row r="909" spans="1:25" s="498" customFormat="1" ht="19.149999999999999" customHeight="1" x14ac:dyDescent="0.2">
      <c r="A909" s="499"/>
      <c r="B909" s="505" t="s">
        <v>1620</v>
      </c>
      <c r="C909" s="502"/>
      <c r="D909" s="502"/>
      <c r="E909" s="1375" t="s">
        <v>1621</v>
      </c>
      <c r="F909" s="1375"/>
      <c r="G909" s="290"/>
      <c r="H909" s="503"/>
      <c r="I909" s="290"/>
      <c r="K909" s="510">
        <f>I904-I905+0.01</f>
        <v>424433073.22343755</v>
      </c>
    </row>
    <row r="910" spans="1:25" s="498" customFormat="1" ht="19.149999999999999" customHeight="1" x14ac:dyDescent="0.2">
      <c r="A910" s="499"/>
      <c r="B910" s="505"/>
      <c r="C910" s="502"/>
      <c r="D910" s="502"/>
      <c r="E910" s="506"/>
      <c r="F910" s="505"/>
      <c r="G910" s="290"/>
      <c r="H910" s="503"/>
      <c r="I910" s="503"/>
      <c r="K910" s="521">
        <f>F904+H904</f>
        <v>509319687.856125</v>
      </c>
    </row>
    <row r="911" spans="1:25" s="498" customFormat="1" ht="19.149999999999999" customHeight="1" x14ac:dyDescent="0.2">
      <c r="A911" s="499"/>
      <c r="B911" s="507" t="s">
        <v>93</v>
      </c>
      <c r="C911" s="508"/>
      <c r="D911" s="508"/>
      <c r="E911" s="509" t="s">
        <v>93</v>
      </c>
      <c r="F911" s="507"/>
      <c r="G911" s="290"/>
      <c r="H911" s="503"/>
      <c r="I911" s="503"/>
      <c r="K911" s="521">
        <f>I904-K910</f>
        <v>0</v>
      </c>
    </row>
    <row r="912" spans="1:25" x14ac:dyDescent="0.25">
      <c r="A912" s="285"/>
    </row>
  </sheetData>
  <autoFilter ref="R10:W904" xr:uid="{00000000-0009-0000-0000-000001000000}"/>
  <mergeCells count="16">
    <mergeCell ref="A1:I1"/>
    <mergeCell ref="A3:I3"/>
    <mergeCell ref="A5:I5"/>
    <mergeCell ref="E907:F907"/>
    <mergeCell ref="E909:F909"/>
    <mergeCell ref="E906:F906"/>
    <mergeCell ref="L906:M906"/>
    <mergeCell ref="S906:T906"/>
    <mergeCell ref="K6:P6"/>
    <mergeCell ref="R6:W6"/>
    <mergeCell ref="E7:F7"/>
    <mergeCell ref="G7:H7"/>
    <mergeCell ref="L7:M7"/>
    <mergeCell ref="N7:O7"/>
    <mergeCell ref="S7:T7"/>
    <mergeCell ref="U7:V7"/>
  </mergeCells>
  <conditionalFormatting sqref="A15">
    <cfRule type="duplicateValues" dxfId="14" priority="4" stopIfTrue="1"/>
  </conditionalFormatting>
  <conditionalFormatting sqref="B14">
    <cfRule type="duplicateValues" dxfId="13" priority="3" stopIfTrue="1"/>
  </conditionalFormatting>
  <conditionalFormatting sqref="B22">
    <cfRule type="duplicateValues" dxfId="12" priority="2" stopIfTrue="1"/>
  </conditionalFormatting>
  <conditionalFormatting sqref="B23">
    <cfRule type="duplicateValues" dxfId="11" priority="1" stopIfTrue="1"/>
  </conditionalFormatting>
  <conditionalFormatting sqref="B334:B335">
    <cfRule type="duplicateValues" dxfId="10" priority="5" stopIfTrue="1"/>
  </conditionalFormatting>
  <pageMargins left="0.7" right="0.7" top="0.75" bottom="0.75" header="0.3" footer="0.3"/>
  <pageSetup paperSize="9" scale="44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06115-6287-466F-83DE-BEED4795B960}">
  <sheetPr filterMode="1">
    <pageSetUpPr fitToPage="1"/>
  </sheetPr>
  <dimension ref="A1:L906"/>
  <sheetViews>
    <sheetView zoomScale="70" zoomScaleNormal="70" zoomScaleSheetLayoutView="70" workbookViewId="0">
      <pane ySplit="5" topLeftCell="A51" activePane="bottomLeft" state="frozen"/>
      <selection pane="bottomLeft" activeCell="B30" sqref="B30"/>
    </sheetView>
  </sheetViews>
  <sheetFormatPr defaultRowHeight="15.75" outlineLevelRow="1" outlineLevelCol="1" x14ac:dyDescent="0.25"/>
  <cols>
    <col min="1" max="1" width="13.7109375" style="773" customWidth="1"/>
    <col min="2" max="2" width="64.5703125" style="856" customWidth="1"/>
    <col min="3" max="3" width="19.85546875" style="857" customWidth="1"/>
    <col min="4" max="5" width="19.85546875" style="858" customWidth="1"/>
    <col min="6" max="6" width="19.140625" style="858" customWidth="1"/>
    <col min="7" max="7" width="19.85546875" style="308" hidden="1" customWidth="1" outlineLevel="1"/>
    <col min="8" max="8" width="10.5703125" style="308" hidden="1" customWidth="1" outlineLevel="1"/>
    <col min="9" max="9" width="16.28515625" style="308" hidden="1" customWidth="1" outlineLevel="1"/>
    <col min="10" max="10" width="21.7109375" style="858" customWidth="1" collapsed="1"/>
    <col min="11" max="11" width="19.85546875" style="816" customWidth="1"/>
    <col min="12" max="12" width="19.85546875" style="817" customWidth="1"/>
    <col min="13" max="16" width="19.85546875" style="816" customWidth="1"/>
    <col min="17" max="16384" width="9.140625" style="816"/>
  </cols>
  <sheetData>
    <row r="1" spans="1:12" s="813" customFormat="1" ht="14.25" customHeight="1" x14ac:dyDescent="0.2">
      <c r="A1" s="1397" t="s">
        <v>1625</v>
      </c>
      <c r="B1" s="1397"/>
      <c r="C1" s="1397"/>
      <c r="D1" s="1396" t="s">
        <v>1626</v>
      </c>
      <c r="E1" s="1396" t="s">
        <v>1623</v>
      </c>
      <c r="F1" s="1396" t="s">
        <v>1627</v>
      </c>
      <c r="G1" s="498"/>
      <c r="H1" s="498"/>
      <c r="I1" s="498"/>
      <c r="J1" s="1396" t="s">
        <v>1613</v>
      </c>
    </row>
    <row r="2" spans="1:12" s="813" customFormat="1" ht="14.25" customHeight="1" thickBot="1" x14ac:dyDescent="0.25">
      <c r="A2" s="1397"/>
      <c r="B2" s="1397"/>
      <c r="C2" s="1397"/>
      <c r="D2" s="1396"/>
      <c r="E2" s="1396"/>
      <c r="F2" s="1396"/>
      <c r="G2" s="498"/>
      <c r="H2" s="498"/>
      <c r="I2" s="498"/>
      <c r="J2" s="1396"/>
    </row>
    <row r="3" spans="1:12" s="814" customFormat="1" ht="27.75" customHeight="1" thickBot="1" x14ac:dyDescent="0.3">
      <c r="A3" s="1397"/>
      <c r="B3" s="1397"/>
      <c r="C3" s="1397"/>
      <c r="D3" s="1396"/>
      <c r="E3" s="1396"/>
      <c r="F3" s="1396"/>
      <c r="G3" s="589" t="s">
        <v>1624</v>
      </c>
      <c r="H3" s="588" t="s">
        <v>1624</v>
      </c>
      <c r="I3" s="588" t="s">
        <v>1624</v>
      </c>
      <c r="J3" s="1396"/>
      <c r="L3" s="815"/>
    </row>
    <row r="4" spans="1:12" s="814" customFormat="1" ht="27" customHeight="1" x14ac:dyDescent="0.25">
      <c r="A4" s="1397"/>
      <c r="B4" s="1397"/>
      <c r="C4" s="1397"/>
      <c r="D4" s="1396"/>
      <c r="E4" s="1396"/>
      <c r="F4" s="1396"/>
      <c r="G4" s="637"/>
      <c r="H4" s="582"/>
      <c r="I4" s="582"/>
      <c r="J4" s="1396"/>
      <c r="L4" s="815"/>
    </row>
    <row r="5" spans="1:12" s="814" customFormat="1" x14ac:dyDescent="0.25">
      <c r="A5" s="753" t="s">
        <v>2</v>
      </c>
      <c r="B5" s="774" t="s">
        <v>3</v>
      </c>
      <c r="C5" s="774" t="s">
        <v>4</v>
      </c>
      <c r="D5" s="775" t="s">
        <v>5</v>
      </c>
      <c r="E5" s="775" t="s">
        <v>5</v>
      </c>
      <c r="F5" s="775" t="s">
        <v>5</v>
      </c>
      <c r="G5" s="638" t="s">
        <v>5</v>
      </c>
      <c r="H5" s="528" t="s">
        <v>5</v>
      </c>
      <c r="I5" s="528" t="s">
        <v>5</v>
      </c>
      <c r="J5" s="775" t="s">
        <v>5</v>
      </c>
      <c r="L5" s="815"/>
    </row>
    <row r="6" spans="1:12" ht="31.5" x14ac:dyDescent="0.25">
      <c r="A6" s="754">
        <v>1</v>
      </c>
      <c r="B6" s="769" t="s">
        <v>9</v>
      </c>
      <c r="C6" s="774"/>
      <c r="D6" s="775"/>
      <c r="E6" s="775"/>
      <c r="F6" s="775"/>
      <c r="G6" s="317"/>
      <c r="H6" s="529"/>
      <c r="I6" s="529"/>
      <c r="J6" s="775"/>
    </row>
    <row r="7" spans="1:12" x14ac:dyDescent="0.25">
      <c r="A7" s="754" t="s">
        <v>10</v>
      </c>
      <c r="B7" s="769" t="s">
        <v>11</v>
      </c>
      <c r="C7" s="774"/>
      <c r="D7" s="775"/>
      <c r="E7" s="775"/>
      <c r="F7" s="775"/>
      <c r="G7" s="321"/>
      <c r="H7" s="530"/>
      <c r="I7" s="530"/>
      <c r="J7" s="775"/>
      <c r="K7" s="818"/>
    </row>
    <row r="8" spans="1:12" x14ac:dyDescent="0.25">
      <c r="A8" s="755" t="s">
        <v>12</v>
      </c>
      <c r="B8" s="776" t="s">
        <v>13</v>
      </c>
      <c r="C8" s="777"/>
      <c r="D8" s="778"/>
      <c r="E8" s="778"/>
      <c r="F8" s="779"/>
      <c r="G8" s="639"/>
      <c r="H8" s="531"/>
      <c r="I8" s="531"/>
      <c r="J8" s="778"/>
      <c r="K8" s="818"/>
    </row>
    <row r="9" spans="1:12" x14ac:dyDescent="0.25">
      <c r="A9" s="756" t="s">
        <v>14</v>
      </c>
      <c r="B9" s="780" t="s">
        <v>15</v>
      </c>
      <c r="C9" s="777" t="s">
        <v>16</v>
      </c>
      <c r="D9" s="778">
        <v>0.44</v>
      </c>
      <c r="E9" s="778">
        <v>0.44</v>
      </c>
      <c r="F9" s="781"/>
      <c r="G9" s="640"/>
      <c r="H9" s="532"/>
      <c r="I9" s="532"/>
      <c r="J9" s="778">
        <f t="shared" ref="J9:J43" si="0">D9-E9-F9-G9-H9-I9</f>
        <v>0</v>
      </c>
      <c r="K9" s="818"/>
    </row>
    <row r="10" spans="1:12" x14ac:dyDescent="0.25">
      <c r="A10" s="756" t="s">
        <v>17</v>
      </c>
      <c r="B10" s="780" t="s">
        <v>18</v>
      </c>
      <c r="C10" s="777" t="s">
        <v>19</v>
      </c>
      <c r="D10" s="778">
        <v>389.4</v>
      </c>
      <c r="E10" s="778">
        <v>389.4</v>
      </c>
      <c r="F10" s="779"/>
      <c r="G10" s="640"/>
      <c r="H10" s="532"/>
      <c r="I10" s="532"/>
      <c r="J10" s="778">
        <f t="shared" si="0"/>
        <v>0</v>
      </c>
      <c r="K10" s="818"/>
    </row>
    <row r="11" spans="1:12" x14ac:dyDescent="0.25">
      <c r="A11" s="755" t="s">
        <v>20</v>
      </c>
      <c r="B11" s="776" t="s">
        <v>21</v>
      </c>
      <c r="C11" s="777" t="s">
        <v>19</v>
      </c>
      <c r="D11" s="778">
        <v>389.4</v>
      </c>
      <c r="E11" s="778">
        <v>389.4</v>
      </c>
      <c r="F11" s="779"/>
      <c r="G11" s="640"/>
      <c r="H11" s="532"/>
      <c r="I11" s="532"/>
      <c r="J11" s="778">
        <f t="shared" si="0"/>
        <v>0</v>
      </c>
      <c r="K11" s="818"/>
    </row>
    <row r="12" spans="1:12" x14ac:dyDescent="0.25">
      <c r="A12" s="755" t="s">
        <v>22</v>
      </c>
      <c r="B12" s="776" t="s">
        <v>23</v>
      </c>
      <c r="C12" s="777"/>
      <c r="D12" s="778"/>
      <c r="E12" s="778"/>
      <c r="F12" s="779"/>
      <c r="G12" s="640"/>
      <c r="H12" s="532"/>
      <c r="I12" s="532"/>
      <c r="J12" s="778">
        <f t="shared" si="0"/>
        <v>0</v>
      </c>
      <c r="K12" s="818"/>
    </row>
    <row r="13" spans="1:12" ht="75" x14ac:dyDescent="0.25">
      <c r="A13" s="756" t="s">
        <v>24</v>
      </c>
      <c r="B13" s="780" t="s">
        <v>25</v>
      </c>
      <c r="C13" s="777" t="s">
        <v>19</v>
      </c>
      <c r="D13" s="778">
        <v>525.76</v>
      </c>
      <c r="E13" s="778">
        <v>525.76</v>
      </c>
      <c r="F13" s="779"/>
      <c r="G13" s="640"/>
      <c r="H13" s="532"/>
      <c r="I13" s="532"/>
      <c r="J13" s="778">
        <f t="shared" si="0"/>
        <v>0</v>
      </c>
      <c r="K13" s="818"/>
    </row>
    <row r="14" spans="1:12" s="817" customFormat="1" x14ac:dyDescent="0.25">
      <c r="A14" s="756" t="s">
        <v>26</v>
      </c>
      <c r="B14" s="780" t="s">
        <v>27</v>
      </c>
      <c r="C14" s="777" t="s">
        <v>28</v>
      </c>
      <c r="D14" s="778">
        <v>2</v>
      </c>
      <c r="E14" s="778"/>
      <c r="F14" s="779"/>
      <c r="G14" s="640"/>
      <c r="H14" s="532"/>
      <c r="I14" s="532"/>
      <c r="J14" s="778">
        <f t="shared" si="0"/>
        <v>2</v>
      </c>
      <c r="K14" s="818"/>
    </row>
    <row r="15" spans="1:12" s="817" customFormat="1" x14ac:dyDescent="0.25">
      <c r="A15" s="755" t="s">
        <v>29</v>
      </c>
      <c r="B15" s="776" t="s">
        <v>30</v>
      </c>
      <c r="C15" s="777"/>
      <c r="D15" s="778"/>
      <c r="E15" s="778"/>
      <c r="F15" s="779"/>
      <c r="G15" s="640"/>
      <c r="H15" s="532"/>
      <c r="I15" s="532"/>
      <c r="J15" s="778">
        <f t="shared" si="0"/>
        <v>0</v>
      </c>
      <c r="K15" s="818"/>
    </row>
    <row r="16" spans="1:12" s="817" customFormat="1" x14ac:dyDescent="0.25">
      <c r="A16" s="756" t="s">
        <v>31</v>
      </c>
      <c r="B16" s="780" t="s">
        <v>32</v>
      </c>
      <c r="C16" s="777" t="s">
        <v>19</v>
      </c>
      <c r="D16" s="778">
        <v>301.39999999999998</v>
      </c>
      <c r="E16" s="778">
        <v>301.39999999999998</v>
      </c>
      <c r="F16" s="779"/>
      <c r="G16" s="640"/>
      <c r="H16" s="532"/>
      <c r="I16" s="532"/>
      <c r="J16" s="778">
        <f t="shared" si="0"/>
        <v>0</v>
      </c>
      <c r="K16" s="818"/>
    </row>
    <row r="17" spans="1:11" s="817" customFormat="1" x14ac:dyDescent="0.25">
      <c r="A17" s="756" t="s">
        <v>33</v>
      </c>
      <c r="B17" s="780" t="s">
        <v>34</v>
      </c>
      <c r="C17" s="777" t="s">
        <v>19</v>
      </c>
      <c r="D17" s="778">
        <v>168.8</v>
      </c>
      <c r="E17" s="778">
        <v>168.8</v>
      </c>
      <c r="F17" s="779"/>
      <c r="G17" s="640"/>
      <c r="H17" s="532"/>
      <c r="I17" s="532"/>
      <c r="J17" s="778">
        <f t="shared" si="0"/>
        <v>0</v>
      </c>
      <c r="K17" s="818"/>
    </row>
    <row r="18" spans="1:11" s="817" customFormat="1" x14ac:dyDescent="0.25">
      <c r="A18" s="756" t="s">
        <v>35</v>
      </c>
      <c r="B18" s="780" t="s">
        <v>36</v>
      </c>
      <c r="C18" s="777" t="s">
        <v>19</v>
      </c>
      <c r="D18" s="778">
        <v>111.8</v>
      </c>
      <c r="E18" s="778">
        <v>111.8</v>
      </c>
      <c r="F18" s="779"/>
      <c r="G18" s="640"/>
      <c r="H18" s="532"/>
      <c r="I18" s="532"/>
      <c r="J18" s="778">
        <f t="shared" si="0"/>
        <v>0</v>
      </c>
      <c r="K18" s="818"/>
    </row>
    <row r="19" spans="1:11" s="817" customFormat="1" x14ac:dyDescent="0.25">
      <c r="A19" s="755" t="s">
        <v>37</v>
      </c>
      <c r="B19" s="776" t="s">
        <v>38</v>
      </c>
      <c r="C19" s="777"/>
      <c r="D19" s="778"/>
      <c r="E19" s="778"/>
      <c r="F19" s="779"/>
      <c r="G19" s="640"/>
      <c r="H19" s="532"/>
      <c r="I19" s="532"/>
      <c r="J19" s="778">
        <f t="shared" si="0"/>
        <v>0</v>
      </c>
      <c r="K19" s="818"/>
    </row>
    <row r="20" spans="1:11" s="817" customFormat="1" x14ac:dyDescent="0.25">
      <c r="A20" s="756" t="s">
        <v>39</v>
      </c>
      <c r="B20" s="780" t="s">
        <v>40</v>
      </c>
      <c r="C20" s="777" t="s">
        <v>19</v>
      </c>
      <c r="D20" s="778">
        <v>352.5</v>
      </c>
      <c r="E20" s="778">
        <v>352.5</v>
      </c>
      <c r="F20" s="779"/>
      <c r="G20" s="640"/>
      <c r="H20" s="532"/>
      <c r="I20" s="532"/>
      <c r="J20" s="778">
        <f t="shared" si="0"/>
        <v>0</v>
      </c>
      <c r="K20" s="818"/>
    </row>
    <row r="21" spans="1:11" s="817" customFormat="1" x14ac:dyDescent="0.25">
      <c r="A21" s="756" t="s">
        <v>41</v>
      </c>
      <c r="B21" s="780" t="s">
        <v>42</v>
      </c>
      <c r="C21" s="777" t="s">
        <v>43</v>
      </c>
      <c r="D21" s="778">
        <v>7.87</v>
      </c>
      <c r="E21" s="778">
        <v>7.87</v>
      </c>
      <c r="F21" s="779"/>
      <c r="G21" s="640"/>
      <c r="H21" s="532"/>
      <c r="I21" s="532"/>
      <c r="J21" s="778">
        <f t="shared" si="0"/>
        <v>0</v>
      </c>
      <c r="K21" s="818"/>
    </row>
    <row r="22" spans="1:11" s="817" customFormat="1" x14ac:dyDescent="0.25">
      <c r="A22" s="756" t="s">
        <v>44</v>
      </c>
      <c r="B22" s="780" t="s">
        <v>45</v>
      </c>
      <c r="C22" s="777" t="s">
        <v>19</v>
      </c>
      <c r="D22" s="778">
        <v>524.66999999999996</v>
      </c>
      <c r="E22" s="778">
        <v>187.8</v>
      </c>
      <c r="F22" s="779">
        <v>336.87</v>
      </c>
      <c r="G22" s="640"/>
      <c r="H22" s="532"/>
      <c r="I22" s="532"/>
      <c r="J22" s="778">
        <f t="shared" si="0"/>
        <v>-5.6843418860808015E-14</v>
      </c>
      <c r="K22" s="818"/>
    </row>
    <row r="23" spans="1:11" s="817" customFormat="1" x14ac:dyDescent="0.25">
      <c r="A23" s="756" t="s">
        <v>46</v>
      </c>
      <c r="B23" s="780" t="s">
        <v>47</v>
      </c>
      <c r="C23" s="777" t="s">
        <v>19</v>
      </c>
      <c r="D23" s="778">
        <v>121.8</v>
      </c>
      <c r="E23" s="778">
        <v>121.8</v>
      </c>
      <c r="F23" s="779"/>
      <c r="G23" s="640"/>
      <c r="H23" s="532"/>
      <c r="I23" s="532"/>
      <c r="J23" s="778">
        <f t="shared" si="0"/>
        <v>0</v>
      </c>
      <c r="K23" s="818"/>
    </row>
    <row r="24" spans="1:11" s="817" customFormat="1" x14ac:dyDescent="0.25">
      <c r="A24" s="756" t="s">
        <v>48</v>
      </c>
      <c r="B24" s="780" t="s">
        <v>49</v>
      </c>
      <c r="C24" s="777" t="s">
        <v>19</v>
      </c>
      <c r="D24" s="778">
        <v>141.30000000000001</v>
      </c>
      <c r="E24" s="778">
        <v>141.30000000000001</v>
      </c>
      <c r="F24" s="779"/>
      <c r="G24" s="640"/>
      <c r="H24" s="532"/>
      <c r="I24" s="532"/>
      <c r="J24" s="778">
        <f t="shared" si="0"/>
        <v>0</v>
      </c>
      <c r="K24" s="818"/>
    </row>
    <row r="25" spans="1:11" s="817" customFormat="1" x14ac:dyDescent="0.25">
      <c r="A25" s="756" t="s">
        <v>50</v>
      </c>
      <c r="B25" s="780" t="s">
        <v>51</v>
      </c>
      <c r="C25" s="777" t="s">
        <v>19</v>
      </c>
      <c r="D25" s="778">
        <v>356.24</v>
      </c>
      <c r="E25" s="778">
        <v>355.6</v>
      </c>
      <c r="F25" s="779">
        <v>0.63999999999998602</v>
      </c>
      <c r="G25" s="640"/>
      <c r="H25" s="532"/>
      <c r="I25" s="532"/>
      <c r="J25" s="778">
        <f t="shared" si="0"/>
        <v>3.3306690738754696E-16</v>
      </c>
      <c r="K25" s="818"/>
    </row>
    <row r="26" spans="1:11" s="817" customFormat="1" ht="30" x14ac:dyDescent="0.25">
      <c r="A26" s="756" t="s">
        <v>52</v>
      </c>
      <c r="B26" s="780" t="s">
        <v>53</v>
      </c>
      <c r="C26" s="777" t="s">
        <v>19</v>
      </c>
      <c r="D26" s="778">
        <v>141.61000000000001</v>
      </c>
      <c r="E26" s="778">
        <v>141.30000000000001</v>
      </c>
      <c r="F26" s="779">
        <v>0.31000000000000227</v>
      </c>
      <c r="G26" s="640"/>
      <c r="H26" s="532"/>
      <c r="I26" s="532"/>
      <c r="J26" s="778">
        <f t="shared" si="0"/>
        <v>0</v>
      </c>
      <c r="K26" s="818"/>
    </row>
    <row r="27" spans="1:11" s="817" customFormat="1" x14ac:dyDescent="0.25">
      <c r="A27" s="756" t="s">
        <v>54</v>
      </c>
      <c r="B27" s="780" t="s">
        <v>55</v>
      </c>
      <c r="C27" s="777" t="s">
        <v>19</v>
      </c>
      <c r="D27" s="778">
        <v>1885.9</v>
      </c>
      <c r="E27" s="778">
        <v>500</v>
      </c>
      <c r="F27" s="779">
        <v>871.87</v>
      </c>
      <c r="G27" s="640"/>
      <c r="H27" s="532"/>
      <c r="I27" s="532"/>
      <c r="J27" s="778">
        <f t="shared" si="0"/>
        <v>514.03000000000009</v>
      </c>
      <c r="K27" s="818"/>
    </row>
    <row r="28" spans="1:11" s="817" customFormat="1" x14ac:dyDescent="0.25">
      <c r="A28" s="755" t="s">
        <v>56</v>
      </c>
      <c r="B28" s="776" t="s">
        <v>57</v>
      </c>
      <c r="C28" s="782" t="s">
        <v>19</v>
      </c>
      <c r="D28" s="783">
        <v>1225.55</v>
      </c>
      <c r="E28" s="783">
        <v>1194.52</v>
      </c>
      <c r="F28" s="784">
        <v>30.880000000000109</v>
      </c>
      <c r="G28" s="641"/>
      <c r="H28" s="533"/>
      <c r="I28" s="533"/>
      <c r="J28" s="778">
        <f t="shared" si="0"/>
        <v>0.14999999999986358</v>
      </c>
      <c r="K28" s="818"/>
    </row>
    <row r="29" spans="1:11" s="817" customFormat="1" x14ac:dyDescent="0.25">
      <c r="A29" s="755" t="s">
        <v>58</v>
      </c>
      <c r="B29" s="776" t="s">
        <v>59</v>
      </c>
      <c r="C29" s="782" t="s">
        <v>28</v>
      </c>
      <c r="D29" s="783">
        <v>11</v>
      </c>
      <c r="E29" s="783">
        <v>11</v>
      </c>
      <c r="F29" s="784"/>
      <c r="G29" s="641"/>
      <c r="H29" s="533"/>
      <c r="I29" s="533"/>
      <c r="J29" s="778">
        <f t="shared" si="0"/>
        <v>0</v>
      </c>
      <c r="K29" s="818"/>
    </row>
    <row r="30" spans="1:11" s="817" customFormat="1" x14ac:dyDescent="0.25">
      <c r="A30" s="755" t="s">
        <v>60</v>
      </c>
      <c r="B30" s="776" t="s">
        <v>61</v>
      </c>
      <c r="C30" s="782" t="s">
        <v>28</v>
      </c>
      <c r="D30" s="783">
        <v>6</v>
      </c>
      <c r="E30" s="783">
        <v>6</v>
      </c>
      <c r="F30" s="784"/>
      <c r="G30" s="641"/>
      <c r="H30" s="533"/>
      <c r="I30" s="533"/>
      <c r="J30" s="778">
        <f t="shared" si="0"/>
        <v>0</v>
      </c>
      <c r="K30" s="818"/>
    </row>
    <row r="31" spans="1:11" s="817" customFormat="1" x14ac:dyDescent="0.25">
      <c r="A31" s="755" t="s">
        <v>62</v>
      </c>
      <c r="B31" s="776" t="s">
        <v>63</v>
      </c>
      <c r="C31" s="782" t="s">
        <v>28</v>
      </c>
      <c r="D31" s="783">
        <v>5</v>
      </c>
      <c r="E31" s="783">
        <v>5</v>
      </c>
      <c r="F31" s="784"/>
      <c r="G31" s="641"/>
      <c r="H31" s="533"/>
      <c r="I31" s="533"/>
      <c r="J31" s="778">
        <f t="shared" si="0"/>
        <v>0</v>
      </c>
      <c r="K31" s="818"/>
    </row>
    <row r="32" spans="1:11" s="817" customFormat="1" x14ac:dyDescent="0.25">
      <c r="A32" s="755" t="s">
        <v>64</v>
      </c>
      <c r="B32" s="776" t="s">
        <v>65</v>
      </c>
      <c r="C32" s="782" t="s">
        <v>28</v>
      </c>
      <c r="D32" s="783">
        <v>1</v>
      </c>
      <c r="E32" s="783">
        <v>1</v>
      </c>
      <c r="F32" s="784"/>
      <c r="G32" s="641"/>
      <c r="H32" s="533"/>
      <c r="I32" s="533"/>
      <c r="J32" s="778">
        <f t="shared" si="0"/>
        <v>0</v>
      </c>
      <c r="K32" s="818"/>
    </row>
    <row r="33" spans="1:11" s="817" customFormat="1" x14ac:dyDescent="0.25">
      <c r="A33" s="755" t="s">
        <v>66</v>
      </c>
      <c r="B33" s="776" t="s">
        <v>67</v>
      </c>
      <c r="C33" s="782" t="s">
        <v>43</v>
      </c>
      <c r="D33" s="783">
        <v>41.2</v>
      </c>
      <c r="E33" s="783">
        <v>41.2</v>
      </c>
      <c r="F33" s="784"/>
      <c r="G33" s="641"/>
      <c r="H33" s="533"/>
      <c r="I33" s="533"/>
      <c r="J33" s="778">
        <f t="shared" si="0"/>
        <v>0</v>
      </c>
      <c r="K33" s="818"/>
    </row>
    <row r="34" spans="1:11" s="817" customFormat="1" x14ac:dyDescent="0.25">
      <c r="A34" s="755" t="s">
        <v>68</v>
      </c>
      <c r="B34" s="776" t="s">
        <v>69</v>
      </c>
      <c r="C34" s="782" t="s">
        <v>19</v>
      </c>
      <c r="D34" s="785">
        <v>387</v>
      </c>
      <c r="E34" s="785">
        <v>387</v>
      </c>
      <c r="F34" s="775"/>
      <c r="G34" s="642"/>
      <c r="H34" s="534"/>
      <c r="I34" s="534"/>
      <c r="J34" s="778">
        <f t="shared" si="0"/>
        <v>0</v>
      </c>
      <c r="K34" s="818"/>
    </row>
    <row r="35" spans="1:11" s="817" customFormat="1" x14ac:dyDescent="0.25">
      <c r="A35" s="755" t="s">
        <v>70</v>
      </c>
      <c r="B35" s="776" t="s">
        <v>71</v>
      </c>
      <c r="C35" s="782" t="s">
        <v>28</v>
      </c>
      <c r="D35" s="783">
        <v>16</v>
      </c>
      <c r="E35" s="783">
        <v>15</v>
      </c>
      <c r="F35" s="784">
        <v>1</v>
      </c>
      <c r="G35" s="641"/>
      <c r="H35" s="533"/>
      <c r="I35" s="533"/>
      <c r="J35" s="778">
        <f t="shared" si="0"/>
        <v>0</v>
      </c>
      <c r="K35" s="818"/>
    </row>
    <row r="36" spans="1:11" s="817" customFormat="1" x14ac:dyDescent="0.25">
      <c r="A36" s="755" t="s">
        <v>72</v>
      </c>
      <c r="B36" s="776" t="s">
        <v>73</v>
      </c>
      <c r="C36" s="782" t="s">
        <v>28</v>
      </c>
      <c r="D36" s="783">
        <v>12</v>
      </c>
      <c r="E36" s="783"/>
      <c r="F36" s="784"/>
      <c r="G36" s="641"/>
      <c r="H36" s="533"/>
      <c r="I36" s="533"/>
      <c r="J36" s="778">
        <f t="shared" si="0"/>
        <v>12</v>
      </c>
      <c r="K36" s="818"/>
    </row>
    <row r="37" spans="1:11" s="817" customFormat="1" ht="31.5" x14ac:dyDescent="0.25">
      <c r="A37" s="755" t="s">
        <v>74</v>
      </c>
      <c r="B37" s="776" t="s">
        <v>75</v>
      </c>
      <c r="C37" s="782" t="s">
        <v>28</v>
      </c>
      <c r="D37" s="783">
        <v>5</v>
      </c>
      <c r="E37" s="783"/>
      <c r="F37" s="784"/>
      <c r="G37" s="641"/>
      <c r="H37" s="533"/>
      <c r="I37" s="533"/>
      <c r="J37" s="778">
        <f t="shared" si="0"/>
        <v>5</v>
      </c>
      <c r="K37" s="818"/>
    </row>
    <row r="38" spans="1:11" s="817" customFormat="1" ht="31.5" x14ac:dyDescent="0.25">
      <c r="A38" s="755" t="s">
        <v>76</v>
      </c>
      <c r="B38" s="776" t="s">
        <v>77</v>
      </c>
      <c r="C38" s="782" t="s">
        <v>28</v>
      </c>
      <c r="D38" s="783">
        <v>1</v>
      </c>
      <c r="E38" s="783">
        <v>1</v>
      </c>
      <c r="F38" s="784"/>
      <c r="G38" s="641"/>
      <c r="H38" s="533"/>
      <c r="I38" s="533"/>
      <c r="J38" s="778">
        <f t="shared" si="0"/>
        <v>0</v>
      </c>
      <c r="K38" s="818"/>
    </row>
    <row r="39" spans="1:11" s="817" customFormat="1" x14ac:dyDescent="0.25">
      <c r="A39" s="755" t="s">
        <v>78</v>
      </c>
      <c r="B39" s="786" t="s">
        <v>79</v>
      </c>
      <c r="C39" s="777"/>
      <c r="D39" s="778"/>
      <c r="E39" s="778"/>
      <c r="F39" s="779"/>
      <c r="G39" s="640"/>
      <c r="H39" s="532"/>
      <c r="I39" s="532"/>
      <c r="J39" s="778">
        <f t="shared" si="0"/>
        <v>0</v>
      </c>
      <c r="K39" s="818"/>
    </row>
    <row r="40" spans="1:11" s="817" customFormat="1" ht="30" x14ac:dyDescent="0.25">
      <c r="A40" s="756" t="s">
        <v>80</v>
      </c>
      <c r="B40" s="787" t="s">
        <v>81</v>
      </c>
      <c r="C40" s="788" t="s">
        <v>19</v>
      </c>
      <c r="D40" s="789">
        <v>98.58</v>
      </c>
      <c r="E40" s="789">
        <v>65</v>
      </c>
      <c r="F40" s="790">
        <v>20.870000000000005</v>
      </c>
      <c r="G40" s="643"/>
      <c r="H40" s="535"/>
      <c r="I40" s="535"/>
      <c r="J40" s="778">
        <f t="shared" si="0"/>
        <v>12.709999999999994</v>
      </c>
      <c r="K40" s="818"/>
    </row>
    <row r="41" spans="1:11" s="817" customFormat="1" x14ac:dyDescent="0.25">
      <c r="A41" s="756" t="s">
        <v>82</v>
      </c>
      <c r="B41" s="787" t="s">
        <v>83</v>
      </c>
      <c r="C41" s="788" t="s">
        <v>28</v>
      </c>
      <c r="D41" s="789">
        <v>4</v>
      </c>
      <c r="E41" s="789">
        <v>4</v>
      </c>
      <c r="F41" s="790"/>
      <c r="G41" s="643"/>
      <c r="H41" s="535"/>
      <c r="I41" s="535"/>
      <c r="J41" s="778">
        <f t="shared" si="0"/>
        <v>0</v>
      </c>
      <c r="K41" s="818"/>
    </row>
    <row r="42" spans="1:11" s="817" customFormat="1" x14ac:dyDescent="0.25">
      <c r="A42" s="756" t="s">
        <v>84</v>
      </c>
      <c r="B42" s="787" t="s">
        <v>85</v>
      </c>
      <c r="C42" s="788" t="s">
        <v>28</v>
      </c>
      <c r="D42" s="789">
        <v>11</v>
      </c>
      <c r="E42" s="789">
        <v>11</v>
      </c>
      <c r="F42" s="790"/>
      <c r="G42" s="643"/>
      <c r="H42" s="535"/>
      <c r="I42" s="535"/>
      <c r="J42" s="778">
        <f t="shared" si="0"/>
        <v>0</v>
      </c>
      <c r="K42" s="818"/>
    </row>
    <row r="43" spans="1:11" s="817" customFormat="1" x14ac:dyDescent="0.25">
      <c r="A43" s="756" t="s">
        <v>86</v>
      </c>
      <c r="B43" s="787" t="s">
        <v>87</v>
      </c>
      <c r="C43" s="788" t="s">
        <v>28</v>
      </c>
      <c r="D43" s="789">
        <v>1</v>
      </c>
      <c r="E43" s="789">
        <v>1</v>
      </c>
      <c r="F43" s="790"/>
      <c r="G43" s="643"/>
      <c r="H43" s="535"/>
      <c r="I43" s="535"/>
      <c r="J43" s="778">
        <f t="shared" si="0"/>
        <v>0</v>
      </c>
      <c r="K43" s="818"/>
    </row>
    <row r="44" spans="1:11" s="817" customFormat="1" x14ac:dyDescent="0.25">
      <c r="A44" s="755" t="s">
        <v>88</v>
      </c>
      <c r="B44" s="786" t="s">
        <v>89</v>
      </c>
      <c r="C44" s="788" t="s">
        <v>90</v>
      </c>
      <c r="D44" s="789" t="s">
        <v>90</v>
      </c>
      <c r="E44" s="789"/>
      <c r="F44" s="790"/>
      <c r="G44" s="643"/>
      <c r="H44" s="535"/>
      <c r="I44" s="535"/>
      <c r="J44" s="778"/>
      <c r="K44" s="818"/>
    </row>
    <row r="45" spans="1:11" s="817" customFormat="1" x14ac:dyDescent="0.25">
      <c r="A45" s="756" t="s">
        <v>91</v>
      </c>
      <c r="B45" s="787" t="s">
        <v>92</v>
      </c>
      <c r="C45" s="788" t="s">
        <v>93</v>
      </c>
      <c r="D45" s="789">
        <v>6.83</v>
      </c>
      <c r="E45" s="789">
        <v>3.73</v>
      </c>
      <c r="F45" s="790">
        <v>3.1</v>
      </c>
      <c r="G45" s="643"/>
      <c r="H45" s="535"/>
      <c r="I45" s="535"/>
      <c r="J45" s="778">
        <f t="shared" ref="J45:J108" si="1">D45-E45-F45-G45-H45-I45</f>
        <v>0</v>
      </c>
      <c r="K45" s="818"/>
    </row>
    <row r="46" spans="1:11" s="817" customFormat="1" x14ac:dyDescent="0.25">
      <c r="A46" s="756" t="s">
        <v>94</v>
      </c>
      <c r="B46" s="787" t="s">
        <v>95</v>
      </c>
      <c r="C46" s="788" t="s">
        <v>93</v>
      </c>
      <c r="D46" s="789">
        <v>13.66</v>
      </c>
      <c r="E46" s="789">
        <v>7.5</v>
      </c>
      <c r="F46" s="790">
        <v>6.16</v>
      </c>
      <c r="G46" s="643"/>
      <c r="H46" s="535"/>
      <c r="I46" s="535"/>
      <c r="J46" s="778">
        <f t="shared" si="1"/>
        <v>0</v>
      </c>
      <c r="K46" s="818"/>
    </row>
    <row r="47" spans="1:11" s="817" customFormat="1" x14ac:dyDescent="0.25">
      <c r="A47" s="756" t="s">
        <v>96</v>
      </c>
      <c r="B47" s="787" t="s">
        <v>97</v>
      </c>
      <c r="C47" s="788" t="s">
        <v>93</v>
      </c>
      <c r="D47" s="789">
        <v>57.71</v>
      </c>
      <c r="E47" s="789">
        <v>32</v>
      </c>
      <c r="F47" s="790">
        <v>25.71</v>
      </c>
      <c r="G47" s="643"/>
      <c r="H47" s="535"/>
      <c r="I47" s="535"/>
      <c r="J47" s="778">
        <f t="shared" si="1"/>
        <v>0</v>
      </c>
      <c r="K47" s="818"/>
    </row>
    <row r="48" spans="1:11" s="817" customFormat="1" x14ac:dyDescent="0.25">
      <c r="A48" s="756" t="s">
        <v>98</v>
      </c>
      <c r="B48" s="787" t="s">
        <v>99</v>
      </c>
      <c r="C48" s="788" t="s">
        <v>93</v>
      </c>
      <c r="D48" s="789">
        <v>57.71</v>
      </c>
      <c r="E48" s="789">
        <v>32</v>
      </c>
      <c r="F48" s="790">
        <v>25.71</v>
      </c>
      <c r="G48" s="643"/>
      <c r="H48" s="535"/>
      <c r="I48" s="535"/>
      <c r="J48" s="778">
        <f t="shared" si="1"/>
        <v>0</v>
      </c>
      <c r="K48" s="818"/>
    </row>
    <row r="49" spans="1:11" s="817" customFormat="1" x14ac:dyDescent="0.25">
      <c r="A49" s="756" t="s">
        <v>100</v>
      </c>
      <c r="B49" s="787" t="s">
        <v>101</v>
      </c>
      <c r="C49" s="788" t="s">
        <v>93</v>
      </c>
      <c r="D49" s="789">
        <v>70.38</v>
      </c>
      <c r="E49" s="789">
        <v>32</v>
      </c>
      <c r="F49" s="790">
        <v>38.379999999999995</v>
      </c>
      <c r="G49" s="643"/>
      <c r="H49" s="535"/>
      <c r="I49" s="535"/>
      <c r="J49" s="778">
        <f t="shared" si="1"/>
        <v>0</v>
      </c>
      <c r="K49" s="818"/>
    </row>
    <row r="50" spans="1:11" s="817" customFormat="1" x14ac:dyDescent="0.25">
      <c r="A50" s="756" t="s">
        <v>102</v>
      </c>
      <c r="B50" s="787" t="s">
        <v>103</v>
      </c>
      <c r="C50" s="788" t="s">
        <v>28</v>
      </c>
      <c r="D50" s="789">
        <v>7</v>
      </c>
      <c r="E50" s="789">
        <v>7</v>
      </c>
      <c r="F50" s="790"/>
      <c r="G50" s="643"/>
      <c r="H50" s="535"/>
      <c r="I50" s="535"/>
      <c r="J50" s="778">
        <f t="shared" si="1"/>
        <v>0</v>
      </c>
      <c r="K50" s="818"/>
    </row>
    <row r="51" spans="1:11" s="817" customFormat="1" x14ac:dyDescent="0.25">
      <c r="A51" s="756" t="s">
        <v>104</v>
      </c>
      <c r="B51" s="787" t="s">
        <v>105</v>
      </c>
      <c r="C51" s="788" t="s">
        <v>19</v>
      </c>
      <c r="D51" s="789">
        <v>36</v>
      </c>
      <c r="E51" s="789">
        <v>36</v>
      </c>
      <c r="F51" s="790"/>
      <c r="G51" s="643"/>
      <c r="H51" s="535"/>
      <c r="I51" s="535"/>
      <c r="J51" s="778">
        <f t="shared" si="1"/>
        <v>0</v>
      </c>
      <c r="K51" s="818"/>
    </row>
    <row r="52" spans="1:11" s="817" customFormat="1" x14ac:dyDescent="0.25">
      <c r="A52" s="756" t="s">
        <v>106</v>
      </c>
      <c r="B52" s="787" t="s">
        <v>107</v>
      </c>
      <c r="C52" s="788" t="s">
        <v>93</v>
      </c>
      <c r="D52" s="789">
        <v>12</v>
      </c>
      <c r="E52" s="789">
        <v>12</v>
      </c>
      <c r="F52" s="790"/>
      <c r="G52" s="643"/>
      <c r="H52" s="535"/>
      <c r="I52" s="535"/>
      <c r="J52" s="778">
        <f t="shared" si="1"/>
        <v>0</v>
      </c>
      <c r="K52" s="818"/>
    </row>
    <row r="53" spans="1:11" s="817" customFormat="1" x14ac:dyDescent="0.25">
      <c r="A53" s="756" t="s">
        <v>108</v>
      </c>
      <c r="B53" s="787" t="s">
        <v>109</v>
      </c>
      <c r="C53" s="788" t="s">
        <v>19</v>
      </c>
      <c r="D53" s="789">
        <v>36</v>
      </c>
      <c r="E53" s="789">
        <v>36</v>
      </c>
      <c r="F53" s="790"/>
      <c r="G53" s="643"/>
      <c r="H53" s="535"/>
      <c r="I53" s="535"/>
      <c r="J53" s="778">
        <f t="shared" si="1"/>
        <v>0</v>
      </c>
      <c r="K53" s="818"/>
    </row>
    <row r="54" spans="1:11" s="817" customFormat="1" x14ac:dyDescent="0.25">
      <c r="A54" s="756" t="s">
        <v>110</v>
      </c>
      <c r="B54" s="787" t="s">
        <v>111</v>
      </c>
      <c r="C54" s="788" t="s">
        <v>28</v>
      </c>
      <c r="D54" s="789">
        <v>12</v>
      </c>
      <c r="E54" s="789">
        <v>12</v>
      </c>
      <c r="F54" s="790"/>
      <c r="G54" s="643"/>
      <c r="H54" s="535"/>
      <c r="I54" s="535"/>
      <c r="J54" s="778">
        <f t="shared" si="1"/>
        <v>0</v>
      </c>
      <c r="K54" s="818"/>
    </row>
    <row r="55" spans="1:11" s="817" customFormat="1" x14ac:dyDescent="0.25">
      <c r="A55" s="756" t="s">
        <v>112</v>
      </c>
      <c r="B55" s="787" t="s">
        <v>51</v>
      </c>
      <c r="C55" s="788" t="s">
        <v>19</v>
      </c>
      <c r="D55" s="789">
        <v>125.1</v>
      </c>
      <c r="E55" s="789">
        <v>125.1</v>
      </c>
      <c r="F55" s="790"/>
      <c r="G55" s="643"/>
      <c r="H55" s="535"/>
      <c r="I55" s="535"/>
      <c r="J55" s="778">
        <f t="shared" si="1"/>
        <v>0</v>
      </c>
      <c r="K55" s="818"/>
    </row>
    <row r="56" spans="1:11" s="817" customFormat="1" x14ac:dyDescent="0.25">
      <c r="A56" s="756" t="s">
        <v>113</v>
      </c>
      <c r="B56" s="787" t="s">
        <v>114</v>
      </c>
      <c r="C56" s="788" t="s">
        <v>28</v>
      </c>
      <c r="D56" s="789">
        <v>4</v>
      </c>
      <c r="E56" s="789">
        <v>4</v>
      </c>
      <c r="F56" s="790"/>
      <c r="G56" s="643"/>
      <c r="H56" s="535"/>
      <c r="I56" s="535"/>
      <c r="J56" s="778">
        <f t="shared" si="1"/>
        <v>0</v>
      </c>
      <c r="K56" s="818"/>
    </row>
    <row r="57" spans="1:11" s="817" customFormat="1" x14ac:dyDescent="0.25">
      <c r="A57" s="756" t="s">
        <v>115</v>
      </c>
      <c r="B57" s="787" t="s">
        <v>116</v>
      </c>
      <c r="C57" s="788" t="s">
        <v>43</v>
      </c>
      <c r="D57" s="789">
        <v>1.87</v>
      </c>
      <c r="E57" s="789">
        <v>1.87</v>
      </c>
      <c r="F57" s="790"/>
      <c r="G57" s="643"/>
      <c r="H57" s="535"/>
      <c r="I57" s="535"/>
      <c r="J57" s="778">
        <f t="shared" si="1"/>
        <v>0</v>
      </c>
      <c r="K57" s="818"/>
    </row>
    <row r="58" spans="1:11" s="817" customFormat="1" x14ac:dyDescent="0.25">
      <c r="A58" s="756" t="s">
        <v>117</v>
      </c>
      <c r="B58" s="787" t="s">
        <v>118</v>
      </c>
      <c r="C58" s="788" t="s">
        <v>28</v>
      </c>
      <c r="D58" s="789">
        <v>24</v>
      </c>
      <c r="E58" s="789">
        <v>24</v>
      </c>
      <c r="F58" s="790"/>
      <c r="G58" s="643"/>
      <c r="H58" s="535"/>
      <c r="I58" s="535"/>
      <c r="J58" s="778">
        <f t="shared" si="1"/>
        <v>0</v>
      </c>
      <c r="K58" s="818"/>
    </row>
    <row r="59" spans="1:11" s="817" customFormat="1" x14ac:dyDescent="0.25">
      <c r="A59" s="756" t="s">
        <v>119</v>
      </c>
      <c r="B59" s="787" t="s">
        <v>120</v>
      </c>
      <c r="C59" s="788" t="s">
        <v>93</v>
      </c>
      <c r="D59" s="789">
        <v>150</v>
      </c>
      <c r="E59" s="789"/>
      <c r="F59" s="790"/>
      <c r="G59" s="643"/>
      <c r="H59" s="535"/>
      <c r="I59" s="535"/>
      <c r="J59" s="778">
        <f t="shared" si="1"/>
        <v>150</v>
      </c>
      <c r="K59" s="818"/>
    </row>
    <row r="60" spans="1:11" s="817" customFormat="1" x14ac:dyDescent="0.25">
      <c r="A60" s="755"/>
      <c r="B60" s="791" t="s">
        <v>79</v>
      </c>
      <c r="C60" s="792"/>
      <c r="D60" s="793"/>
      <c r="E60" s="793"/>
      <c r="F60" s="794"/>
      <c r="G60" s="335"/>
      <c r="H60" s="536"/>
      <c r="I60" s="536"/>
      <c r="J60" s="778">
        <f t="shared" si="1"/>
        <v>0</v>
      </c>
      <c r="K60" s="818"/>
    </row>
    <row r="61" spans="1:11" s="817" customFormat="1" x14ac:dyDescent="0.25">
      <c r="A61" s="756" t="s">
        <v>121</v>
      </c>
      <c r="B61" s="780" t="s">
        <v>122</v>
      </c>
      <c r="C61" s="777" t="s">
        <v>28</v>
      </c>
      <c r="D61" s="778">
        <v>27</v>
      </c>
      <c r="E61" s="778"/>
      <c r="F61" s="779">
        <v>27</v>
      </c>
      <c r="G61" s="640"/>
      <c r="H61" s="532"/>
      <c r="I61" s="532"/>
      <c r="J61" s="778">
        <f t="shared" si="1"/>
        <v>0</v>
      </c>
      <c r="K61" s="818"/>
    </row>
    <row r="62" spans="1:11" s="817" customFormat="1" x14ac:dyDescent="0.25">
      <c r="A62" s="757" t="s">
        <v>123</v>
      </c>
      <c r="B62" s="787" t="s">
        <v>124</v>
      </c>
      <c r="C62" s="788" t="s">
        <v>19</v>
      </c>
      <c r="D62" s="795">
        <v>35.200000000000003</v>
      </c>
      <c r="E62" s="795"/>
      <c r="F62" s="796">
        <v>35.200000000000003</v>
      </c>
      <c r="G62" s="340"/>
      <c r="H62" s="537"/>
      <c r="I62" s="537"/>
      <c r="J62" s="778">
        <f t="shared" si="1"/>
        <v>0</v>
      </c>
      <c r="K62" s="818"/>
    </row>
    <row r="63" spans="1:11" s="817" customFormat="1" x14ac:dyDescent="0.25">
      <c r="A63" s="756" t="s">
        <v>125</v>
      </c>
      <c r="B63" s="787" t="s">
        <v>126</v>
      </c>
      <c r="C63" s="788" t="s">
        <v>19</v>
      </c>
      <c r="D63" s="795">
        <v>31.36</v>
      </c>
      <c r="E63" s="795"/>
      <c r="F63" s="796">
        <v>19</v>
      </c>
      <c r="G63" s="340"/>
      <c r="H63" s="537"/>
      <c r="I63" s="537"/>
      <c r="J63" s="778">
        <f t="shared" si="1"/>
        <v>12.36</v>
      </c>
      <c r="K63" s="818"/>
    </row>
    <row r="64" spans="1:11" s="817" customFormat="1" x14ac:dyDescent="0.25">
      <c r="A64" s="757" t="s">
        <v>127</v>
      </c>
      <c r="B64" s="787" t="s">
        <v>128</v>
      </c>
      <c r="C64" s="788" t="s">
        <v>19</v>
      </c>
      <c r="D64" s="795">
        <v>1.44</v>
      </c>
      <c r="E64" s="795"/>
      <c r="F64" s="796">
        <v>1.28</v>
      </c>
      <c r="G64" s="340"/>
      <c r="H64" s="537"/>
      <c r="I64" s="537"/>
      <c r="J64" s="778">
        <f t="shared" si="1"/>
        <v>0.15999999999999992</v>
      </c>
      <c r="K64" s="818"/>
    </row>
    <row r="65" spans="1:11" s="817" customFormat="1" x14ac:dyDescent="0.25">
      <c r="A65" s="756" t="s">
        <v>129</v>
      </c>
      <c r="B65" s="787" t="s">
        <v>130</v>
      </c>
      <c r="C65" s="788" t="s">
        <v>19</v>
      </c>
      <c r="D65" s="795">
        <v>1.53</v>
      </c>
      <c r="E65" s="795"/>
      <c r="F65" s="796">
        <v>1.53</v>
      </c>
      <c r="G65" s="340"/>
      <c r="H65" s="537"/>
      <c r="I65" s="537"/>
      <c r="J65" s="778">
        <f t="shared" si="1"/>
        <v>0</v>
      </c>
      <c r="K65" s="818"/>
    </row>
    <row r="66" spans="1:11" s="817" customFormat="1" x14ac:dyDescent="0.25">
      <c r="A66" s="757" t="s">
        <v>131</v>
      </c>
      <c r="B66" s="787" t="s">
        <v>132</v>
      </c>
      <c r="C66" s="788" t="s">
        <v>19</v>
      </c>
      <c r="D66" s="795">
        <v>8.5</v>
      </c>
      <c r="E66" s="795"/>
      <c r="F66" s="796">
        <v>4</v>
      </c>
      <c r="G66" s="340"/>
      <c r="H66" s="537"/>
      <c r="I66" s="537"/>
      <c r="J66" s="778">
        <f t="shared" si="1"/>
        <v>4.5</v>
      </c>
      <c r="K66" s="818"/>
    </row>
    <row r="67" spans="1:11" s="817" customFormat="1" x14ac:dyDescent="0.25">
      <c r="A67" s="756" t="s">
        <v>133</v>
      </c>
      <c r="B67" s="787" t="s">
        <v>134</v>
      </c>
      <c r="C67" s="788" t="s">
        <v>28</v>
      </c>
      <c r="D67" s="795">
        <v>1</v>
      </c>
      <c r="E67" s="795"/>
      <c r="F67" s="796">
        <v>1</v>
      </c>
      <c r="G67" s="340"/>
      <c r="H67" s="537"/>
      <c r="I67" s="537"/>
      <c r="J67" s="778">
        <f t="shared" si="1"/>
        <v>0</v>
      </c>
      <c r="K67" s="818"/>
    </row>
    <row r="68" spans="1:11" s="817" customFormat="1" x14ac:dyDescent="0.25">
      <c r="A68" s="757" t="s">
        <v>135</v>
      </c>
      <c r="B68" s="787" t="s">
        <v>136</v>
      </c>
      <c r="C68" s="788" t="s">
        <v>28</v>
      </c>
      <c r="D68" s="795">
        <v>2</v>
      </c>
      <c r="E68" s="795"/>
      <c r="F68" s="796">
        <v>2</v>
      </c>
      <c r="G68" s="340"/>
      <c r="H68" s="537"/>
      <c r="I68" s="537"/>
      <c r="J68" s="778">
        <f t="shared" si="1"/>
        <v>0</v>
      </c>
      <c r="K68" s="818"/>
    </row>
    <row r="69" spans="1:11" s="817" customFormat="1" x14ac:dyDescent="0.25">
      <c r="A69" s="756" t="s">
        <v>137</v>
      </c>
      <c r="B69" s="787" t="s">
        <v>138</v>
      </c>
      <c r="C69" s="788" t="s">
        <v>28</v>
      </c>
      <c r="D69" s="795">
        <v>2</v>
      </c>
      <c r="E69" s="795"/>
      <c r="F69" s="796">
        <v>2</v>
      </c>
      <c r="G69" s="340"/>
      <c r="H69" s="537"/>
      <c r="I69" s="537"/>
      <c r="J69" s="778">
        <f t="shared" si="1"/>
        <v>0</v>
      </c>
      <c r="K69" s="818"/>
    </row>
    <row r="70" spans="1:11" s="817" customFormat="1" x14ac:dyDescent="0.25">
      <c r="A70" s="757" t="s">
        <v>139</v>
      </c>
      <c r="B70" s="787" t="s">
        <v>140</v>
      </c>
      <c r="C70" s="788" t="s">
        <v>28</v>
      </c>
      <c r="D70" s="795">
        <v>2</v>
      </c>
      <c r="E70" s="795"/>
      <c r="F70" s="796">
        <v>2</v>
      </c>
      <c r="G70" s="340"/>
      <c r="H70" s="537"/>
      <c r="I70" s="537"/>
      <c r="J70" s="778">
        <f t="shared" si="1"/>
        <v>0</v>
      </c>
      <c r="K70" s="818"/>
    </row>
    <row r="71" spans="1:11" s="817" customFormat="1" x14ac:dyDescent="0.25">
      <c r="A71" s="756" t="s">
        <v>141</v>
      </c>
      <c r="B71" s="787" t="s">
        <v>142</v>
      </c>
      <c r="C71" s="788" t="s">
        <v>28</v>
      </c>
      <c r="D71" s="795">
        <v>1</v>
      </c>
      <c r="E71" s="795"/>
      <c r="F71" s="796">
        <v>1</v>
      </c>
      <c r="G71" s="340"/>
      <c r="H71" s="537"/>
      <c r="I71" s="537"/>
      <c r="J71" s="778">
        <f t="shared" si="1"/>
        <v>0</v>
      </c>
      <c r="K71" s="818"/>
    </row>
    <row r="72" spans="1:11" s="817" customFormat="1" x14ac:dyDescent="0.25">
      <c r="A72" s="757" t="s">
        <v>143</v>
      </c>
      <c r="B72" s="787" t="s">
        <v>144</v>
      </c>
      <c r="C72" s="788" t="s">
        <v>28</v>
      </c>
      <c r="D72" s="795">
        <v>1</v>
      </c>
      <c r="E72" s="795"/>
      <c r="F72" s="796">
        <v>1</v>
      </c>
      <c r="G72" s="340"/>
      <c r="H72" s="537"/>
      <c r="I72" s="537"/>
      <c r="J72" s="778">
        <f t="shared" si="1"/>
        <v>0</v>
      </c>
      <c r="K72" s="818"/>
    </row>
    <row r="73" spans="1:11" s="817" customFormat="1" ht="30" x14ac:dyDescent="0.25">
      <c r="A73" s="756" t="s">
        <v>145</v>
      </c>
      <c r="B73" s="787" t="s">
        <v>146</v>
      </c>
      <c r="C73" s="788" t="s">
        <v>28</v>
      </c>
      <c r="D73" s="795">
        <v>1</v>
      </c>
      <c r="E73" s="795"/>
      <c r="F73" s="796">
        <v>1</v>
      </c>
      <c r="G73" s="340"/>
      <c r="H73" s="537"/>
      <c r="I73" s="537"/>
      <c r="J73" s="778">
        <f t="shared" si="1"/>
        <v>0</v>
      </c>
      <c r="K73" s="818"/>
    </row>
    <row r="74" spans="1:11" s="817" customFormat="1" x14ac:dyDescent="0.25">
      <c r="A74" s="757" t="s">
        <v>147</v>
      </c>
      <c r="B74" s="787" t="s">
        <v>148</v>
      </c>
      <c r="C74" s="788" t="s">
        <v>28</v>
      </c>
      <c r="D74" s="795">
        <v>1</v>
      </c>
      <c r="E74" s="795"/>
      <c r="F74" s="796">
        <v>1</v>
      </c>
      <c r="G74" s="340"/>
      <c r="H74" s="537"/>
      <c r="I74" s="537"/>
      <c r="J74" s="778">
        <f t="shared" si="1"/>
        <v>0</v>
      </c>
      <c r="K74" s="818"/>
    </row>
    <row r="75" spans="1:11" s="817" customFormat="1" x14ac:dyDescent="0.25">
      <c r="A75" s="756" t="s">
        <v>149</v>
      </c>
      <c r="B75" s="787" t="s">
        <v>150</v>
      </c>
      <c r="C75" s="788" t="s">
        <v>28</v>
      </c>
      <c r="D75" s="795">
        <v>1</v>
      </c>
      <c r="E75" s="795"/>
      <c r="F75" s="796">
        <v>1</v>
      </c>
      <c r="G75" s="340"/>
      <c r="H75" s="537"/>
      <c r="I75" s="537"/>
      <c r="J75" s="778">
        <f t="shared" si="1"/>
        <v>0</v>
      </c>
      <c r="K75" s="818"/>
    </row>
    <row r="76" spans="1:11" s="817" customFormat="1" x14ac:dyDescent="0.25">
      <c r="A76" s="757" t="s">
        <v>151</v>
      </c>
      <c r="B76" s="787" t="s">
        <v>152</v>
      </c>
      <c r="C76" s="788" t="s">
        <v>28</v>
      </c>
      <c r="D76" s="795">
        <v>1</v>
      </c>
      <c r="E76" s="795"/>
      <c r="F76" s="796">
        <v>1</v>
      </c>
      <c r="G76" s="340"/>
      <c r="H76" s="537"/>
      <c r="I76" s="537"/>
      <c r="J76" s="778">
        <f t="shared" si="1"/>
        <v>0</v>
      </c>
      <c r="K76" s="818"/>
    </row>
    <row r="77" spans="1:11" s="817" customFormat="1" x14ac:dyDescent="0.25">
      <c r="A77" s="756" t="s">
        <v>153</v>
      </c>
      <c r="B77" s="787" t="s">
        <v>154</v>
      </c>
      <c r="C77" s="788" t="s">
        <v>28</v>
      </c>
      <c r="D77" s="795">
        <v>1</v>
      </c>
      <c r="E77" s="795"/>
      <c r="F77" s="796">
        <v>1</v>
      </c>
      <c r="G77" s="340"/>
      <c r="H77" s="537"/>
      <c r="I77" s="537"/>
      <c r="J77" s="778">
        <f t="shared" si="1"/>
        <v>0</v>
      </c>
      <c r="K77" s="818"/>
    </row>
    <row r="78" spans="1:11" s="817" customFormat="1" x14ac:dyDescent="0.25">
      <c r="A78" s="757" t="s">
        <v>155</v>
      </c>
      <c r="B78" s="787" t="s">
        <v>156</v>
      </c>
      <c r="C78" s="788" t="s">
        <v>28</v>
      </c>
      <c r="D78" s="795">
        <v>2</v>
      </c>
      <c r="E78" s="795"/>
      <c r="F78" s="796">
        <v>2</v>
      </c>
      <c r="G78" s="340"/>
      <c r="H78" s="537"/>
      <c r="I78" s="537"/>
      <c r="J78" s="778">
        <f t="shared" si="1"/>
        <v>0</v>
      </c>
      <c r="K78" s="818"/>
    </row>
    <row r="79" spans="1:11" s="817" customFormat="1" ht="30" x14ac:dyDescent="0.25">
      <c r="A79" s="756" t="s">
        <v>157</v>
      </c>
      <c r="B79" s="787" t="s">
        <v>158</v>
      </c>
      <c r="C79" s="788" t="s">
        <v>28</v>
      </c>
      <c r="D79" s="795">
        <v>15</v>
      </c>
      <c r="E79" s="795"/>
      <c r="F79" s="796">
        <v>15</v>
      </c>
      <c r="G79" s="340"/>
      <c r="H79" s="537"/>
      <c r="I79" s="537"/>
      <c r="J79" s="778">
        <f t="shared" si="1"/>
        <v>0</v>
      </c>
      <c r="K79" s="818"/>
    </row>
    <row r="80" spans="1:11" s="817" customFormat="1" x14ac:dyDescent="0.25">
      <c r="A80" s="757" t="s">
        <v>159</v>
      </c>
      <c r="B80" s="787" t="s">
        <v>160</v>
      </c>
      <c r="C80" s="788" t="s">
        <v>19</v>
      </c>
      <c r="D80" s="795">
        <v>8</v>
      </c>
      <c r="E80" s="795"/>
      <c r="F80" s="796">
        <v>8</v>
      </c>
      <c r="G80" s="340"/>
      <c r="H80" s="537"/>
      <c r="I80" s="537"/>
      <c r="J80" s="778">
        <f t="shared" si="1"/>
        <v>0</v>
      </c>
      <c r="K80" s="818"/>
    </row>
    <row r="81" spans="1:11" s="817" customFormat="1" ht="30" x14ac:dyDescent="0.25">
      <c r="A81" s="756" t="s">
        <v>161</v>
      </c>
      <c r="B81" s="787" t="s">
        <v>162</v>
      </c>
      <c r="C81" s="788" t="s">
        <v>93</v>
      </c>
      <c r="D81" s="795">
        <v>70</v>
      </c>
      <c r="E81" s="795"/>
      <c r="F81" s="796">
        <v>53</v>
      </c>
      <c r="G81" s="340"/>
      <c r="H81" s="537"/>
      <c r="I81" s="537"/>
      <c r="J81" s="778">
        <f t="shared" si="1"/>
        <v>17</v>
      </c>
      <c r="K81" s="818"/>
    </row>
    <row r="82" spans="1:11" s="817" customFormat="1" ht="30" x14ac:dyDescent="0.25">
      <c r="A82" s="757" t="s">
        <v>163</v>
      </c>
      <c r="B82" s="787" t="s">
        <v>164</v>
      </c>
      <c r="C82" s="788" t="s">
        <v>43</v>
      </c>
      <c r="D82" s="795">
        <v>1.85</v>
      </c>
      <c r="E82" s="795"/>
      <c r="F82" s="796">
        <v>1.85</v>
      </c>
      <c r="G82" s="340"/>
      <c r="H82" s="537"/>
      <c r="I82" s="537"/>
      <c r="J82" s="778">
        <f t="shared" si="1"/>
        <v>0</v>
      </c>
      <c r="K82" s="818"/>
    </row>
    <row r="83" spans="1:11" s="817" customFormat="1" ht="30" x14ac:dyDescent="0.25">
      <c r="A83" s="757" t="s">
        <v>165</v>
      </c>
      <c r="B83" s="787" t="s">
        <v>166</v>
      </c>
      <c r="C83" s="788" t="s">
        <v>167</v>
      </c>
      <c r="D83" s="795">
        <v>0.93</v>
      </c>
      <c r="E83" s="795"/>
      <c r="F83" s="796">
        <v>0.93</v>
      </c>
      <c r="G83" s="644"/>
      <c r="H83" s="538"/>
      <c r="I83" s="538"/>
      <c r="J83" s="778">
        <f t="shared" si="1"/>
        <v>0</v>
      </c>
      <c r="K83" s="818"/>
    </row>
    <row r="84" spans="1:11" s="817" customFormat="1" x14ac:dyDescent="0.25">
      <c r="A84" s="756" t="s">
        <v>168</v>
      </c>
      <c r="B84" s="787" t="s">
        <v>169</v>
      </c>
      <c r="C84" s="788" t="s">
        <v>170</v>
      </c>
      <c r="D84" s="795">
        <v>4</v>
      </c>
      <c r="E84" s="795"/>
      <c r="F84" s="796">
        <v>4</v>
      </c>
      <c r="G84" s="644"/>
      <c r="H84" s="538"/>
      <c r="I84" s="538"/>
      <c r="J84" s="778">
        <f t="shared" si="1"/>
        <v>0</v>
      </c>
      <c r="K84" s="818"/>
    </row>
    <row r="85" spans="1:11" s="817" customFormat="1" x14ac:dyDescent="0.25">
      <c r="A85" s="757" t="s">
        <v>171</v>
      </c>
      <c r="B85" s="797" t="s">
        <v>172</v>
      </c>
      <c r="C85" s="788" t="s">
        <v>93</v>
      </c>
      <c r="D85" s="795">
        <v>5</v>
      </c>
      <c r="E85" s="795"/>
      <c r="F85" s="796"/>
      <c r="G85" s="645"/>
      <c r="H85" s="539"/>
      <c r="I85" s="539"/>
      <c r="J85" s="778">
        <f t="shared" si="1"/>
        <v>5</v>
      </c>
      <c r="K85" s="818"/>
    </row>
    <row r="86" spans="1:11" s="817" customFormat="1" x14ac:dyDescent="0.25">
      <c r="A86" s="756" t="s">
        <v>173</v>
      </c>
      <c r="B86" s="797" t="s">
        <v>174</v>
      </c>
      <c r="C86" s="788" t="s">
        <v>170</v>
      </c>
      <c r="D86" s="795">
        <v>45</v>
      </c>
      <c r="E86" s="795"/>
      <c r="F86" s="796"/>
      <c r="G86" s="644"/>
      <c r="H86" s="538"/>
      <c r="I86" s="538"/>
      <c r="J86" s="778">
        <f t="shared" si="1"/>
        <v>45</v>
      </c>
      <c r="K86" s="818"/>
    </row>
    <row r="87" spans="1:11" s="817" customFormat="1" x14ac:dyDescent="0.25">
      <c r="A87" s="757" t="s">
        <v>175</v>
      </c>
      <c r="B87" s="797" t="s">
        <v>176</v>
      </c>
      <c r="C87" s="788" t="s">
        <v>19</v>
      </c>
      <c r="D87" s="795">
        <v>378</v>
      </c>
      <c r="E87" s="795"/>
      <c r="F87" s="796"/>
      <c r="G87" s="646"/>
      <c r="H87" s="540"/>
      <c r="I87" s="540"/>
      <c r="J87" s="778">
        <f t="shared" si="1"/>
        <v>378</v>
      </c>
      <c r="K87" s="818"/>
    </row>
    <row r="88" spans="1:11" s="817" customFormat="1" x14ac:dyDescent="0.25">
      <c r="A88" s="754" t="s">
        <v>177</v>
      </c>
      <c r="B88" s="769" t="s">
        <v>178</v>
      </c>
      <c r="C88" s="774"/>
      <c r="D88" s="775"/>
      <c r="E88" s="775"/>
      <c r="F88" s="775"/>
      <c r="G88" s="350"/>
      <c r="H88" s="541"/>
      <c r="I88" s="541"/>
      <c r="J88" s="779">
        <f t="shared" si="1"/>
        <v>0</v>
      </c>
      <c r="K88" s="818"/>
    </row>
    <row r="89" spans="1:11" s="817" customFormat="1" x14ac:dyDescent="0.25">
      <c r="A89" s="755" t="s">
        <v>179</v>
      </c>
      <c r="B89" s="798" t="s">
        <v>180</v>
      </c>
      <c r="C89" s="799"/>
      <c r="D89" s="783"/>
      <c r="E89" s="783"/>
      <c r="F89" s="784"/>
      <c r="G89" s="647"/>
      <c r="H89" s="542"/>
      <c r="I89" s="542"/>
      <c r="J89" s="778">
        <f t="shared" si="1"/>
        <v>0</v>
      </c>
      <c r="K89" s="818"/>
    </row>
    <row r="90" spans="1:11" s="817" customFormat="1" x14ac:dyDescent="0.25">
      <c r="A90" s="756" t="s">
        <v>181</v>
      </c>
      <c r="B90" s="800" t="s">
        <v>182</v>
      </c>
      <c r="C90" s="801" t="s">
        <v>183</v>
      </c>
      <c r="D90" s="778">
        <v>10.5</v>
      </c>
      <c r="E90" s="778">
        <v>10.5</v>
      </c>
      <c r="F90" s="779"/>
      <c r="G90" s="648"/>
      <c r="H90" s="543"/>
      <c r="I90" s="543"/>
      <c r="J90" s="778">
        <f t="shared" si="1"/>
        <v>0</v>
      </c>
      <c r="K90" s="818"/>
    </row>
    <row r="91" spans="1:11" s="817" customFormat="1" ht="30" x14ac:dyDescent="0.25">
      <c r="A91" s="756" t="s">
        <v>184</v>
      </c>
      <c r="B91" s="800" t="s">
        <v>185</v>
      </c>
      <c r="C91" s="801" t="s">
        <v>183</v>
      </c>
      <c r="D91" s="778">
        <v>1.73</v>
      </c>
      <c r="E91" s="778">
        <v>0.66</v>
      </c>
      <c r="F91" s="779">
        <v>1.07</v>
      </c>
      <c r="G91" s="648"/>
      <c r="H91" s="543"/>
      <c r="I91" s="543"/>
      <c r="J91" s="778">
        <f t="shared" si="1"/>
        <v>-2.2204460492503131E-16</v>
      </c>
      <c r="K91" s="818"/>
    </row>
    <row r="92" spans="1:11" s="817" customFormat="1" x14ac:dyDescent="0.25">
      <c r="A92" s="755" t="s">
        <v>186</v>
      </c>
      <c r="B92" s="802" t="s">
        <v>187</v>
      </c>
      <c r="C92" s="803"/>
      <c r="D92" s="783"/>
      <c r="E92" s="783"/>
      <c r="F92" s="784"/>
      <c r="G92" s="647"/>
      <c r="H92" s="542"/>
      <c r="I92" s="542"/>
      <c r="J92" s="778">
        <f t="shared" si="1"/>
        <v>0</v>
      </c>
      <c r="K92" s="818"/>
    </row>
    <row r="93" spans="1:11" s="817" customFormat="1" x14ac:dyDescent="0.25">
      <c r="A93" s="756" t="s">
        <v>188</v>
      </c>
      <c r="B93" s="800" t="s">
        <v>189</v>
      </c>
      <c r="C93" s="801" t="s">
        <v>19</v>
      </c>
      <c r="D93" s="778">
        <v>349.59</v>
      </c>
      <c r="E93" s="778">
        <v>349.59</v>
      </c>
      <c r="F93" s="779"/>
      <c r="G93" s="648"/>
      <c r="H93" s="543"/>
      <c r="I93" s="543"/>
      <c r="J93" s="778">
        <f t="shared" si="1"/>
        <v>0</v>
      </c>
      <c r="K93" s="818"/>
    </row>
    <row r="94" spans="1:11" s="817" customFormat="1" x14ac:dyDescent="0.25">
      <c r="A94" s="755" t="s">
        <v>190</v>
      </c>
      <c r="B94" s="802" t="s">
        <v>191</v>
      </c>
      <c r="C94" s="799"/>
      <c r="D94" s="783"/>
      <c r="E94" s="783"/>
      <c r="F94" s="784"/>
      <c r="G94" s="647"/>
      <c r="H94" s="542"/>
      <c r="I94" s="542"/>
      <c r="J94" s="778">
        <f t="shared" si="1"/>
        <v>0</v>
      </c>
      <c r="K94" s="818"/>
    </row>
    <row r="95" spans="1:11" s="817" customFormat="1" x14ac:dyDescent="0.25">
      <c r="A95" s="756" t="s">
        <v>192</v>
      </c>
      <c r="B95" s="804" t="s">
        <v>193</v>
      </c>
      <c r="C95" s="788" t="s">
        <v>170</v>
      </c>
      <c r="D95" s="789">
        <v>180</v>
      </c>
      <c r="E95" s="789">
        <v>180</v>
      </c>
      <c r="F95" s="790"/>
      <c r="G95" s="649"/>
      <c r="H95" s="544"/>
      <c r="I95" s="544"/>
      <c r="J95" s="778">
        <f t="shared" si="1"/>
        <v>0</v>
      </c>
      <c r="K95" s="818"/>
    </row>
    <row r="96" spans="1:11" s="817" customFormat="1" x14ac:dyDescent="0.25">
      <c r="A96" s="756" t="s">
        <v>194</v>
      </c>
      <c r="B96" s="804" t="s">
        <v>195</v>
      </c>
      <c r="C96" s="788" t="s">
        <v>196</v>
      </c>
      <c r="D96" s="789">
        <v>1</v>
      </c>
      <c r="E96" s="789">
        <v>1</v>
      </c>
      <c r="F96" s="790"/>
      <c r="G96" s="650"/>
      <c r="H96" s="545"/>
      <c r="I96" s="545"/>
      <c r="J96" s="778">
        <f t="shared" si="1"/>
        <v>0</v>
      </c>
      <c r="K96" s="818"/>
    </row>
    <row r="97" spans="1:11" s="817" customFormat="1" x14ac:dyDescent="0.25">
      <c r="A97" s="755" t="s">
        <v>197</v>
      </c>
      <c r="B97" s="802" t="s">
        <v>198</v>
      </c>
      <c r="C97" s="799"/>
      <c r="D97" s="783"/>
      <c r="E97" s="783"/>
      <c r="F97" s="784"/>
      <c r="G97" s="647"/>
      <c r="H97" s="542"/>
      <c r="I97" s="542"/>
      <c r="J97" s="778">
        <f t="shared" si="1"/>
        <v>0</v>
      </c>
      <c r="K97" s="818"/>
    </row>
    <row r="98" spans="1:11" s="817" customFormat="1" x14ac:dyDescent="0.25">
      <c r="A98" s="756" t="s">
        <v>199</v>
      </c>
      <c r="B98" s="800" t="s">
        <v>200</v>
      </c>
      <c r="C98" s="801" t="s">
        <v>19</v>
      </c>
      <c r="D98" s="778">
        <v>2122.35</v>
      </c>
      <c r="E98" s="778">
        <v>2122.35</v>
      </c>
      <c r="F98" s="779"/>
      <c r="G98" s="648"/>
      <c r="H98" s="543"/>
      <c r="I98" s="543"/>
      <c r="J98" s="778">
        <f t="shared" si="1"/>
        <v>0</v>
      </c>
      <c r="K98" s="818"/>
    </row>
    <row r="99" spans="1:11" s="817" customFormat="1" x14ac:dyDescent="0.25">
      <c r="A99" s="755" t="s">
        <v>201</v>
      </c>
      <c r="B99" s="798" t="s">
        <v>202</v>
      </c>
      <c r="C99" s="799"/>
      <c r="D99" s="783"/>
      <c r="E99" s="783"/>
      <c r="F99" s="784"/>
      <c r="G99" s="647"/>
      <c r="H99" s="542"/>
      <c r="I99" s="542"/>
      <c r="J99" s="778">
        <f t="shared" si="1"/>
        <v>0</v>
      </c>
      <c r="K99" s="818"/>
    </row>
    <row r="100" spans="1:11" s="817" customFormat="1" x14ac:dyDescent="0.25">
      <c r="A100" s="756" t="s">
        <v>203</v>
      </c>
      <c r="B100" s="800" t="s">
        <v>204</v>
      </c>
      <c r="C100" s="801" t="s">
        <v>205</v>
      </c>
      <c r="D100" s="778">
        <v>336</v>
      </c>
      <c r="E100" s="778">
        <v>336</v>
      </c>
      <c r="F100" s="779"/>
      <c r="G100" s="648"/>
      <c r="H100" s="543"/>
      <c r="I100" s="543"/>
      <c r="J100" s="778">
        <f t="shared" si="1"/>
        <v>0</v>
      </c>
      <c r="K100" s="818"/>
    </row>
    <row r="101" spans="1:11" s="817" customFormat="1" x14ac:dyDescent="0.25">
      <c r="A101" s="754" t="s">
        <v>206</v>
      </c>
      <c r="B101" s="769" t="s">
        <v>207</v>
      </c>
      <c r="C101" s="774"/>
      <c r="D101" s="775"/>
      <c r="E101" s="775"/>
      <c r="F101" s="775"/>
      <c r="G101" s="366"/>
      <c r="H101" s="546"/>
      <c r="I101" s="546"/>
      <c r="J101" s="779">
        <f t="shared" si="1"/>
        <v>0</v>
      </c>
      <c r="K101" s="818"/>
    </row>
    <row r="102" spans="1:11" s="817" customFormat="1" x14ac:dyDescent="0.25">
      <c r="A102" s="755" t="s">
        <v>208</v>
      </c>
      <c r="B102" s="805" t="s">
        <v>209</v>
      </c>
      <c r="C102" s="806" t="s">
        <v>210</v>
      </c>
      <c r="D102" s="807">
        <v>1</v>
      </c>
      <c r="E102" s="807">
        <v>0.9</v>
      </c>
      <c r="F102" s="808">
        <v>0.1</v>
      </c>
      <c r="G102" s="651"/>
      <c r="H102" s="547"/>
      <c r="I102" s="547"/>
      <c r="J102" s="778">
        <f t="shared" si="1"/>
        <v>-2.7755575615628914E-17</v>
      </c>
      <c r="K102" s="818"/>
    </row>
    <row r="103" spans="1:11" s="817" customFormat="1" x14ac:dyDescent="0.25">
      <c r="A103" s="755" t="s">
        <v>211</v>
      </c>
      <c r="B103" s="809" t="s">
        <v>212</v>
      </c>
      <c r="C103" s="806" t="s">
        <v>210</v>
      </c>
      <c r="D103" s="807">
        <v>1</v>
      </c>
      <c r="E103" s="807">
        <v>0.9</v>
      </c>
      <c r="F103" s="808">
        <v>0.1</v>
      </c>
      <c r="G103" s="651"/>
      <c r="H103" s="547"/>
      <c r="I103" s="547"/>
      <c r="J103" s="778">
        <f t="shared" si="1"/>
        <v>-2.7755575615628914E-17</v>
      </c>
      <c r="K103" s="818"/>
    </row>
    <row r="104" spans="1:11" s="817" customFormat="1" x14ac:dyDescent="0.25">
      <c r="A104" s="755" t="s">
        <v>213</v>
      </c>
      <c r="B104" s="809" t="s">
        <v>214</v>
      </c>
      <c r="C104" s="806" t="s">
        <v>210</v>
      </c>
      <c r="D104" s="807">
        <v>1</v>
      </c>
      <c r="E104" s="807">
        <v>0.9</v>
      </c>
      <c r="F104" s="808">
        <v>9.9999999999999978E-2</v>
      </c>
      <c r="G104" s="651"/>
      <c r="H104" s="547"/>
      <c r="I104" s="547"/>
      <c r="J104" s="778">
        <f t="shared" si="1"/>
        <v>0</v>
      </c>
      <c r="K104" s="818"/>
    </row>
    <row r="105" spans="1:11" s="817" customFormat="1" x14ac:dyDescent="0.25">
      <c r="A105" s="755" t="s">
        <v>215</v>
      </c>
      <c r="B105" s="809" t="s">
        <v>216</v>
      </c>
      <c r="C105" s="806" t="s">
        <v>210</v>
      </c>
      <c r="D105" s="807">
        <v>1</v>
      </c>
      <c r="E105" s="807">
        <v>0.9</v>
      </c>
      <c r="F105" s="808">
        <v>9.9999999999999978E-2</v>
      </c>
      <c r="G105" s="651"/>
      <c r="H105" s="547"/>
      <c r="I105" s="547"/>
      <c r="J105" s="778">
        <f t="shared" si="1"/>
        <v>0</v>
      </c>
      <c r="K105" s="818"/>
    </row>
    <row r="106" spans="1:11" s="817" customFormat="1" x14ac:dyDescent="0.25">
      <c r="A106" s="754" t="s">
        <v>217</v>
      </c>
      <c r="B106" s="769" t="s">
        <v>218</v>
      </c>
      <c r="C106" s="774"/>
      <c r="D106" s="775"/>
      <c r="E106" s="775"/>
      <c r="F106" s="775"/>
      <c r="G106" s="366"/>
      <c r="H106" s="546"/>
      <c r="I106" s="546"/>
      <c r="J106" s="779">
        <f t="shared" si="1"/>
        <v>0</v>
      </c>
      <c r="K106" s="818"/>
    </row>
    <row r="107" spans="1:11" s="817" customFormat="1" x14ac:dyDescent="0.25">
      <c r="A107" s="756" t="s">
        <v>219</v>
      </c>
      <c r="B107" s="810" t="s">
        <v>220</v>
      </c>
      <c r="C107" s="806" t="s">
        <v>196</v>
      </c>
      <c r="D107" s="807">
        <v>1</v>
      </c>
      <c r="E107" s="807"/>
      <c r="F107" s="808"/>
      <c r="G107" s="652"/>
      <c r="H107" s="548"/>
      <c r="I107" s="548"/>
      <c r="J107" s="778">
        <f t="shared" si="1"/>
        <v>1</v>
      </c>
      <c r="K107" s="818"/>
    </row>
    <row r="108" spans="1:11" s="817" customFormat="1" x14ac:dyDescent="0.25">
      <c r="A108" s="756" t="s">
        <v>221</v>
      </c>
      <c r="B108" s="810" t="s">
        <v>222</v>
      </c>
      <c r="C108" s="806" t="s">
        <v>170</v>
      </c>
      <c r="D108" s="807">
        <v>4</v>
      </c>
      <c r="E108" s="807">
        <v>3</v>
      </c>
      <c r="F108" s="808"/>
      <c r="G108" s="652"/>
      <c r="H108" s="548"/>
      <c r="I108" s="548"/>
      <c r="J108" s="778">
        <f t="shared" si="1"/>
        <v>1</v>
      </c>
      <c r="K108" s="818"/>
    </row>
    <row r="109" spans="1:11" s="817" customFormat="1" x14ac:dyDescent="0.25">
      <c r="A109" s="756" t="s">
        <v>223</v>
      </c>
      <c r="B109" s="810" t="s">
        <v>224</v>
      </c>
      <c r="C109" s="806" t="s">
        <v>170</v>
      </c>
      <c r="D109" s="807">
        <v>4</v>
      </c>
      <c r="E109" s="807">
        <v>3</v>
      </c>
      <c r="F109" s="808"/>
      <c r="G109" s="652"/>
      <c r="H109" s="548"/>
      <c r="I109" s="548"/>
      <c r="J109" s="778">
        <f t="shared" ref="J109:J172" si="2">D109-E109-F109-G109-H109-I109</f>
        <v>1</v>
      </c>
      <c r="K109" s="818"/>
    </row>
    <row r="110" spans="1:11" s="817" customFormat="1" x14ac:dyDescent="0.25">
      <c r="A110" s="756" t="s">
        <v>225</v>
      </c>
      <c r="B110" s="810" t="s">
        <v>226</v>
      </c>
      <c r="C110" s="806" t="s">
        <v>170</v>
      </c>
      <c r="D110" s="807">
        <v>1</v>
      </c>
      <c r="E110" s="807"/>
      <c r="F110" s="808"/>
      <c r="G110" s="652"/>
      <c r="H110" s="548"/>
      <c r="I110" s="548"/>
      <c r="J110" s="778">
        <f t="shared" si="2"/>
        <v>1</v>
      </c>
      <c r="K110" s="818"/>
    </row>
    <row r="111" spans="1:11" s="817" customFormat="1" x14ac:dyDescent="0.25">
      <c r="A111" s="756" t="s">
        <v>227</v>
      </c>
      <c r="B111" s="810" t="s">
        <v>228</v>
      </c>
      <c r="C111" s="806" t="s">
        <v>170</v>
      </c>
      <c r="D111" s="807">
        <v>10</v>
      </c>
      <c r="E111" s="807"/>
      <c r="F111" s="808"/>
      <c r="G111" s="652"/>
      <c r="H111" s="548"/>
      <c r="I111" s="548"/>
      <c r="J111" s="778">
        <f t="shared" si="2"/>
        <v>10</v>
      </c>
      <c r="K111" s="818"/>
    </row>
    <row r="112" spans="1:11" s="817" customFormat="1" x14ac:dyDescent="0.25">
      <c r="A112" s="756" t="s">
        <v>229</v>
      </c>
      <c r="B112" s="810" t="s">
        <v>230</v>
      </c>
      <c r="C112" s="806" t="s">
        <v>170</v>
      </c>
      <c r="D112" s="807">
        <v>1</v>
      </c>
      <c r="E112" s="807"/>
      <c r="F112" s="808"/>
      <c r="G112" s="652"/>
      <c r="H112" s="548"/>
      <c r="I112" s="548"/>
      <c r="J112" s="778">
        <f t="shared" si="2"/>
        <v>1</v>
      </c>
      <c r="K112" s="818"/>
    </row>
    <row r="113" spans="1:11" s="817" customFormat="1" x14ac:dyDescent="0.25">
      <c r="A113" s="756" t="s">
        <v>231</v>
      </c>
      <c r="B113" s="810" t="s">
        <v>232</v>
      </c>
      <c r="C113" s="806" t="s">
        <v>170</v>
      </c>
      <c r="D113" s="807">
        <v>11</v>
      </c>
      <c r="E113" s="807">
        <v>11</v>
      </c>
      <c r="F113" s="808"/>
      <c r="G113" s="652"/>
      <c r="H113" s="548"/>
      <c r="I113" s="548"/>
      <c r="J113" s="778">
        <f t="shared" si="2"/>
        <v>0</v>
      </c>
      <c r="K113" s="818"/>
    </row>
    <row r="114" spans="1:11" s="817" customFormat="1" x14ac:dyDescent="0.25">
      <c r="A114" s="756" t="s">
        <v>233</v>
      </c>
      <c r="B114" s="810" t="s">
        <v>234</v>
      </c>
      <c r="C114" s="806" t="s">
        <v>170</v>
      </c>
      <c r="D114" s="807">
        <v>4</v>
      </c>
      <c r="E114" s="807">
        <v>4</v>
      </c>
      <c r="F114" s="808"/>
      <c r="G114" s="652"/>
      <c r="H114" s="548"/>
      <c r="I114" s="548"/>
      <c r="J114" s="778">
        <f t="shared" si="2"/>
        <v>0</v>
      </c>
      <c r="K114" s="818"/>
    </row>
    <row r="115" spans="1:11" s="817" customFormat="1" ht="30" x14ac:dyDescent="0.25">
      <c r="A115" s="756" t="s">
        <v>235</v>
      </c>
      <c r="B115" s="810" t="s">
        <v>236</v>
      </c>
      <c r="C115" s="806" t="s">
        <v>170</v>
      </c>
      <c r="D115" s="807">
        <v>139</v>
      </c>
      <c r="E115" s="807">
        <v>50</v>
      </c>
      <c r="F115" s="808"/>
      <c r="G115" s="652"/>
      <c r="H115" s="548"/>
      <c r="I115" s="548"/>
      <c r="J115" s="778">
        <f t="shared" si="2"/>
        <v>89</v>
      </c>
      <c r="K115" s="818"/>
    </row>
    <row r="116" spans="1:11" s="817" customFormat="1" ht="30" x14ac:dyDescent="0.25">
      <c r="A116" s="756" t="s">
        <v>237</v>
      </c>
      <c r="B116" s="810" t="s">
        <v>238</v>
      </c>
      <c r="C116" s="806" t="s">
        <v>170</v>
      </c>
      <c r="D116" s="807">
        <v>42</v>
      </c>
      <c r="E116" s="807">
        <v>22</v>
      </c>
      <c r="F116" s="808"/>
      <c r="G116" s="652"/>
      <c r="H116" s="548"/>
      <c r="I116" s="548"/>
      <c r="J116" s="778">
        <f t="shared" si="2"/>
        <v>20</v>
      </c>
      <c r="K116" s="818"/>
    </row>
    <row r="117" spans="1:11" s="817" customFormat="1" ht="30" x14ac:dyDescent="0.25">
      <c r="A117" s="756" t="s">
        <v>239</v>
      </c>
      <c r="B117" s="810" t="s">
        <v>240</v>
      </c>
      <c r="C117" s="806" t="s">
        <v>28</v>
      </c>
      <c r="D117" s="807">
        <v>16</v>
      </c>
      <c r="E117" s="807"/>
      <c r="F117" s="808"/>
      <c r="G117" s="652"/>
      <c r="H117" s="548"/>
      <c r="I117" s="548"/>
      <c r="J117" s="778">
        <f t="shared" si="2"/>
        <v>16</v>
      </c>
      <c r="K117" s="818"/>
    </row>
    <row r="118" spans="1:11" s="817" customFormat="1" x14ac:dyDescent="0.25">
      <c r="A118" s="757" t="s">
        <v>241</v>
      </c>
      <c r="B118" s="810" t="s">
        <v>242</v>
      </c>
      <c r="C118" s="806" t="s">
        <v>243</v>
      </c>
      <c r="D118" s="807">
        <v>10</v>
      </c>
      <c r="E118" s="807"/>
      <c r="F118" s="808"/>
      <c r="G118" s="652"/>
      <c r="H118" s="548"/>
      <c r="I118" s="548"/>
      <c r="J118" s="778">
        <f t="shared" si="2"/>
        <v>10</v>
      </c>
      <c r="K118" s="818"/>
    </row>
    <row r="119" spans="1:11" s="817" customFormat="1" x14ac:dyDescent="0.25">
      <c r="A119" s="756" t="s">
        <v>244</v>
      </c>
      <c r="B119" s="810" t="s">
        <v>245</v>
      </c>
      <c r="C119" s="806" t="s">
        <v>170</v>
      </c>
      <c r="D119" s="807">
        <v>18</v>
      </c>
      <c r="E119" s="807">
        <v>5</v>
      </c>
      <c r="F119" s="808"/>
      <c r="G119" s="652"/>
      <c r="H119" s="548"/>
      <c r="I119" s="548"/>
      <c r="J119" s="778">
        <f t="shared" si="2"/>
        <v>13</v>
      </c>
      <c r="K119" s="818"/>
    </row>
    <row r="120" spans="1:11" s="817" customFormat="1" x14ac:dyDescent="0.25">
      <c r="A120" s="756" t="s">
        <v>246</v>
      </c>
      <c r="B120" s="804" t="s">
        <v>247</v>
      </c>
      <c r="C120" s="806" t="s">
        <v>170</v>
      </c>
      <c r="D120" s="807">
        <v>8</v>
      </c>
      <c r="E120" s="807">
        <v>2</v>
      </c>
      <c r="F120" s="808"/>
      <c r="G120" s="652"/>
      <c r="H120" s="548"/>
      <c r="I120" s="548"/>
      <c r="J120" s="778">
        <f t="shared" si="2"/>
        <v>6</v>
      </c>
      <c r="K120" s="818"/>
    </row>
    <row r="121" spans="1:11" s="817" customFormat="1" x14ac:dyDescent="0.25">
      <c r="A121" s="756" t="s">
        <v>248</v>
      </c>
      <c r="B121" s="804" t="s">
        <v>249</v>
      </c>
      <c r="C121" s="806" t="s">
        <v>170</v>
      </c>
      <c r="D121" s="807">
        <v>4</v>
      </c>
      <c r="E121" s="807">
        <v>2</v>
      </c>
      <c r="F121" s="808"/>
      <c r="G121" s="652"/>
      <c r="H121" s="548"/>
      <c r="I121" s="548"/>
      <c r="J121" s="778">
        <f t="shared" si="2"/>
        <v>2</v>
      </c>
      <c r="K121" s="818"/>
    </row>
    <row r="122" spans="1:11" s="817" customFormat="1" x14ac:dyDescent="0.25">
      <c r="A122" s="756" t="s">
        <v>250</v>
      </c>
      <c r="B122" s="804" t="s">
        <v>251</v>
      </c>
      <c r="C122" s="806" t="s">
        <v>170</v>
      </c>
      <c r="D122" s="807">
        <v>4</v>
      </c>
      <c r="E122" s="807"/>
      <c r="F122" s="808"/>
      <c r="G122" s="652"/>
      <c r="H122" s="548"/>
      <c r="I122" s="548"/>
      <c r="J122" s="778">
        <f t="shared" si="2"/>
        <v>4</v>
      </c>
      <c r="K122" s="818"/>
    </row>
    <row r="123" spans="1:11" s="817" customFormat="1" x14ac:dyDescent="0.25">
      <c r="A123" s="756" t="s">
        <v>252</v>
      </c>
      <c r="B123" s="804" t="s">
        <v>253</v>
      </c>
      <c r="C123" s="806" t="s">
        <v>170</v>
      </c>
      <c r="D123" s="807">
        <v>2</v>
      </c>
      <c r="E123" s="807"/>
      <c r="F123" s="808"/>
      <c r="G123" s="652"/>
      <c r="H123" s="548"/>
      <c r="I123" s="548"/>
      <c r="J123" s="778">
        <f t="shared" si="2"/>
        <v>2</v>
      </c>
      <c r="K123" s="818"/>
    </row>
    <row r="124" spans="1:11" s="817" customFormat="1" x14ac:dyDescent="0.25">
      <c r="A124" s="756" t="s">
        <v>254</v>
      </c>
      <c r="B124" s="810" t="s">
        <v>255</v>
      </c>
      <c r="C124" s="806" t="s">
        <v>170</v>
      </c>
      <c r="D124" s="807">
        <v>4</v>
      </c>
      <c r="E124" s="807">
        <v>4</v>
      </c>
      <c r="F124" s="808"/>
      <c r="G124" s="652"/>
      <c r="H124" s="548"/>
      <c r="I124" s="548"/>
      <c r="J124" s="778">
        <f t="shared" si="2"/>
        <v>0</v>
      </c>
      <c r="K124" s="818"/>
    </row>
    <row r="125" spans="1:11" s="817" customFormat="1" x14ac:dyDescent="0.25">
      <c r="A125" s="756" t="s">
        <v>256</v>
      </c>
      <c r="B125" s="810" t="s">
        <v>257</v>
      </c>
      <c r="C125" s="806" t="s">
        <v>170</v>
      </c>
      <c r="D125" s="807">
        <v>4</v>
      </c>
      <c r="E125" s="807">
        <v>4</v>
      </c>
      <c r="F125" s="808"/>
      <c r="G125" s="652"/>
      <c r="H125" s="548"/>
      <c r="I125" s="548"/>
      <c r="J125" s="778">
        <f t="shared" si="2"/>
        <v>0</v>
      </c>
      <c r="K125" s="818"/>
    </row>
    <row r="126" spans="1:11" s="817" customFormat="1" x14ac:dyDescent="0.25">
      <c r="A126" s="756" t="s">
        <v>258</v>
      </c>
      <c r="B126" s="810" t="s">
        <v>259</v>
      </c>
      <c r="C126" s="806" t="s">
        <v>170</v>
      </c>
      <c r="D126" s="807">
        <v>4</v>
      </c>
      <c r="E126" s="807"/>
      <c r="F126" s="808"/>
      <c r="G126" s="652"/>
      <c r="H126" s="548"/>
      <c r="I126" s="548"/>
      <c r="J126" s="778">
        <f t="shared" si="2"/>
        <v>4</v>
      </c>
      <c r="K126" s="818"/>
    </row>
    <row r="127" spans="1:11" s="817" customFormat="1" x14ac:dyDescent="0.25">
      <c r="A127" s="756" t="s">
        <v>260</v>
      </c>
      <c r="B127" s="810" t="s">
        <v>261</v>
      </c>
      <c r="C127" s="806" t="s">
        <v>170</v>
      </c>
      <c r="D127" s="807">
        <v>4</v>
      </c>
      <c r="E127" s="807">
        <v>4</v>
      </c>
      <c r="F127" s="808"/>
      <c r="G127" s="652"/>
      <c r="H127" s="548"/>
      <c r="I127" s="548"/>
      <c r="J127" s="778">
        <f t="shared" si="2"/>
        <v>0</v>
      </c>
      <c r="K127" s="818"/>
    </row>
    <row r="128" spans="1:11" s="817" customFormat="1" x14ac:dyDescent="0.25">
      <c r="A128" s="756" t="s">
        <v>262</v>
      </c>
      <c r="B128" s="810" t="s">
        <v>263</v>
      </c>
      <c r="C128" s="806" t="s">
        <v>170</v>
      </c>
      <c r="D128" s="807">
        <v>22</v>
      </c>
      <c r="E128" s="807">
        <v>20</v>
      </c>
      <c r="F128" s="808"/>
      <c r="G128" s="652"/>
      <c r="H128" s="548"/>
      <c r="I128" s="548"/>
      <c r="J128" s="778">
        <f t="shared" si="2"/>
        <v>2</v>
      </c>
      <c r="K128" s="818"/>
    </row>
    <row r="129" spans="1:11" s="817" customFormat="1" ht="30" x14ac:dyDescent="0.25">
      <c r="A129" s="756" t="s">
        <v>264</v>
      </c>
      <c r="B129" s="810" t="s">
        <v>265</v>
      </c>
      <c r="C129" s="806" t="s">
        <v>170</v>
      </c>
      <c r="D129" s="807">
        <v>10</v>
      </c>
      <c r="E129" s="807">
        <v>1</v>
      </c>
      <c r="F129" s="808"/>
      <c r="G129" s="652"/>
      <c r="H129" s="548"/>
      <c r="I129" s="548"/>
      <c r="J129" s="778">
        <f t="shared" si="2"/>
        <v>9</v>
      </c>
      <c r="K129" s="818"/>
    </row>
    <row r="130" spans="1:11" s="817" customFormat="1" ht="30" x14ac:dyDescent="0.25">
      <c r="A130" s="756" t="s">
        <v>266</v>
      </c>
      <c r="B130" s="810" t="s">
        <v>267</v>
      </c>
      <c r="C130" s="806" t="s">
        <v>170</v>
      </c>
      <c r="D130" s="807">
        <v>9</v>
      </c>
      <c r="E130" s="807">
        <v>5</v>
      </c>
      <c r="F130" s="808"/>
      <c r="G130" s="652"/>
      <c r="H130" s="548"/>
      <c r="I130" s="548"/>
      <c r="J130" s="778">
        <f t="shared" si="2"/>
        <v>4</v>
      </c>
      <c r="K130" s="818"/>
    </row>
    <row r="131" spans="1:11" s="817" customFormat="1" ht="30" x14ac:dyDescent="0.25">
      <c r="A131" s="756" t="s">
        <v>268</v>
      </c>
      <c r="B131" s="810" t="s">
        <v>269</v>
      </c>
      <c r="C131" s="806" t="s">
        <v>170</v>
      </c>
      <c r="D131" s="807">
        <v>9</v>
      </c>
      <c r="E131" s="807">
        <v>5</v>
      </c>
      <c r="F131" s="808"/>
      <c r="G131" s="652"/>
      <c r="H131" s="548"/>
      <c r="I131" s="548"/>
      <c r="J131" s="778">
        <f t="shared" si="2"/>
        <v>4</v>
      </c>
      <c r="K131" s="818"/>
    </row>
    <row r="132" spans="1:11" s="817" customFormat="1" x14ac:dyDescent="0.25">
      <c r="A132" s="756" t="s">
        <v>270</v>
      </c>
      <c r="B132" s="810" t="s">
        <v>271</v>
      </c>
      <c r="C132" s="806" t="s">
        <v>170</v>
      </c>
      <c r="D132" s="807">
        <v>54</v>
      </c>
      <c r="E132" s="807">
        <v>30</v>
      </c>
      <c r="F132" s="808"/>
      <c r="G132" s="652"/>
      <c r="H132" s="548"/>
      <c r="I132" s="548"/>
      <c r="J132" s="778">
        <f t="shared" si="2"/>
        <v>24</v>
      </c>
      <c r="K132" s="818"/>
    </row>
    <row r="133" spans="1:11" s="817" customFormat="1" ht="30" x14ac:dyDescent="0.25">
      <c r="A133" s="756" t="s">
        <v>272</v>
      </c>
      <c r="B133" s="810" t="s">
        <v>273</v>
      </c>
      <c r="C133" s="806" t="s">
        <v>170</v>
      </c>
      <c r="D133" s="807">
        <v>30</v>
      </c>
      <c r="E133" s="807">
        <v>30</v>
      </c>
      <c r="F133" s="808"/>
      <c r="G133" s="652"/>
      <c r="H133" s="548"/>
      <c r="I133" s="548"/>
      <c r="J133" s="778">
        <f t="shared" si="2"/>
        <v>0</v>
      </c>
      <c r="K133" s="818"/>
    </row>
    <row r="134" spans="1:11" s="817" customFormat="1" ht="30" x14ac:dyDescent="0.25">
      <c r="A134" s="756" t="s">
        <v>274</v>
      </c>
      <c r="B134" s="810" t="s">
        <v>275</v>
      </c>
      <c r="C134" s="806" t="s">
        <v>170</v>
      </c>
      <c r="D134" s="807">
        <v>39</v>
      </c>
      <c r="E134" s="807">
        <v>30</v>
      </c>
      <c r="F134" s="808"/>
      <c r="G134" s="652"/>
      <c r="H134" s="548"/>
      <c r="I134" s="548"/>
      <c r="J134" s="778">
        <f t="shared" si="2"/>
        <v>9</v>
      </c>
      <c r="K134" s="818"/>
    </row>
    <row r="135" spans="1:11" s="817" customFormat="1" x14ac:dyDescent="0.25">
      <c r="A135" s="757" t="s">
        <v>276</v>
      </c>
      <c r="B135" s="810" t="s">
        <v>277</v>
      </c>
      <c r="C135" s="806" t="s">
        <v>170</v>
      </c>
      <c r="D135" s="807">
        <v>100</v>
      </c>
      <c r="E135" s="807"/>
      <c r="F135" s="808"/>
      <c r="G135" s="652"/>
      <c r="H135" s="548"/>
      <c r="I135" s="548"/>
      <c r="J135" s="778">
        <f t="shared" si="2"/>
        <v>100</v>
      </c>
      <c r="K135" s="818"/>
    </row>
    <row r="136" spans="1:11" s="817" customFormat="1" x14ac:dyDescent="0.25">
      <c r="A136" s="756" t="s">
        <v>278</v>
      </c>
      <c r="B136" s="810" t="s">
        <v>279</v>
      </c>
      <c r="C136" s="806" t="s">
        <v>170</v>
      </c>
      <c r="D136" s="807">
        <v>87</v>
      </c>
      <c r="E136" s="807">
        <v>80</v>
      </c>
      <c r="F136" s="808"/>
      <c r="G136" s="652"/>
      <c r="H136" s="548"/>
      <c r="I136" s="548"/>
      <c r="J136" s="778">
        <f t="shared" si="2"/>
        <v>7</v>
      </c>
      <c r="K136" s="818"/>
    </row>
    <row r="137" spans="1:11" s="817" customFormat="1" x14ac:dyDescent="0.25">
      <c r="A137" s="756" t="s">
        <v>280</v>
      </c>
      <c r="B137" s="810" t="s">
        <v>281</v>
      </c>
      <c r="C137" s="806" t="s">
        <v>170</v>
      </c>
      <c r="D137" s="807">
        <v>82</v>
      </c>
      <c r="E137" s="807">
        <v>40</v>
      </c>
      <c r="F137" s="808"/>
      <c r="G137" s="652"/>
      <c r="H137" s="548"/>
      <c r="I137" s="548"/>
      <c r="J137" s="778">
        <f t="shared" si="2"/>
        <v>42</v>
      </c>
      <c r="K137" s="818"/>
    </row>
    <row r="138" spans="1:11" s="817" customFormat="1" x14ac:dyDescent="0.25">
      <c r="A138" s="756" t="s">
        <v>282</v>
      </c>
      <c r="B138" s="810" t="s">
        <v>283</v>
      </c>
      <c r="C138" s="806" t="s">
        <v>170</v>
      </c>
      <c r="D138" s="807">
        <v>82</v>
      </c>
      <c r="E138" s="807">
        <v>50</v>
      </c>
      <c r="F138" s="808"/>
      <c r="G138" s="652"/>
      <c r="H138" s="548"/>
      <c r="I138" s="548"/>
      <c r="J138" s="778">
        <f t="shared" si="2"/>
        <v>32</v>
      </c>
      <c r="K138" s="818"/>
    </row>
    <row r="139" spans="1:11" s="817" customFormat="1" x14ac:dyDescent="0.25">
      <c r="A139" s="756" t="s">
        <v>284</v>
      </c>
      <c r="B139" s="810" t="s">
        <v>285</v>
      </c>
      <c r="C139" s="806" t="s">
        <v>170</v>
      </c>
      <c r="D139" s="807">
        <v>1</v>
      </c>
      <c r="E139" s="807">
        <v>1</v>
      </c>
      <c r="F139" s="808"/>
      <c r="G139" s="652"/>
      <c r="H139" s="548"/>
      <c r="I139" s="548"/>
      <c r="J139" s="778">
        <f t="shared" si="2"/>
        <v>0</v>
      </c>
      <c r="K139" s="818"/>
    </row>
    <row r="140" spans="1:11" s="817" customFormat="1" x14ac:dyDescent="0.25">
      <c r="A140" s="756" t="s">
        <v>286</v>
      </c>
      <c r="B140" s="810" t="s">
        <v>287</v>
      </c>
      <c r="C140" s="806" t="s">
        <v>170</v>
      </c>
      <c r="D140" s="807">
        <v>1</v>
      </c>
      <c r="E140" s="807"/>
      <c r="F140" s="808"/>
      <c r="G140" s="652"/>
      <c r="H140" s="548"/>
      <c r="I140" s="548"/>
      <c r="J140" s="778">
        <f t="shared" si="2"/>
        <v>1</v>
      </c>
      <c r="K140" s="818"/>
    </row>
    <row r="141" spans="1:11" s="817" customFormat="1" x14ac:dyDescent="0.25">
      <c r="A141" s="757" t="s">
        <v>288</v>
      </c>
      <c r="B141" s="810" t="s">
        <v>289</v>
      </c>
      <c r="C141" s="806" t="s">
        <v>170</v>
      </c>
      <c r="D141" s="807">
        <v>120</v>
      </c>
      <c r="E141" s="807"/>
      <c r="F141" s="808"/>
      <c r="G141" s="652"/>
      <c r="H141" s="548"/>
      <c r="I141" s="548"/>
      <c r="J141" s="778">
        <f t="shared" si="2"/>
        <v>120</v>
      </c>
      <c r="K141" s="818"/>
    </row>
    <row r="142" spans="1:11" s="817" customFormat="1" x14ac:dyDescent="0.25">
      <c r="A142" s="757" t="s">
        <v>290</v>
      </c>
      <c r="B142" s="810" t="s">
        <v>291</v>
      </c>
      <c r="C142" s="806" t="s">
        <v>170</v>
      </c>
      <c r="D142" s="807">
        <v>808</v>
      </c>
      <c r="E142" s="807"/>
      <c r="F142" s="808"/>
      <c r="G142" s="652"/>
      <c r="H142" s="548"/>
      <c r="I142" s="548"/>
      <c r="J142" s="778">
        <f t="shared" si="2"/>
        <v>808</v>
      </c>
      <c r="K142" s="818"/>
    </row>
    <row r="143" spans="1:11" s="817" customFormat="1" x14ac:dyDescent="0.25">
      <c r="A143" s="757" t="s">
        <v>292</v>
      </c>
      <c r="B143" s="810" t="s">
        <v>293</v>
      </c>
      <c r="C143" s="806" t="s">
        <v>170</v>
      </c>
      <c r="D143" s="807">
        <v>808</v>
      </c>
      <c r="E143" s="807"/>
      <c r="F143" s="808"/>
      <c r="G143" s="652"/>
      <c r="H143" s="548"/>
      <c r="I143" s="548"/>
      <c r="J143" s="778">
        <f t="shared" si="2"/>
        <v>808</v>
      </c>
      <c r="K143" s="818"/>
    </row>
    <row r="144" spans="1:11" s="817" customFormat="1" x14ac:dyDescent="0.25">
      <c r="A144" s="756" t="s">
        <v>294</v>
      </c>
      <c r="B144" s="810" t="s">
        <v>295</v>
      </c>
      <c r="C144" s="806" t="s">
        <v>296</v>
      </c>
      <c r="D144" s="807">
        <v>552</v>
      </c>
      <c r="E144" s="807">
        <v>400</v>
      </c>
      <c r="F144" s="808"/>
      <c r="G144" s="652"/>
      <c r="H144" s="548"/>
      <c r="I144" s="548"/>
      <c r="J144" s="778">
        <f t="shared" si="2"/>
        <v>152</v>
      </c>
      <c r="K144" s="818"/>
    </row>
    <row r="145" spans="1:11" s="817" customFormat="1" x14ac:dyDescent="0.25">
      <c r="A145" s="756" t="s">
        <v>297</v>
      </c>
      <c r="B145" s="810" t="s">
        <v>298</v>
      </c>
      <c r="C145" s="806" t="s">
        <v>296</v>
      </c>
      <c r="D145" s="807">
        <v>585</v>
      </c>
      <c r="E145" s="807">
        <v>400</v>
      </c>
      <c r="F145" s="808"/>
      <c r="G145" s="652"/>
      <c r="H145" s="548"/>
      <c r="I145" s="548"/>
      <c r="J145" s="778">
        <f t="shared" si="2"/>
        <v>185</v>
      </c>
      <c r="K145" s="818"/>
    </row>
    <row r="146" spans="1:11" s="817" customFormat="1" x14ac:dyDescent="0.25">
      <c r="A146" s="756" t="s">
        <v>299</v>
      </c>
      <c r="B146" s="810" t="s">
        <v>300</v>
      </c>
      <c r="C146" s="806" t="s">
        <v>296</v>
      </c>
      <c r="D146" s="807">
        <v>552</v>
      </c>
      <c r="E146" s="807">
        <v>400</v>
      </c>
      <c r="F146" s="808"/>
      <c r="G146" s="652"/>
      <c r="H146" s="548"/>
      <c r="I146" s="548"/>
      <c r="J146" s="778">
        <f t="shared" si="2"/>
        <v>152</v>
      </c>
      <c r="K146" s="818"/>
    </row>
    <row r="147" spans="1:11" s="817" customFormat="1" x14ac:dyDescent="0.25">
      <c r="A147" s="756" t="s">
        <v>301</v>
      </c>
      <c r="B147" s="810" t="s">
        <v>302</v>
      </c>
      <c r="C147" s="806" t="s">
        <v>170</v>
      </c>
      <c r="D147" s="807">
        <v>9</v>
      </c>
      <c r="E147" s="807">
        <v>9</v>
      </c>
      <c r="F147" s="808"/>
      <c r="G147" s="652"/>
      <c r="H147" s="548"/>
      <c r="I147" s="548"/>
      <c r="J147" s="778">
        <f t="shared" si="2"/>
        <v>0</v>
      </c>
      <c r="K147" s="818"/>
    </row>
    <row r="148" spans="1:11" s="817" customFormat="1" x14ac:dyDescent="0.25">
      <c r="A148" s="756" t="s">
        <v>303</v>
      </c>
      <c r="B148" s="810" t="s">
        <v>304</v>
      </c>
      <c r="C148" s="806" t="s">
        <v>170</v>
      </c>
      <c r="D148" s="807">
        <v>4</v>
      </c>
      <c r="E148" s="807">
        <v>3</v>
      </c>
      <c r="F148" s="808"/>
      <c r="G148" s="652"/>
      <c r="H148" s="548"/>
      <c r="I148" s="548"/>
      <c r="J148" s="778">
        <f t="shared" si="2"/>
        <v>1</v>
      </c>
      <c r="K148" s="818"/>
    </row>
    <row r="149" spans="1:11" s="817" customFormat="1" x14ac:dyDescent="0.25">
      <c r="A149" s="756" t="s">
        <v>305</v>
      </c>
      <c r="B149" s="804" t="s">
        <v>306</v>
      </c>
      <c r="C149" s="806" t="s">
        <v>243</v>
      </c>
      <c r="D149" s="807">
        <v>150</v>
      </c>
      <c r="E149" s="807"/>
      <c r="F149" s="808"/>
      <c r="G149" s="652"/>
      <c r="H149" s="548"/>
      <c r="I149" s="548"/>
      <c r="J149" s="778">
        <f t="shared" si="2"/>
        <v>150</v>
      </c>
      <c r="K149" s="818"/>
    </row>
    <row r="150" spans="1:11" s="817" customFormat="1" x14ac:dyDescent="0.25">
      <c r="A150" s="756" t="s">
        <v>307</v>
      </c>
      <c r="B150" s="804" t="s">
        <v>308</v>
      </c>
      <c r="C150" s="806" t="s">
        <v>243</v>
      </c>
      <c r="D150" s="807">
        <v>150</v>
      </c>
      <c r="E150" s="807"/>
      <c r="F150" s="808"/>
      <c r="G150" s="652"/>
      <c r="H150" s="548"/>
      <c r="I150" s="548"/>
      <c r="J150" s="778">
        <f t="shared" si="2"/>
        <v>150</v>
      </c>
      <c r="K150" s="818"/>
    </row>
    <row r="151" spans="1:11" s="817" customFormat="1" x14ac:dyDescent="0.25">
      <c r="A151" s="756" t="s">
        <v>309</v>
      </c>
      <c r="B151" s="804" t="s">
        <v>310</v>
      </c>
      <c r="C151" s="806" t="s">
        <v>170</v>
      </c>
      <c r="D151" s="807">
        <v>10</v>
      </c>
      <c r="E151" s="807"/>
      <c r="F151" s="808"/>
      <c r="G151" s="652"/>
      <c r="H151" s="548"/>
      <c r="I151" s="548"/>
      <c r="J151" s="778">
        <f t="shared" si="2"/>
        <v>10</v>
      </c>
      <c r="K151" s="818"/>
    </row>
    <row r="152" spans="1:11" s="817" customFormat="1" x14ac:dyDescent="0.25">
      <c r="A152" s="756" t="s">
        <v>311</v>
      </c>
      <c r="B152" s="804" t="s">
        <v>312</v>
      </c>
      <c r="C152" s="806" t="s">
        <v>170</v>
      </c>
      <c r="D152" s="807">
        <v>12</v>
      </c>
      <c r="E152" s="807"/>
      <c r="F152" s="808"/>
      <c r="G152" s="652"/>
      <c r="H152" s="548"/>
      <c r="I152" s="548"/>
      <c r="J152" s="778">
        <f t="shared" si="2"/>
        <v>12</v>
      </c>
      <c r="K152" s="818"/>
    </row>
    <row r="153" spans="1:11" s="817" customFormat="1" x14ac:dyDescent="0.25">
      <c r="A153" s="756" t="s">
        <v>313</v>
      </c>
      <c r="B153" s="804" t="s">
        <v>314</v>
      </c>
      <c r="C153" s="806" t="s">
        <v>170</v>
      </c>
      <c r="D153" s="807">
        <v>5</v>
      </c>
      <c r="E153" s="807"/>
      <c r="F153" s="808"/>
      <c r="G153" s="652"/>
      <c r="H153" s="548"/>
      <c r="I153" s="548"/>
      <c r="J153" s="778">
        <f t="shared" si="2"/>
        <v>5</v>
      </c>
      <c r="K153" s="818"/>
    </row>
    <row r="154" spans="1:11" s="817" customFormat="1" x14ac:dyDescent="0.25">
      <c r="A154" s="756" t="s">
        <v>315</v>
      </c>
      <c r="B154" s="804" t="s">
        <v>316</v>
      </c>
      <c r="C154" s="806" t="s">
        <v>170</v>
      </c>
      <c r="D154" s="807">
        <v>5</v>
      </c>
      <c r="E154" s="807"/>
      <c r="F154" s="808"/>
      <c r="G154" s="652"/>
      <c r="H154" s="548"/>
      <c r="I154" s="548"/>
      <c r="J154" s="778">
        <f t="shared" si="2"/>
        <v>5</v>
      </c>
      <c r="K154" s="818"/>
    </row>
    <row r="155" spans="1:11" s="817" customFormat="1" x14ac:dyDescent="0.25">
      <c r="A155" s="756" t="s">
        <v>317</v>
      </c>
      <c r="B155" s="804" t="s">
        <v>318</v>
      </c>
      <c r="C155" s="806" t="s">
        <v>170</v>
      </c>
      <c r="D155" s="807">
        <v>4</v>
      </c>
      <c r="E155" s="807"/>
      <c r="F155" s="808"/>
      <c r="G155" s="652"/>
      <c r="H155" s="548"/>
      <c r="I155" s="548"/>
      <c r="J155" s="778">
        <f t="shared" si="2"/>
        <v>4</v>
      </c>
      <c r="K155" s="818"/>
    </row>
    <row r="156" spans="1:11" s="817" customFormat="1" x14ac:dyDescent="0.25">
      <c r="A156" s="756" t="s">
        <v>319</v>
      </c>
      <c r="B156" s="804" t="s">
        <v>320</v>
      </c>
      <c r="C156" s="806" t="s">
        <v>170</v>
      </c>
      <c r="D156" s="807">
        <v>16</v>
      </c>
      <c r="E156" s="807"/>
      <c r="F156" s="808"/>
      <c r="G156" s="652"/>
      <c r="H156" s="548"/>
      <c r="I156" s="548"/>
      <c r="J156" s="778">
        <f t="shared" si="2"/>
        <v>16</v>
      </c>
      <c r="K156" s="818"/>
    </row>
    <row r="157" spans="1:11" s="817" customFormat="1" x14ac:dyDescent="0.25">
      <c r="A157" s="756" t="s">
        <v>321</v>
      </c>
      <c r="B157" s="804" t="s">
        <v>322</v>
      </c>
      <c r="C157" s="806" t="s">
        <v>170</v>
      </c>
      <c r="D157" s="807">
        <v>16</v>
      </c>
      <c r="E157" s="807"/>
      <c r="F157" s="808"/>
      <c r="G157" s="652"/>
      <c r="H157" s="548"/>
      <c r="I157" s="548"/>
      <c r="J157" s="778">
        <f t="shared" si="2"/>
        <v>16</v>
      </c>
      <c r="K157" s="818"/>
    </row>
    <row r="158" spans="1:11" s="817" customFormat="1" x14ac:dyDescent="0.25">
      <c r="A158" s="756" t="s">
        <v>323</v>
      </c>
      <c r="B158" s="804" t="s">
        <v>324</v>
      </c>
      <c r="C158" s="806" t="s">
        <v>170</v>
      </c>
      <c r="D158" s="807">
        <v>16</v>
      </c>
      <c r="E158" s="807"/>
      <c r="F158" s="808"/>
      <c r="G158" s="652"/>
      <c r="H158" s="548"/>
      <c r="I158" s="548"/>
      <c r="J158" s="778">
        <f t="shared" si="2"/>
        <v>16</v>
      </c>
      <c r="K158" s="818"/>
    </row>
    <row r="159" spans="1:11" s="817" customFormat="1" x14ac:dyDescent="0.25">
      <c r="A159" s="756" t="s">
        <v>325</v>
      </c>
      <c r="B159" s="804" t="s">
        <v>326</v>
      </c>
      <c r="C159" s="806" t="s">
        <v>170</v>
      </c>
      <c r="D159" s="807">
        <v>180</v>
      </c>
      <c r="E159" s="807">
        <v>180</v>
      </c>
      <c r="F159" s="808"/>
      <c r="G159" s="652"/>
      <c r="H159" s="548"/>
      <c r="I159" s="548"/>
      <c r="J159" s="778">
        <f t="shared" si="2"/>
        <v>0</v>
      </c>
      <c r="K159" s="818"/>
    </row>
    <row r="160" spans="1:11" s="817" customFormat="1" ht="30" x14ac:dyDescent="0.25">
      <c r="A160" s="756" t="s">
        <v>327</v>
      </c>
      <c r="B160" s="804" t="s">
        <v>328</v>
      </c>
      <c r="C160" s="806" t="s">
        <v>170</v>
      </c>
      <c r="D160" s="807">
        <v>22</v>
      </c>
      <c r="E160" s="807"/>
      <c r="F160" s="808"/>
      <c r="G160" s="652"/>
      <c r="H160" s="548"/>
      <c r="I160" s="548"/>
      <c r="J160" s="778">
        <f t="shared" si="2"/>
        <v>22</v>
      </c>
      <c r="K160" s="818"/>
    </row>
    <row r="161" spans="1:11" s="817" customFormat="1" x14ac:dyDescent="0.25">
      <c r="A161" s="756" t="s">
        <v>329</v>
      </c>
      <c r="B161" s="810" t="s">
        <v>330</v>
      </c>
      <c r="C161" s="806" t="s">
        <v>170</v>
      </c>
      <c r="D161" s="807">
        <v>800</v>
      </c>
      <c r="E161" s="807">
        <v>360</v>
      </c>
      <c r="F161" s="808"/>
      <c r="G161" s="652"/>
      <c r="H161" s="548"/>
      <c r="I161" s="548"/>
      <c r="J161" s="778">
        <f t="shared" si="2"/>
        <v>440</v>
      </c>
      <c r="K161" s="818"/>
    </row>
    <row r="162" spans="1:11" s="817" customFormat="1" x14ac:dyDescent="0.25">
      <c r="A162" s="756" t="s">
        <v>331</v>
      </c>
      <c r="B162" s="810" t="s">
        <v>332</v>
      </c>
      <c r="C162" s="806" t="s">
        <v>170</v>
      </c>
      <c r="D162" s="807">
        <v>100</v>
      </c>
      <c r="E162" s="807">
        <v>100</v>
      </c>
      <c r="F162" s="808"/>
      <c r="G162" s="652"/>
      <c r="H162" s="548"/>
      <c r="I162" s="548"/>
      <c r="J162" s="778">
        <f t="shared" si="2"/>
        <v>0</v>
      </c>
      <c r="K162" s="818"/>
    </row>
    <row r="163" spans="1:11" s="817" customFormat="1" x14ac:dyDescent="0.25">
      <c r="A163" s="756" t="s">
        <v>333</v>
      </c>
      <c r="B163" s="810" t="s">
        <v>334</v>
      </c>
      <c r="C163" s="806" t="s">
        <v>170</v>
      </c>
      <c r="D163" s="807">
        <v>175</v>
      </c>
      <c r="E163" s="807">
        <v>100</v>
      </c>
      <c r="F163" s="808"/>
      <c r="G163" s="652"/>
      <c r="H163" s="548"/>
      <c r="I163" s="548"/>
      <c r="J163" s="778">
        <f t="shared" si="2"/>
        <v>75</v>
      </c>
      <c r="K163" s="818"/>
    </row>
    <row r="164" spans="1:11" s="817" customFormat="1" x14ac:dyDescent="0.25">
      <c r="A164" s="756" t="s">
        <v>335</v>
      </c>
      <c r="B164" s="810" t="s">
        <v>336</v>
      </c>
      <c r="C164" s="806" t="s">
        <v>296</v>
      </c>
      <c r="D164" s="807">
        <v>4220</v>
      </c>
      <c r="E164" s="807">
        <v>3500</v>
      </c>
      <c r="F164" s="808"/>
      <c r="G164" s="652"/>
      <c r="H164" s="548"/>
      <c r="I164" s="548"/>
      <c r="J164" s="778">
        <f t="shared" si="2"/>
        <v>720</v>
      </c>
      <c r="K164" s="818"/>
    </row>
    <row r="165" spans="1:11" s="817" customFormat="1" x14ac:dyDescent="0.25">
      <c r="A165" s="756" t="s">
        <v>337</v>
      </c>
      <c r="B165" s="810" t="s">
        <v>338</v>
      </c>
      <c r="C165" s="806" t="s">
        <v>296</v>
      </c>
      <c r="D165" s="807">
        <v>3800</v>
      </c>
      <c r="E165" s="807">
        <v>2500</v>
      </c>
      <c r="F165" s="808"/>
      <c r="G165" s="652"/>
      <c r="H165" s="548"/>
      <c r="I165" s="548"/>
      <c r="J165" s="778">
        <f t="shared" si="2"/>
        <v>1300</v>
      </c>
      <c r="K165" s="818"/>
    </row>
    <row r="166" spans="1:11" s="817" customFormat="1" x14ac:dyDescent="0.25">
      <c r="A166" s="756" t="s">
        <v>339</v>
      </c>
      <c r="B166" s="810" t="s">
        <v>340</v>
      </c>
      <c r="C166" s="806" t="s">
        <v>296</v>
      </c>
      <c r="D166" s="807">
        <v>500</v>
      </c>
      <c r="E166" s="807">
        <v>250</v>
      </c>
      <c r="F166" s="808"/>
      <c r="G166" s="652"/>
      <c r="H166" s="548"/>
      <c r="I166" s="548"/>
      <c r="J166" s="778">
        <f t="shared" si="2"/>
        <v>250</v>
      </c>
      <c r="K166" s="818"/>
    </row>
    <row r="167" spans="1:11" s="817" customFormat="1" x14ac:dyDescent="0.25">
      <c r="A167" s="756" t="s">
        <v>341</v>
      </c>
      <c r="B167" s="810" t="s">
        <v>342</v>
      </c>
      <c r="C167" s="806" t="s">
        <v>296</v>
      </c>
      <c r="D167" s="807">
        <v>1160</v>
      </c>
      <c r="E167" s="807">
        <v>500</v>
      </c>
      <c r="F167" s="808"/>
      <c r="G167" s="652"/>
      <c r="H167" s="548"/>
      <c r="I167" s="548"/>
      <c r="J167" s="778">
        <f t="shared" si="2"/>
        <v>660</v>
      </c>
      <c r="K167" s="818"/>
    </row>
    <row r="168" spans="1:11" s="817" customFormat="1" x14ac:dyDescent="0.25">
      <c r="A168" s="756" t="s">
        <v>343</v>
      </c>
      <c r="B168" s="810" t="s">
        <v>344</v>
      </c>
      <c r="C168" s="806" t="s">
        <v>296</v>
      </c>
      <c r="D168" s="807">
        <v>1300</v>
      </c>
      <c r="E168" s="807">
        <v>1100</v>
      </c>
      <c r="F168" s="808"/>
      <c r="G168" s="652"/>
      <c r="H168" s="548"/>
      <c r="I168" s="548"/>
      <c r="J168" s="778">
        <f t="shared" si="2"/>
        <v>200</v>
      </c>
      <c r="K168" s="818"/>
    </row>
    <row r="169" spans="1:11" s="817" customFormat="1" x14ac:dyDescent="0.25">
      <c r="A169" s="756" t="s">
        <v>345</v>
      </c>
      <c r="B169" s="810" t="s">
        <v>346</v>
      </c>
      <c r="C169" s="806" t="s">
        <v>296</v>
      </c>
      <c r="D169" s="807">
        <v>4500</v>
      </c>
      <c r="E169" s="807">
        <v>4000</v>
      </c>
      <c r="F169" s="808"/>
      <c r="G169" s="652"/>
      <c r="H169" s="548"/>
      <c r="I169" s="548"/>
      <c r="J169" s="778">
        <f t="shared" si="2"/>
        <v>500</v>
      </c>
      <c r="K169" s="818"/>
    </row>
    <row r="170" spans="1:11" s="817" customFormat="1" x14ac:dyDescent="0.25">
      <c r="A170" s="756" t="s">
        <v>347</v>
      </c>
      <c r="B170" s="810" t="s">
        <v>348</v>
      </c>
      <c r="C170" s="806" t="s">
        <v>170</v>
      </c>
      <c r="D170" s="807">
        <v>9000</v>
      </c>
      <c r="E170" s="807">
        <v>8000</v>
      </c>
      <c r="F170" s="808"/>
      <c r="G170" s="652"/>
      <c r="H170" s="548"/>
      <c r="I170" s="548"/>
      <c r="J170" s="778">
        <f t="shared" si="2"/>
        <v>1000</v>
      </c>
      <c r="K170" s="818"/>
    </row>
    <row r="171" spans="1:11" s="817" customFormat="1" x14ac:dyDescent="0.25">
      <c r="A171" s="756" t="s">
        <v>349</v>
      </c>
      <c r="B171" s="810" t="s">
        <v>350</v>
      </c>
      <c r="C171" s="806" t="s">
        <v>170</v>
      </c>
      <c r="D171" s="807">
        <v>9000</v>
      </c>
      <c r="E171" s="807">
        <v>8000</v>
      </c>
      <c r="F171" s="808"/>
      <c r="G171" s="652"/>
      <c r="H171" s="548"/>
      <c r="I171" s="548"/>
      <c r="J171" s="778">
        <f t="shared" si="2"/>
        <v>1000</v>
      </c>
      <c r="K171" s="818"/>
    </row>
    <row r="172" spans="1:11" s="817" customFormat="1" x14ac:dyDescent="0.25">
      <c r="A172" s="756" t="s">
        <v>351</v>
      </c>
      <c r="B172" s="810" t="s">
        <v>352</v>
      </c>
      <c r="C172" s="806" t="s">
        <v>170</v>
      </c>
      <c r="D172" s="807">
        <v>9000</v>
      </c>
      <c r="E172" s="807">
        <v>8000</v>
      </c>
      <c r="F172" s="808"/>
      <c r="G172" s="652"/>
      <c r="H172" s="548"/>
      <c r="I172" s="548"/>
      <c r="J172" s="778">
        <f t="shared" si="2"/>
        <v>1000</v>
      </c>
      <c r="K172" s="818"/>
    </row>
    <row r="173" spans="1:11" s="817" customFormat="1" x14ac:dyDescent="0.25">
      <c r="A173" s="756" t="s">
        <v>353</v>
      </c>
      <c r="B173" s="810" t="s">
        <v>354</v>
      </c>
      <c r="C173" s="806" t="s">
        <v>196</v>
      </c>
      <c r="D173" s="807">
        <v>1</v>
      </c>
      <c r="E173" s="807"/>
      <c r="F173" s="808"/>
      <c r="G173" s="652"/>
      <c r="H173" s="548"/>
      <c r="I173" s="548"/>
      <c r="J173" s="778">
        <f t="shared" ref="J173:J236" si="3">D173-E173-F173-G173-H173-I173</f>
        <v>1</v>
      </c>
      <c r="K173" s="818"/>
    </row>
    <row r="174" spans="1:11" s="817" customFormat="1" x14ac:dyDescent="0.25">
      <c r="A174" s="756" t="s">
        <v>355</v>
      </c>
      <c r="B174" s="810" t="s">
        <v>356</v>
      </c>
      <c r="C174" s="806" t="s">
        <v>196</v>
      </c>
      <c r="D174" s="807">
        <v>1</v>
      </c>
      <c r="E174" s="807"/>
      <c r="F174" s="808"/>
      <c r="G174" s="652"/>
      <c r="H174" s="548"/>
      <c r="I174" s="548"/>
      <c r="J174" s="778">
        <f t="shared" si="3"/>
        <v>1</v>
      </c>
      <c r="K174" s="818"/>
    </row>
    <row r="175" spans="1:11" s="817" customFormat="1" x14ac:dyDescent="0.25">
      <c r="A175" s="755" t="s">
        <v>357</v>
      </c>
      <c r="B175" s="809" t="s">
        <v>358</v>
      </c>
      <c r="C175" s="806"/>
      <c r="D175" s="807"/>
      <c r="E175" s="807"/>
      <c r="F175" s="808"/>
      <c r="G175" s="652"/>
      <c r="H175" s="548"/>
      <c r="I175" s="548"/>
      <c r="J175" s="778">
        <f t="shared" si="3"/>
        <v>0</v>
      </c>
      <c r="K175" s="818"/>
    </row>
    <row r="176" spans="1:11" s="817" customFormat="1" x14ac:dyDescent="0.25">
      <c r="A176" s="756" t="s">
        <v>359</v>
      </c>
      <c r="B176" s="810" t="s">
        <v>230</v>
      </c>
      <c r="C176" s="806" t="s">
        <v>170</v>
      </c>
      <c r="D176" s="807">
        <v>1</v>
      </c>
      <c r="E176" s="807">
        <v>1</v>
      </c>
      <c r="F176" s="808"/>
      <c r="G176" s="652"/>
      <c r="H176" s="548"/>
      <c r="I176" s="548"/>
      <c r="J176" s="778">
        <f t="shared" si="3"/>
        <v>0</v>
      </c>
      <c r="K176" s="818"/>
    </row>
    <row r="177" spans="1:11" s="817" customFormat="1" x14ac:dyDescent="0.25">
      <c r="A177" s="756" t="s">
        <v>360</v>
      </c>
      <c r="B177" s="810" t="s">
        <v>361</v>
      </c>
      <c r="C177" s="806" t="s">
        <v>170</v>
      </c>
      <c r="D177" s="807">
        <v>2</v>
      </c>
      <c r="E177" s="807">
        <v>2</v>
      </c>
      <c r="F177" s="808"/>
      <c r="G177" s="652"/>
      <c r="H177" s="548"/>
      <c r="I177" s="548"/>
      <c r="J177" s="778">
        <f t="shared" si="3"/>
        <v>0</v>
      </c>
      <c r="K177" s="818"/>
    </row>
    <row r="178" spans="1:11" s="817" customFormat="1" ht="30" x14ac:dyDescent="0.25">
      <c r="A178" s="756" t="s">
        <v>362</v>
      </c>
      <c r="B178" s="810" t="s">
        <v>363</v>
      </c>
      <c r="C178" s="806" t="s">
        <v>170</v>
      </c>
      <c r="D178" s="807">
        <v>2</v>
      </c>
      <c r="E178" s="807">
        <v>2</v>
      </c>
      <c r="F178" s="808"/>
      <c r="G178" s="652"/>
      <c r="H178" s="548"/>
      <c r="I178" s="548"/>
      <c r="J178" s="778">
        <f t="shared" si="3"/>
        <v>0</v>
      </c>
      <c r="K178" s="818"/>
    </row>
    <row r="179" spans="1:11" s="817" customFormat="1" x14ac:dyDescent="0.25">
      <c r="A179" s="756" t="s">
        <v>364</v>
      </c>
      <c r="B179" s="810" t="s">
        <v>249</v>
      </c>
      <c r="C179" s="806" t="s">
        <v>170</v>
      </c>
      <c r="D179" s="807">
        <v>2</v>
      </c>
      <c r="E179" s="807">
        <v>2</v>
      </c>
      <c r="F179" s="808"/>
      <c r="G179" s="652"/>
      <c r="H179" s="548"/>
      <c r="I179" s="548"/>
      <c r="J179" s="778">
        <f t="shared" si="3"/>
        <v>0</v>
      </c>
      <c r="K179" s="818"/>
    </row>
    <row r="180" spans="1:11" s="817" customFormat="1" x14ac:dyDescent="0.25">
      <c r="A180" s="756" t="s">
        <v>365</v>
      </c>
      <c r="B180" s="810" t="s">
        <v>228</v>
      </c>
      <c r="C180" s="806" t="s">
        <v>170</v>
      </c>
      <c r="D180" s="807">
        <v>2</v>
      </c>
      <c r="E180" s="807">
        <v>2</v>
      </c>
      <c r="F180" s="808"/>
      <c r="G180" s="652"/>
      <c r="H180" s="548"/>
      <c r="I180" s="548"/>
      <c r="J180" s="778">
        <f t="shared" si="3"/>
        <v>0</v>
      </c>
      <c r="K180" s="818"/>
    </row>
    <row r="181" spans="1:11" s="817" customFormat="1" x14ac:dyDescent="0.25">
      <c r="A181" s="756" t="s">
        <v>366</v>
      </c>
      <c r="B181" s="810" t="s">
        <v>367</v>
      </c>
      <c r="C181" s="806" t="s">
        <v>170</v>
      </c>
      <c r="D181" s="807">
        <v>4</v>
      </c>
      <c r="E181" s="807">
        <v>4</v>
      </c>
      <c r="F181" s="808"/>
      <c r="G181" s="652"/>
      <c r="H181" s="548"/>
      <c r="I181" s="548"/>
      <c r="J181" s="778">
        <f t="shared" si="3"/>
        <v>0</v>
      </c>
      <c r="K181" s="818"/>
    </row>
    <row r="182" spans="1:11" s="817" customFormat="1" x14ac:dyDescent="0.25">
      <c r="A182" s="756" t="s">
        <v>368</v>
      </c>
      <c r="B182" s="810" t="s">
        <v>263</v>
      </c>
      <c r="C182" s="806" t="s">
        <v>170</v>
      </c>
      <c r="D182" s="807">
        <v>6</v>
      </c>
      <c r="E182" s="807">
        <v>6</v>
      </c>
      <c r="F182" s="808"/>
      <c r="G182" s="652"/>
      <c r="H182" s="548"/>
      <c r="I182" s="548"/>
      <c r="J182" s="778">
        <f t="shared" si="3"/>
        <v>0</v>
      </c>
      <c r="K182" s="818"/>
    </row>
    <row r="183" spans="1:11" s="817" customFormat="1" x14ac:dyDescent="0.25">
      <c r="A183" s="756" t="s">
        <v>369</v>
      </c>
      <c r="B183" s="810" t="s">
        <v>370</v>
      </c>
      <c r="C183" s="806" t="s">
        <v>170</v>
      </c>
      <c r="D183" s="807">
        <v>6</v>
      </c>
      <c r="E183" s="807">
        <v>6</v>
      </c>
      <c r="F183" s="808"/>
      <c r="G183" s="652"/>
      <c r="H183" s="548"/>
      <c r="I183" s="548"/>
      <c r="J183" s="778">
        <f t="shared" si="3"/>
        <v>0</v>
      </c>
      <c r="K183" s="818"/>
    </row>
    <row r="184" spans="1:11" s="817" customFormat="1" x14ac:dyDescent="0.25">
      <c r="A184" s="756" t="s">
        <v>371</v>
      </c>
      <c r="B184" s="810" t="s">
        <v>372</v>
      </c>
      <c r="C184" s="806" t="s">
        <v>296</v>
      </c>
      <c r="D184" s="807">
        <v>80</v>
      </c>
      <c r="E184" s="807">
        <v>80</v>
      </c>
      <c r="F184" s="808"/>
      <c r="G184" s="652"/>
      <c r="H184" s="548"/>
      <c r="I184" s="548"/>
      <c r="J184" s="778">
        <f t="shared" si="3"/>
        <v>0</v>
      </c>
      <c r="K184" s="818"/>
    </row>
    <row r="185" spans="1:11" s="817" customFormat="1" x14ac:dyDescent="0.25">
      <c r="A185" s="756" t="s">
        <v>373</v>
      </c>
      <c r="B185" s="810" t="s">
        <v>340</v>
      </c>
      <c r="C185" s="806" t="s">
        <v>296</v>
      </c>
      <c r="D185" s="807">
        <v>350</v>
      </c>
      <c r="E185" s="807">
        <v>200</v>
      </c>
      <c r="F185" s="808"/>
      <c r="G185" s="652"/>
      <c r="H185" s="548"/>
      <c r="I185" s="548"/>
      <c r="J185" s="778">
        <f t="shared" si="3"/>
        <v>150</v>
      </c>
      <c r="K185" s="818"/>
    </row>
    <row r="186" spans="1:11" s="817" customFormat="1" x14ac:dyDescent="0.25">
      <c r="A186" s="756" t="s">
        <v>374</v>
      </c>
      <c r="B186" s="810" t="s">
        <v>336</v>
      </c>
      <c r="C186" s="806" t="s">
        <v>296</v>
      </c>
      <c r="D186" s="807">
        <v>250</v>
      </c>
      <c r="E186" s="807">
        <v>210</v>
      </c>
      <c r="F186" s="808"/>
      <c r="G186" s="652"/>
      <c r="H186" s="548"/>
      <c r="I186" s="548"/>
      <c r="J186" s="778">
        <f t="shared" si="3"/>
        <v>40</v>
      </c>
      <c r="K186" s="818"/>
    </row>
    <row r="187" spans="1:11" s="817" customFormat="1" ht="30" x14ac:dyDescent="0.25">
      <c r="A187" s="756" t="s">
        <v>375</v>
      </c>
      <c r="B187" s="810" t="s">
        <v>376</v>
      </c>
      <c r="C187" s="806" t="s">
        <v>170</v>
      </c>
      <c r="D187" s="807">
        <v>10</v>
      </c>
      <c r="E187" s="807">
        <v>10</v>
      </c>
      <c r="F187" s="808"/>
      <c r="G187" s="652"/>
      <c r="H187" s="548"/>
      <c r="I187" s="548"/>
      <c r="J187" s="778">
        <f t="shared" si="3"/>
        <v>0</v>
      </c>
      <c r="K187" s="818"/>
    </row>
    <row r="188" spans="1:11" s="817" customFormat="1" x14ac:dyDescent="0.25">
      <c r="A188" s="756" t="s">
        <v>377</v>
      </c>
      <c r="B188" s="810" t="s">
        <v>346</v>
      </c>
      <c r="C188" s="806" t="s">
        <v>296</v>
      </c>
      <c r="D188" s="807">
        <v>300</v>
      </c>
      <c r="E188" s="807">
        <v>300</v>
      </c>
      <c r="F188" s="808"/>
      <c r="G188" s="652"/>
      <c r="H188" s="548"/>
      <c r="I188" s="548"/>
      <c r="J188" s="778">
        <f t="shared" si="3"/>
        <v>0</v>
      </c>
      <c r="K188" s="818"/>
    </row>
    <row r="189" spans="1:11" s="817" customFormat="1" x14ac:dyDescent="0.25">
      <c r="A189" s="756" t="s">
        <v>378</v>
      </c>
      <c r="B189" s="810" t="s">
        <v>354</v>
      </c>
      <c r="C189" s="806" t="s">
        <v>379</v>
      </c>
      <c r="D189" s="807">
        <v>1</v>
      </c>
      <c r="E189" s="807">
        <v>1</v>
      </c>
      <c r="F189" s="808"/>
      <c r="G189" s="652"/>
      <c r="H189" s="548"/>
      <c r="I189" s="548"/>
      <c r="J189" s="778">
        <f t="shared" si="3"/>
        <v>0</v>
      </c>
      <c r="K189" s="818"/>
    </row>
    <row r="190" spans="1:11" s="817" customFormat="1" x14ac:dyDescent="0.25">
      <c r="A190" s="756" t="s">
        <v>380</v>
      </c>
      <c r="B190" s="810" t="s">
        <v>381</v>
      </c>
      <c r="C190" s="806" t="s">
        <v>379</v>
      </c>
      <c r="D190" s="807">
        <v>1</v>
      </c>
      <c r="E190" s="807"/>
      <c r="F190" s="808"/>
      <c r="G190" s="652"/>
      <c r="H190" s="548"/>
      <c r="I190" s="548"/>
      <c r="J190" s="778">
        <f t="shared" si="3"/>
        <v>1</v>
      </c>
      <c r="K190" s="818"/>
    </row>
    <row r="191" spans="1:11" s="817" customFormat="1" x14ac:dyDescent="0.25">
      <c r="A191" s="754" t="s">
        <v>382</v>
      </c>
      <c r="B191" s="769" t="s">
        <v>383</v>
      </c>
      <c r="C191" s="774"/>
      <c r="D191" s="775"/>
      <c r="E191" s="775"/>
      <c r="F191" s="775"/>
      <c r="G191" s="366"/>
      <c r="H191" s="546"/>
      <c r="I191" s="546"/>
      <c r="J191" s="779">
        <f t="shared" si="3"/>
        <v>0</v>
      </c>
      <c r="K191" s="818"/>
    </row>
    <row r="192" spans="1:11" s="817" customFormat="1" x14ac:dyDescent="0.25">
      <c r="A192" s="758" t="s">
        <v>384</v>
      </c>
      <c r="B192" s="811" t="s">
        <v>385</v>
      </c>
      <c r="C192" s="812" t="s">
        <v>386</v>
      </c>
      <c r="D192" s="807">
        <v>6</v>
      </c>
      <c r="E192" s="807">
        <v>6</v>
      </c>
      <c r="F192" s="808"/>
      <c r="G192" s="652"/>
      <c r="H192" s="548"/>
      <c r="I192" s="548"/>
      <c r="J192" s="778">
        <f t="shared" si="3"/>
        <v>0</v>
      </c>
      <c r="K192" s="818"/>
    </row>
    <row r="193" spans="1:11" s="817" customFormat="1" x14ac:dyDescent="0.25">
      <c r="A193" s="758" t="s">
        <v>387</v>
      </c>
      <c r="B193" s="811" t="s">
        <v>388</v>
      </c>
      <c r="C193" s="812" t="s">
        <v>386</v>
      </c>
      <c r="D193" s="807">
        <v>7</v>
      </c>
      <c r="E193" s="807">
        <v>7</v>
      </c>
      <c r="F193" s="808"/>
      <c r="G193" s="652"/>
      <c r="H193" s="548"/>
      <c r="I193" s="548"/>
      <c r="J193" s="778">
        <f t="shared" si="3"/>
        <v>0</v>
      </c>
      <c r="K193" s="818"/>
    </row>
    <row r="194" spans="1:11" s="817" customFormat="1" x14ac:dyDescent="0.25">
      <c r="A194" s="758" t="s">
        <v>389</v>
      </c>
      <c r="B194" s="811" t="s">
        <v>390</v>
      </c>
      <c r="C194" s="812" t="s">
        <v>386</v>
      </c>
      <c r="D194" s="807">
        <v>13</v>
      </c>
      <c r="E194" s="807">
        <v>12</v>
      </c>
      <c r="F194" s="808">
        <v>1</v>
      </c>
      <c r="G194" s="652"/>
      <c r="H194" s="548"/>
      <c r="I194" s="548"/>
      <c r="J194" s="778">
        <f t="shared" si="3"/>
        <v>0</v>
      </c>
      <c r="K194" s="818"/>
    </row>
    <row r="195" spans="1:11" s="817" customFormat="1" x14ac:dyDescent="0.25">
      <c r="A195" s="758" t="s">
        <v>391</v>
      </c>
      <c r="B195" s="811" t="s">
        <v>392</v>
      </c>
      <c r="C195" s="812" t="s">
        <v>28</v>
      </c>
      <c r="D195" s="807">
        <v>76</v>
      </c>
      <c r="E195" s="807">
        <v>68</v>
      </c>
      <c r="F195" s="808">
        <v>8</v>
      </c>
      <c r="G195" s="652"/>
      <c r="H195" s="548"/>
      <c r="I195" s="548"/>
      <c r="J195" s="778">
        <f t="shared" si="3"/>
        <v>0</v>
      </c>
      <c r="K195" s="818"/>
    </row>
    <row r="196" spans="1:11" s="817" customFormat="1" x14ac:dyDescent="0.25">
      <c r="A196" s="758" t="s">
        <v>393</v>
      </c>
      <c r="B196" s="811" t="s">
        <v>394</v>
      </c>
      <c r="C196" s="812" t="s">
        <v>19</v>
      </c>
      <c r="D196" s="807">
        <v>3335.57</v>
      </c>
      <c r="E196" s="807">
        <v>3033.8</v>
      </c>
      <c r="F196" s="808">
        <v>301.77</v>
      </c>
      <c r="G196" s="652"/>
      <c r="H196" s="548"/>
      <c r="I196" s="548"/>
      <c r="J196" s="778">
        <f t="shared" si="3"/>
        <v>0</v>
      </c>
      <c r="K196" s="818"/>
    </row>
    <row r="197" spans="1:11" s="817" customFormat="1" x14ac:dyDescent="0.25">
      <c r="A197" s="758" t="s">
        <v>395</v>
      </c>
      <c r="B197" s="811" t="s">
        <v>396</v>
      </c>
      <c r="C197" s="812" t="s">
        <v>28</v>
      </c>
      <c r="D197" s="807">
        <v>8</v>
      </c>
      <c r="E197" s="807">
        <v>8</v>
      </c>
      <c r="F197" s="808"/>
      <c r="G197" s="652"/>
      <c r="H197" s="548"/>
      <c r="I197" s="548"/>
      <c r="J197" s="778">
        <f t="shared" si="3"/>
        <v>0</v>
      </c>
      <c r="K197" s="818"/>
    </row>
    <row r="198" spans="1:11" s="817" customFormat="1" x14ac:dyDescent="0.25">
      <c r="A198" s="758" t="s">
        <v>397</v>
      </c>
      <c r="B198" s="811" t="s">
        <v>398</v>
      </c>
      <c r="C198" s="812" t="s">
        <v>386</v>
      </c>
      <c r="D198" s="807">
        <v>12</v>
      </c>
      <c r="E198" s="807">
        <v>12</v>
      </c>
      <c r="F198" s="808"/>
      <c r="G198" s="652"/>
      <c r="H198" s="548"/>
      <c r="I198" s="548"/>
      <c r="J198" s="778">
        <f t="shared" si="3"/>
        <v>0</v>
      </c>
      <c r="K198" s="818"/>
    </row>
    <row r="199" spans="1:11" s="817" customFormat="1" x14ac:dyDescent="0.25">
      <c r="A199" s="758" t="s">
        <v>399</v>
      </c>
      <c r="B199" s="811" t="s">
        <v>400</v>
      </c>
      <c r="C199" s="812" t="s">
        <v>386</v>
      </c>
      <c r="D199" s="807">
        <v>14</v>
      </c>
      <c r="E199" s="807">
        <v>14</v>
      </c>
      <c r="F199" s="808"/>
      <c r="G199" s="652"/>
      <c r="H199" s="548"/>
      <c r="I199" s="548"/>
      <c r="J199" s="778">
        <f t="shared" si="3"/>
        <v>0</v>
      </c>
      <c r="K199" s="818"/>
    </row>
    <row r="200" spans="1:11" s="817" customFormat="1" x14ac:dyDescent="0.25">
      <c r="A200" s="758" t="s">
        <v>401</v>
      </c>
      <c r="B200" s="811" t="s">
        <v>394</v>
      </c>
      <c r="C200" s="812" t="s">
        <v>19</v>
      </c>
      <c r="D200" s="807">
        <v>691</v>
      </c>
      <c r="E200" s="807">
        <v>690.2</v>
      </c>
      <c r="F200" s="808">
        <v>0.79999999999995453</v>
      </c>
      <c r="G200" s="652"/>
      <c r="H200" s="548"/>
      <c r="I200" s="548"/>
      <c r="J200" s="778">
        <f t="shared" si="3"/>
        <v>0</v>
      </c>
      <c r="K200" s="818"/>
    </row>
    <row r="201" spans="1:11" s="817" customFormat="1" x14ac:dyDescent="0.25">
      <c r="A201" s="758" t="s">
        <v>402</v>
      </c>
      <c r="B201" s="811" t="s">
        <v>403</v>
      </c>
      <c r="C201" s="812"/>
      <c r="D201" s="807"/>
      <c r="E201" s="807"/>
      <c r="F201" s="808"/>
      <c r="G201" s="652"/>
      <c r="H201" s="548"/>
      <c r="I201" s="548"/>
      <c r="J201" s="778">
        <f t="shared" si="3"/>
        <v>0</v>
      </c>
      <c r="K201" s="818"/>
    </row>
    <row r="202" spans="1:11" s="817" customFormat="1" x14ac:dyDescent="0.25">
      <c r="A202" s="758" t="s">
        <v>404</v>
      </c>
      <c r="B202" s="811" t="s">
        <v>405</v>
      </c>
      <c r="C202" s="812" t="s">
        <v>406</v>
      </c>
      <c r="D202" s="807">
        <v>332.9</v>
      </c>
      <c r="E202" s="807">
        <v>200</v>
      </c>
      <c r="F202" s="808">
        <v>132.89999999999998</v>
      </c>
      <c r="G202" s="652"/>
      <c r="H202" s="548"/>
      <c r="I202" s="548"/>
      <c r="J202" s="778">
        <f t="shared" si="3"/>
        <v>0</v>
      </c>
      <c r="K202" s="818"/>
    </row>
    <row r="203" spans="1:11" s="817" customFormat="1" x14ac:dyDescent="0.25">
      <c r="A203" s="758" t="s">
        <v>407</v>
      </c>
      <c r="B203" s="811" t="s">
        <v>408</v>
      </c>
      <c r="C203" s="812" t="s">
        <v>386</v>
      </c>
      <c r="D203" s="807">
        <v>1</v>
      </c>
      <c r="E203" s="807">
        <v>0.6</v>
      </c>
      <c r="F203" s="808">
        <v>0.4</v>
      </c>
      <c r="G203" s="652"/>
      <c r="H203" s="548"/>
      <c r="I203" s="548"/>
      <c r="J203" s="778">
        <f t="shared" si="3"/>
        <v>0</v>
      </c>
      <c r="K203" s="818"/>
    </row>
    <row r="204" spans="1:11" s="817" customFormat="1" x14ac:dyDescent="0.25">
      <c r="A204" s="758" t="s">
        <v>409</v>
      </c>
      <c r="B204" s="811" t="s">
        <v>410</v>
      </c>
      <c r="C204" s="812" t="s">
        <v>386</v>
      </c>
      <c r="D204" s="807">
        <v>1</v>
      </c>
      <c r="E204" s="807">
        <v>0.5</v>
      </c>
      <c r="F204" s="808">
        <v>0.5</v>
      </c>
      <c r="G204" s="652"/>
      <c r="H204" s="548"/>
      <c r="I204" s="548"/>
      <c r="J204" s="778">
        <f t="shared" si="3"/>
        <v>0</v>
      </c>
      <c r="K204" s="818"/>
    </row>
    <row r="205" spans="1:11" s="817" customFormat="1" ht="30" x14ac:dyDescent="0.25">
      <c r="A205" s="758" t="s">
        <v>411</v>
      </c>
      <c r="B205" s="811" t="s">
        <v>412</v>
      </c>
      <c r="C205" s="812" t="s">
        <v>170</v>
      </c>
      <c r="D205" s="807">
        <v>7</v>
      </c>
      <c r="E205" s="807"/>
      <c r="F205" s="808">
        <v>7</v>
      </c>
      <c r="G205" s="652"/>
      <c r="H205" s="548"/>
      <c r="I205" s="548"/>
      <c r="J205" s="778">
        <f t="shared" si="3"/>
        <v>0</v>
      </c>
      <c r="K205" s="818"/>
    </row>
    <row r="206" spans="1:11" s="817" customFormat="1" ht="31.5" x14ac:dyDescent="0.25">
      <c r="A206" s="754" t="s">
        <v>413</v>
      </c>
      <c r="B206" s="769" t="s">
        <v>414</v>
      </c>
      <c r="C206" s="774"/>
      <c r="D206" s="775"/>
      <c r="E206" s="775"/>
      <c r="F206" s="775"/>
      <c r="G206" s="350"/>
      <c r="H206" s="541"/>
      <c r="I206" s="541"/>
      <c r="J206" s="779">
        <f t="shared" si="3"/>
        <v>0</v>
      </c>
      <c r="K206" s="818"/>
    </row>
    <row r="207" spans="1:11" s="817" customFormat="1" ht="30" x14ac:dyDescent="0.25">
      <c r="A207" s="758" t="s">
        <v>415</v>
      </c>
      <c r="B207" s="810" t="s">
        <v>416</v>
      </c>
      <c r="C207" s="806" t="s">
        <v>170</v>
      </c>
      <c r="D207" s="807">
        <v>58</v>
      </c>
      <c r="E207" s="807">
        <v>57</v>
      </c>
      <c r="F207" s="808">
        <v>1</v>
      </c>
      <c r="G207" s="652"/>
      <c r="H207" s="548"/>
      <c r="I207" s="548"/>
      <c r="J207" s="778">
        <f t="shared" si="3"/>
        <v>0</v>
      </c>
      <c r="K207" s="818"/>
    </row>
    <row r="208" spans="1:11" s="817" customFormat="1" x14ac:dyDescent="0.25">
      <c r="A208" s="758" t="s">
        <v>417</v>
      </c>
      <c r="B208" s="810" t="s">
        <v>418</v>
      </c>
      <c r="C208" s="806" t="s">
        <v>406</v>
      </c>
      <c r="D208" s="807">
        <v>1013</v>
      </c>
      <c r="E208" s="807">
        <v>1000</v>
      </c>
      <c r="F208" s="808">
        <v>13</v>
      </c>
      <c r="G208" s="652"/>
      <c r="H208" s="548"/>
      <c r="I208" s="548"/>
      <c r="J208" s="778">
        <f t="shared" si="3"/>
        <v>0</v>
      </c>
      <c r="K208" s="818"/>
    </row>
    <row r="209" spans="1:11" s="817" customFormat="1" x14ac:dyDescent="0.25">
      <c r="A209" s="758" t="s">
        <v>419</v>
      </c>
      <c r="B209" s="810" t="s">
        <v>420</v>
      </c>
      <c r="C209" s="806" t="s">
        <v>28</v>
      </c>
      <c r="D209" s="807">
        <v>1</v>
      </c>
      <c r="E209" s="807">
        <v>1</v>
      </c>
      <c r="F209" s="808"/>
      <c r="G209" s="652"/>
      <c r="H209" s="548"/>
      <c r="I209" s="548"/>
      <c r="J209" s="778">
        <f t="shared" si="3"/>
        <v>0</v>
      </c>
      <c r="K209" s="818"/>
    </row>
    <row r="210" spans="1:11" s="817" customFormat="1" x14ac:dyDescent="0.25">
      <c r="A210" s="759" t="s">
        <v>421</v>
      </c>
      <c r="B210" s="809" t="s">
        <v>422</v>
      </c>
      <c r="C210" s="806"/>
      <c r="D210" s="807"/>
      <c r="E210" s="807"/>
      <c r="F210" s="808"/>
      <c r="G210" s="652"/>
      <c r="H210" s="548"/>
      <c r="I210" s="548"/>
      <c r="J210" s="778">
        <f t="shared" si="3"/>
        <v>0</v>
      </c>
      <c r="K210" s="818"/>
    </row>
    <row r="211" spans="1:11" s="817" customFormat="1" x14ac:dyDescent="0.25">
      <c r="A211" s="758" t="s">
        <v>423</v>
      </c>
      <c r="B211" s="810" t="s">
        <v>424</v>
      </c>
      <c r="C211" s="806" t="s">
        <v>406</v>
      </c>
      <c r="D211" s="807">
        <v>390</v>
      </c>
      <c r="E211" s="807">
        <v>350</v>
      </c>
      <c r="F211" s="808">
        <v>40</v>
      </c>
      <c r="G211" s="652"/>
      <c r="H211" s="548"/>
      <c r="I211" s="548"/>
      <c r="J211" s="778">
        <f t="shared" si="3"/>
        <v>0</v>
      </c>
      <c r="K211" s="818"/>
    </row>
    <row r="212" spans="1:11" s="817" customFormat="1" x14ac:dyDescent="0.25">
      <c r="A212" s="759" t="s">
        <v>425</v>
      </c>
      <c r="B212" s="809" t="s">
        <v>426</v>
      </c>
      <c r="C212" s="806"/>
      <c r="D212" s="807"/>
      <c r="E212" s="807"/>
      <c r="F212" s="808"/>
      <c r="G212" s="652"/>
      <c r="H212" s="548"/>
      <c r="I212" s="548"/>
      <c r="J212" s="778">
        <f t="shared" si="3"/>
        <v>0</v>
      </c>
      <c r="K212" s="818"/>
    </row>
    <row r="213" spans="1:11" s="817" customFormat="1" x14ac:dyDescent="0.25">
      <c r="A213" s="758" t="s">
        <v>427</v>
      </c>
      <c r="B213" s="810" t="s">
        <v>385</v>
      </c>
      <c r="C213" s="806" t="s">
        <v>386</v>
      </c>
      <c r="D213" s="807">
        <v>1</v>
      </c>
      <c r="E213" s="807">
        <v>1</v>
      </c>
      <c r="F213" s="808"/>
      <c r="G213" s="652"/>
      <c r="H213" s="548"/>
      <c r="I213" s="548"/>
      <c r="J213" s="778">
        <f t="shared" si="3"/>
        <v>0</v>
      </c>
      <c r="K213" s="818"/>
    </row>
    <row r="214" spans="1:11" s="817" customFormat="1" x14ac:dyDescent="0.25">
      <c r="A214" s="758" t="s">
        <v>428</v>
      </c>
      <c r="B214" s="810" t="s">
        <v>429</v>
      </c>
      <c r="C214" s="806" t="s">
        <v>386</v>
      </c>
      <c r="D214" s="807">
        <v>1</v>
      </c>
      <c r="E214" s="807">
        <v>1</v>
      </c>
      <c r="F214" s="808"/>
      <c r="G214" s="652"/>
      <c r="H214" s="548"/>
      <c r="I214" s="548"/>
      <c r="J214" s="778">
        <f t="shared" si="3"/>
        <v>0</v>
      </c>
      <c r="K214" s="818"/>
    </row>
    <row r="215" spans="1:11" s="817" customFormat="1" x14ac:dyDescent="0.25">
      <c r="A215" s="758" t="s">
        <v>430</v>
      </c>
      <c r="B215" s="810" t="s">
        <v>431</v>
      </c>
      <c r="C215" s="806" t="s">
        <v>386</v>
      </c>
      <c r="D215" s="807">
        <v>6</v>
      </c>
      <c r="E215" s="807">
        <v>6</v>
      </c>
      <c r="F215" s="808"/>
      <c r="G215" s="652"/>
      <c r="H215" s="548"/>
      <c r="I215" s="548"/>
      <c r="J215" s="778">
        <f t="shared" si="3"/>
        <v>0</v>
      </c>
      <c r="K215" s="818"/>
    </row>
    <row r="216" spans="1:11" s="817" customFormat="1" ht="30" x14ac:dyDescent="0.25">
      <c r="A216" s="758" t="s">
        <v>432</v>
      </c>
      <c r="B216" s="810" t="s">
        <v>433</v>
      </c>
      <c r="C216" s="806" t="s">
        <v>28</v>
      </c>
      <c r="D216" s="807">
        <v>121</v>
      </c>
      <c r="E216" s="807">
        <v>100</v>
      </c>
      <c r="F216" s="808">
        <v>21</v>
      </c>
      <c r="G216" s="652"/>
      <c r="H216" s="548"/>
      <c r="I216" s="548"/>
      <c r="J216" s="778">
        <f t="shared" si="3"/>
        <v>0</v>
      </c>
      <c r="K216" s="818"/>
    </row>
    <row r="217" spans="1:11" s="817" customFormat="1" x14ac:dyDescent="0.25">
      <c r="A217" s="758" t="s">
        <v>434</v>
      </c>
      <c r="B217" s="810" t="s">
        <v>394</v>
      </c>
      <c r="C217" s="806" t="s">
        <v>19</v>
      </c>
      <c r="D217" s="807">
        <v>265.59399999999999</v>
      </c>
      <c r="E217" s="807">
        <v>202</v>
      </c>
      <c r="F217" s="808">
        <v>63.593999999999994</v>
      </c>
      <c r="G217" s="652"/>
      <c r="H217" s="548"/>
      <c r="I217" s="548"/>
      <c r="J217" s="778">
        <f t="shared" si="3"/>
        <v>0</v>
      </c>
      <c r="K217" s="818"/>
    </row>
    <row r="218" spans="1:11" s="817" customFormat="1" x14ac:dyDescent="0.25">
      <c r="A218" s="758" t="s">
        <v>435</v>
      </c>
      <c r="B218" s="810" t="s">
        <v>436</v>
      </c>
      <c r="C218" s="806" t="s">
        <v>386</v>
      </c>
      <c r="D218" s="807">
        <v>2</v>
      </c>
      <c r="E218" s="807">
        <v>1</v>
      </c>
      <c r="F218" s="808">
        <v>1</v>
      </c>
      <c r="G218" s="652"/>
      <c r="H218" s="548"/>
      <c r="I218" s="548"/>
      <c r="J218" s="778">
        <f t="shared" si="3"/>
        <v>0</v>
      </c>
      <c r="K218" s="818"/>
    </row>
    <row r="219" spans="1:11" s="817" customFormat="1" x14ac:dyDescent="0.25">
      <c r="A219" s="758" t="s">
        <v>437</v>
      </c>
      <c r="B219" s="810" t="s">
        <v>438</v>
      </c>
      <c r="C219" s="806" t="s">
        <v>28</v>
      </c>
      <c r="D219" s="807">
        <v>24</v>
      </c>
      <c r="E219" s="807">
        <v>21</v>
      </c>
      <c r="F219" s="808">
        <v>3</v>
      </c>
      <c r="G219" s="652"/>
      <c r="H219" s="548"/>
      <c r="I219" s="548"/>
      <c r="J219" s="778">
        <f t="shared" si="3"/>
        <v>0</v>
      </c>
      <c r="K219" s="818"/>
    </row>
    <row r="220" spans="1:11" s="817" customFormat="1" x14ac:dyDescent="0.25">
      <c r="A220" s="758" t="s">
        <v>439</v>
      </c>
      <c r="B220" s="810" t="s">
        <v>440</v>
      </c>
      <c r="C220" s="806" t="s">
        <v>19</v>
      </c>
      <c r="D220" s="807">
        <v>308.22500000000002</v>
      </c>
      <c r="E220" s="807">
        <v>250</v>
      </c>
      <c r="F220" s="808">
        <v>58.225000000000023</v>
      </c>
      <c r="G220" s="652"/>
      <c r="H220" s="548"/>
      <c r="I220" s="548"/>
      <c r="J220" s="778">
        <f t="shared" si="3"/>
        <v>0</v>
      </c>
      <c r="K220" s="818"/>
    </row>
    <row r="221" spans="1:11" s="817" customFormat="1" x14ac:dyDescent="0.25">
      <c r="A221" s="759" t="s">
        <v>441</v>
      </c>
      <c r="B221" s="809" t="s">
        <v>442</v>
      </c>
      <c r="C221" s="806"/>
      <c r="D221" s="807"/>
      <c r="E221" s="807"/>
      <c r="F221" s="808"/>
      <c r="G221" s="652"/>
      <c r="H221" s="548"/>
      <c r="I221" s="548"/>
      <c r="J221" s="778">
        <f t="shared" si="3"/>
        <v>0</v>
      </c>
      <c r="K221" s="818"/>
    </row>
    <row r="222" spans="1:11" s="817" customFormat="1" ht="30" x14ac:dyDescent="0.25">
      <c r="A222" s="758" t="s">
        <v>443</v>
      </c>
      <c r="B222" s="810" t="s">
        <v>444</v>
      </c>
      <c r="C222" s="806" t="s">
        <v>386</v>
      </c>
      <c r="D222" s="807">
        <v>1</v>
      </c>
      <c r="E222" s="807">
        <v>1</v>
      </c>
      <c r="F222" s="808"/>
      <c r="G222" s="652"/>
      <c r="H222" s="548"/>
      <c r="I222" s="548"/>
      <c r="J222" s="778">
        <f t="shared" si="3"/>
        <v>0</v>
      </c>
      <c r="K222" s="818"/>
    </row>
    <row r="223" spans="1:11" s="817" customFormat="1" ht="30" x14ac:dyDescent="0.25">
      <c r="A223" s="758" t="s">
        <v>445</v>
      </c>
      <c r="B223" s="810" t="s">
        <v>446</v>
      </c>
      <c r="C223" s="806" t="s">
        <v>386</v>
      </c>
      <c r="D223" s="807">
        <v>3</v>
      </c>
      <c r="E223" s="807">
        <v>3</v>
      </c>
      <c r="F223" s="808"/>
      <c r="G223" s="652"/>
      <c r="H223" s="548"/>
      <c r="I223" s="548"/>
      <c r="J223" s="778">
        <f t="shared" si="3"/>
        <v>0</v>
      </c>
      <c r="K223" s="818"/>
    </row>
    <row r="224" spans="1:11" s="817" customFormat="1" x14ac:dyDescent="0.25">
      <c r="A224" s="758" t="s">
        <v>447</v>
      </c>
      <c r="B224" s="810" t="s">
        <v>448</v>
      </c>
      <c r="C224" s="806" t="s">
        <v>449</v>
      </c>
      <c r="D224" s="807">
        <v>88</v>
      </c>
      <c r="E224" s="807">
        <v>54</v>
      </c>
      <c r="F224" s="808">
        <v>34</v>
      </c>
      <c r="G224" s="652"/>
      <c r="H224" s="548"/>
      <c r="I224" s="548"/>
      <c r="J224" s="778">
        <f t="shared" si="3"/>
        <v>0</v>
      </c>
      <c r="K224" s="818"/>
    </row>
    <row r="225" spans="1:11" s="817" customFormat="1" x14ac:dyDescent="0.25">
      <c r="A225" s="758" t="s">
        <v>450</v>
      </c>
      <c r="B225" s="810" t="s">
        <v>451</v>
      </c>
      <c r="C225" s="806" t="s">
        <v>449</v>
      </c>
      <c r="D225" s="807">
        <v>16</v>
      </c>
      <c r="E225" s="807">
        <v>10</v>
      </c>
      <c r="F225" s="808">
        <v>6</v>
      </c>
      <c r="G225" s="652"/>
      <c r="H225" s="548"/>
      <c r="I225" s="548"/>
      <c r="J225" s="778">
        <f t="shared" si="3"/>
        <v>0</v>
      </c>
      <c r="K225" s="818"/>
    </row>
    <row r="226" spans="1:11" s="817" customFormat="1" x14ac:dyDescent="0.25">
      <c r="A226" s="758" t="s">
        <v>452</v>
      </c>
      <c r="B226" s="810" t="s">
        <v>453</v>
      </c>
      <c r="C226" s="806" t="s">
        <v>28</v>
      </c>
      <c r="D226" s="807">
        <v>3</v>
      </c>
      <c r="E226" s="807">
        <v>3</v>
      </c>
      <c r="F226" s="808"/>
      <c r="G226" s="652"/>
      <c r="H226" s="548"/>
      <c r="I226" s="548"/>
      <c r="J226" s="778">
        <f t="shared" si="3"/>
        <v>0</v>
      </c>
      <c r="K226" s="818"/>
    </row>
    <row r="227" spans="1:11" s="817" customFormat="1" x14ac:dyDescent="0.25">
      <c r="A227" s="758" t="s">
        <v>454</v>
      </c>
      <c r="B227" s="810" t="s">
        <v>410</v>
      </c>
      <c r="C227" s="806" t="s">
        <v>386</v>
      </c>
      <c r="D227" s="807">
        <v>1</v>
      </c>
      <c r="E227" s="807"/>
      <c r="F227" s="808">
        <v>1</v>
      </c>
      <c r="G227" s="652"/>
      <c r="H227" s="548"/>
      <c r="I227" s="548"/>
      <c r="J227" s="778">
        <f t="shared" si="3"/>
        <v>0</v>
      </c>
      <c r="K227" s="818"/>
    </row>
    <row r="228" spans="1:11" s="817" customFormat="1" x14ac:dyDescent="0.25">
      <c r="A228" s="754" t="s">
        <v>455</v>
      </c>
      <c r="B228" s="769" t="s">
        <v>456</v>
      </c>
      <c r="C228" s="774"/>
      <c r="D228" s="775"/>
      <c r="E228" s="775"/>
      <c r="F228" s="775"/>
      <c r="G228" s="366"/>
      <c r="H228" s="546"/>
      <c r="I228" s="546"/>
      <c r="J228" s="779">
        <f t="shared" si="3"/>
        <v>0</v>
      </c>
      <c r="K228" s="818"/>
    </row>
    <row r="229" spans="1:11" s="632" customFormat="1" ht="28.5" hidden="1" outlineLevel="1" x14ac:dyDescent="0.25">
      <c r="A229" s="746" t="s">
        <v>457</v>
      </c>
      <c r="B229" s="657" t="s">
        <v>458</v>
      </c>
      <c r="C229" s="635" t="s">
        <v>196</v>
      </c>
      <c r="D229" s="621">
        <v>4</v>
      </c>
      <c r="E229" s="621">
        <v>4</v>
      </c>
      <c r="F229" s="752"/>
      <c r="G229" s="652"/>
      <c r="H229" s="548"/>
      <c r="I229" s="548"/>
      <c r="J229" s="653">
        <f t="shared" si="3"/>
        <v>0</v>
      </c>
      <c r="K229" s="633"/>
    </row>
    <row r="230" spans="1:11" s="632" customFormat="1" ht="28.5" hidden="1" outlineLevel="1" x14ac:dyDescent="0.25">
      <c r="A230" s="746" t="s">
        <v>459</v>
      </c>
      <c r="B230" s="657" t="s">
        <v>460</v>
      </c>
      <c r="C230" s="635" t="s">
        <v>170</v>
      </c>
      <c r="D230" s="621">
        <v>4</v>
      </c>
      <c r="E230" s="621"/>
      <c r="F230" s="752"/>
      <c r="G230" s="652"/>
      <c r="H230" s="548"/>
      <c r="I230" s="548"/>
      <c r="J230" s="653">
        <f t="shared" si="3"/>
        <v>4</v>
      </c>
      <c r="K230" s="633"/>
    </row>
    <row r="231" spans="1:11" s="632" customFormat="1" ht="28.5" hidden="1" outlineLevel="1" x14ac:dyDescent="0.25">
      <c r="A231" s="746" t="s">
        <v>461</v>
      </c>
      <c r="B231" s="657" t="s">
        <v>462</v>
      </c>
      <c r="C231" s="635" t="s">
        <v>196</v>
      </c>
      <c r="D231" s="621">
        <v>8</v>
      </c>
      <c r="E231" s="621"/>
      <c r="F231" s="752"/>
      <c r="G231" s="652"/>
      <c r="H231" s="548"/>
      <c r="I231" s="548"/>
      <c r="J231" s="653">
        <f t="shared" si="3"/>
        <v>8</v>
      </c>
      <c r="K231" s="633"/>
    </row>
    <row r="232" spans="1:11" s="632" customFormat="1" ht="15" hidden="1" outlineLevel="1" x14ac:dyDescent="0.25">
      <c r="A232" s="746" t="s">
        <v>463</v>
      </c>
      <c r="B232" s="657" t="s">
        <v>464</v>
      </c>
      <c r="C232" s="635" t="s">
        <v>170</v>
      </c>
      <c r="D232" s="621">
        <v>192</v>
      </c>
      <c r="E232" s="621"/>
      <c r="F232" s="752"/>
      <c r="G232" s="652"/>
      <c r="H232" s="548"/>
      <c r="I232" s="548"/>
      <c r="J232" s="653">
        <f t="shared" si="3"/>
        <v>192</v>
      </c>
      <c r="K232" s="633"/>
    </row>
    <row r="233" spans="1:11" s="632" customFormat="1" ht="28.5" hidden="1" outlineLevel="1" x14ac:dyDescent="0.25">
      <c r="A233" s="746" t="s">
        <v>465</v>
      </c>
      <c r="B233" s="657" t="s">
        <v>466</v>
      </c>
      <c r="C233" s="635" t="s">
        <v>170</v>
      </c>
      <c r="D233" s="621">
        <v>96</v>
      </c>
      <c r="E233" s="621"/>
      <c r="F233" s="752"/>
      <c r="G233" s="652"/>
      <c r="H233" s="548"/>
      <c r="I233" s="548"/>
      <c r="J233" s="653">
        <f t="shared" si="3"/>
        <v>96</v>
      </c>
      <c r="K233" s="633"/>
    </row>
    <row r="234" spans="1:11" s="632" customFormat="1" ht="28.5" hidden="1" outlineLevel="1" x14ac:dyDescent="0.25">
      <c r="A234" s="746" t="s">
        <v>467</v>
      </c>
      <c r="B234" s="657" t="s">
        <v>468</v>
      </c>
      <c r="C234" s="635" t="s">
        <v>170</v>
      </c>
      <c r="D234" s="621">
        <v>10</v>
      </c>
      <c r="E234" s="621"/>
      <c r="F234" s="752"/>
      <c r="G234" s="652"/>
      <c r="H234" s="548"/>
      <c r="I234" s="548"/>
      <c r="J234" s="653">
        <f t="shared" si="3"/>
        <v>10</v>
      </c>
      <c r="K234" s="633"/>
    </row>
    <row r="235" spans="1:11" s="632" customFormat="1" ht="28.5" hidden="1" outlineLevel="1" x14ac:dyDescent="0.25">
      <c r="A235" s="746" t="s">
        <v>469</v>
      </c>
      <c r="B235" s="657" t="s">
        <v>470</v>
      </c>
      <c r="C235" s="635" t="s">
        <v>170</v>
      </c>
      <c r="D235" s="621">
        <v>3</v>
      </c>
      <c r="E235" s="621"/>
      <c r="F235" s="752"/>
      <c r="G235" s="652"/>
      <c r="H235" s="548"/>
      <c r="I235" s="548"/>
      <c r="J235" s="653">
        <f t="shared" si="3"/>
        <v>3</v>
      </c>
      <c r="K235" s="633"/>
    </row>
    <row r="236" spans="1:11" s="632" customFormat="1" ht="28.5" hidden="1" outlineLevel="1" x14ac:dyDescent="0.25">
      <c r="A236" s="746" t="s">
        <v>471</v>
      </c>
      <c r="B236" s="657" t="s">
        <v>472</v>
      </c>
      <c r="C236" s="635" t="s">
        <v>170</v>
      </c>
      <c r="D236" s="621">
        <v>2</v>
      </c>
      <c r="E236" s="621"/>
      <c r="F236" s="752"/>
      <c r="G236" s="652"/>
      <c r="H236" s="548"/>
      <c r="I236" s="548"/>
      <c r="J236" s="653">
        <f t="shared" si="3"/>
        <v>2</v>
      </c>
      <c r="K236" s="633"/>
    </row>
    <row r="237" spans="1:11" s="632" customFormat="1" ht="28.5" hidden="1" outlineLevel="1" x14ac:dyDescent="0.25">
      <c r="A237" s="746" t="s">
        <v>473</v>
      </c>
      <c r="B237" s="657" t="s">
        <v>474</v>
      </c>
      <c r="C237" s="635" t="s">
        <v>170</v>
      </c>
      <c r="D237" s="621">
        <v>1</v>
      </c>
      <c r="E237" s="621"/>
      <c r="F237" s="752"/>
      <c r="G237" s="652"/>
      <c r="H237" s="548"/>
      <c r="I237" s="548"/>
      <c r="J237" s="653">
        <f t="shared" ref="J237:J300" si="4">D237-E237-F237-G237-H237-I237</f>
        <v>1</v>
      </c>
      <c r="K237" s="633"/>
    </row>
    <row r="238" spans="1:11" s="632" customFormat="1" ht="28.5" hidden="1" outlineLevel="1" x14ac:dyDescent="0.25">
      <c r="A238" s="746" t="s">
        <v>475</v>
      </c>
      <c r="B238" s="657" t="s">
        <v>476</v>
      </c>
      <c r="C238" s="635" t="s">
        <v>170</v>
      </c>
      <c r="D238" s="621">
        <v>5</v>
      </c>
      <c r="E238" s="621"/>
      <c r="F238" s="752"/>
      <c r="G238" s="652"/>
      <c r="H238" s="548"/>
      <c r="I238" s="548"/>
      <c r="J238" s="653">
        <f t="shared" si="4"/>
        <v>5</v>
      </c>
      <c r="K238" s="633"/>
    </row>
    <row r="239" spans="1:11" s="632" customFormat="1" ht="15" hidden="1" outlineLevel="1" x14ac:dyDescent="0.25">
      <c r="A239" s="746" t="s">
        <v>477</v>
      </c>
      <c r="B239" s="657" t="s">
        <v>478</v>
      </c>
      <c r="C239" s="635" t="s">
        <v>170</v>
      </c>
      <c r="D239" s="621">
        <v>5</v>
      </c>
      <c r="E239" s="621"/>
      <c r="F239" s="752"/>
      <c r="G239" s="652"/>
      <c r="H239" s="548"/>
      <c r="I239" s="548"/>
      <c r="J239" s="653">
        <f t="shared" si="4"/>
        <v>5</v>
      </c>
      <c r="K239" s="633"/>
    </row>
    <row r="240" spans="1:11" s="632" customFormat="1" ht="28.5" hidden="1" outlineLevel="1" x14ac:dyDescent="0.25">
      <c r="A240" s="746" t="s">
        <v>479</v>
      </c>
      <c r="B240" s="657" t="s">
        <v>480</v>
      </c>
      <c r="C240" s="635" t="s">
        <v>170</v>
      </c>
      <c r="D240" s="621">
        <v>27</v>
      </c>
      <c r="E240" s="621"/>
      <c r="F240" s="752"/>
      <c r="G240" s="652"/>
      <c r="H240" s="548"/>
      <c r="I240" s="548"/>
      <c r="J240" s="653">
        <f t="shared" si="4"/>
        <v>27</v>
      </c>
      <c r="K240" s="633"/>
    </row>
    <row r="241" spans="1:11" s="632" customFormat="1" ht="28.5" hidden="1" outlineLevel="1" x14ac:dyDescent="0.25">
      <c r="A241" s="746" t="s">
        <v>481</v>
      </c>
      <c r="B241" s="656" t="s">
        <v>482</v>
      </c>
      <c r="C241" s="635" t="s">
        <v>170</v>
      </c>
      <c r="D241" s="621">
        <v>6</v>
      </c>
      <c r="E241" s="621"/>
      <c r="F241" s="752"/>
      <c r="G241" s="652"/>
      <c r="H241" s="548"/>
      <c r="I241" s="548"/>
      <c r="J241" s="653">
        <f t="shared" si="4"/>
        <v>6</v>
      </c>
      <c r="K241" s="633"/>
    </row>
    <row r="242" spans="1:11" s="632" customFormat="1" ht="28.5" hidden="1" outlineLevel="1" x14ac:dyDescent="0.25">
      <c r="A242" s="746" t="s">
        <v>483</v>
      </c>
      <c r="B242" s="656" t="s">
        <v>484</v>
      </c>
      <c r="C242" s="635" t="s">
        <v>170</v>
      </c>
      <c r="D242" s="621">
        <v>75</v>
      </c>
      <c r="E242" s="621"/>
      <c r="F242" s="752"/>
      <c r="G242" s="652"/>
      <c r="H242" s="548"/>
      <c r="I242" s="548"/>
      <c r="J242" s="653">
        <f t="shared" si="4"/>
        <v>75</v>
      </c>
      <c r="K242" s="633"/>
    </row>
    <row r="243" spans="1:11" s="632" customFormat="1" ht="28.5" hidden="1" outlineLevel="1" x14ac:dyDescent="0.25">
      <c r="A243" s="746" t="s">
        <v>485</v>
      </c>
      <c r="B243" s="657" t="s">
        <v>486</v>
      </c>
      <c r="C243" s="635" t="s">
        <v>170</v>
      </c>
      <c r="D243" s="621">
        <v>3</v>
      </c>
      <c r="E243" s="621"/>
      <c r="F243" s="752"/>
      <c r="G243" s="652"/>
      <c r="H243" s="548"/>
      <c r="I243" s="548"/>
      <c r="J243" s="653">
        <f t="shared" si="4"/>
        <v>3</v>
      </c>
      <c r="K243" s="633"/>
    </row>
    <row r="244" spans="1:11" s="632" customFormat="1" ht="15" hidden="1" outlineLevel="1" x14ac:dyDescent="0.25">
      <c r="A244" s="746" t="s">
        <v>487</v>
      </c>
      <c r="B244" s="657" t="s">
        <v>488</v>
      </c>
      <c r="C244" s="635" t="s">
        <v>170</v>
      </c>
      <c r="D244" s="621">
        <v>5</v>
      </c>
      <c r="E244" s="621"/>
      <c r="F244" s="752"/>
      <c r="G244" s="652"/>
      <c r="H244" s="548"/>
      <c r="I244" s="548"/>
      <c r="J244" s="653">
        <f t="shared" si="4"/>
        <v>5</v>
      </c>
      <c r="K244" s="633"/>
    </row>
    <row r="245" spans="1:11" s="632" customFormat="1" ht="28.5" hidden="1" outlineLevel="1" x14ac:dyDescent="0.25">
      <c r="A245" s="746" t="s">
        <v>489</v>
      </c>
      <c r="B245" s="657" t="s">
        <v>490</v>
      </c>
      <c r="C245" s="635" t="s">
        <v>170</v>
      </c>
      <c r="D245" s="621">
        <v>5</v>
      </c>
      <c r="E245" s="621"/>
      <c r="F245" s="752"/>
      <c r="G245" s="652"/>
      <c r="H245" s="548"/>
      <c r="I245" s="548"/>
      <c r="J245" s="653">
        <f t="shared" si="4"/>
        <v>5</v>
      </c>
      <c r="K245" s="633"/>
    </row>
    <row r="246" spans="1:11" s="632" customFormat="1" ht="28.5" hidden="1" outlineLevel="1" x14ac:dyDescent="0.25">
      <c r="A246" s="746" t="s">
        <v>491</v>
      </c>
      <c r="B246" s="657" t="s">
        <v>492</v>
      </c>
      <c r="C246" s="635" t="s">
        <v>170</v>
      </c>
      <c r="D246" s="621">
        <v>5</v>
      </c>
      <c r="E246" s="621"/>
      <c r="F246" s="752"/>
      <c r="G246" s="652"/>
      <c r="H246" s="548"/>
      <c r="I246" s="548"/>
      <c r="J246" s="653">
        <f t="shared" si="4"/>
        <v>5</v>
      </c>
      <c r="K246" s="633"/>
    </row>
    <row r="247" spans="1:11" s="632" customFormat="1" ht="28.5" hidden="1" outlineLevel="1" x14ac:dyDescent="0.25">
      <c r="A247" s="746" t="s">
        <v>493</v>
      </c>
      <c r="B247" s="657" t="s">
        <v>494</v>
      </c>
      <c r="C247" s="635" t="s">
        <v>170</v>
      </c>
      <c r="D247" s="621">
        <v>8</v>
      </c>
      <c r="E247" s="621"/>
      <c r="F247" s="752"/>
      <c r="G247" s="652"/>
      <c r="H247" s="548"/>
      <c r="I247" s="548"/>
      <c r="J247" s="653">
        <f t="shared" si="4"/>
        <v>8</v>
      </c>
      <c r="K247" s="633"/>
    </row>
    <row r="248" spans="1:11" s="632" customFormat="1" ht="28.5" hidden="1" outlineLevel="1" x14ac:dyDescent="0.25">
      <c r="A248" s="746" t="s">
        <v>495</v>
      </c>
      <c r="B248" s="657" t="s">
        <v>496</v>
      </c>
      <c r="C248" s="635" t="s">
        <v>170</v>
      </c>
      <c r="D248" s="621">
        <v>57</v>
      </c>
      <c r="E248" s="621"/>
      <c r="F248" s="752"/>
      <c r="G248" s="652"/>
      <c r="H248" s="548"/>
      <c r="I248" s="548"/>
      <c r="J248" s="653">
        <f t="shared" si="4"/>
        <v>57</v>
      </c>
      <c r="K248" s="633"/>
    </row>
    <row r="249" spans="1:11" s="632" customFormat="1" ht="28.5" hidden="1" outlineLevel="1" x14ac:dyDescent="0.25">
      <c r="A249" s="746" t="s">
        <v>497</v>
      </c>
      <c r="B249" s="657" t="s">
        <v>498</v>
      </c>
      <c r="C249" s="635" t="s">
        <v>170</v>
      </c>
      <c r="D249" s="621">
        <v>163</v>
      </c>
      <c r="E249" s="621"/>
      <c r="F249" s="752"/>
      <c r="G249" s="652"/>
      <c r="H249" s="548"/>
      <c r="I249" s="548"/>
      <c r="J249" s="653">
        <f t="shared" si="4"/>
        <v>163</v>
      </c>
      <c r="K249" s="633"/>
    </row>
    <row r="250" spans="1:11" s="632" customFormat="1" ht="28.5" hidden="1" outlineLevel="1" x14ac:dyDescent="0.25">
      <c r="A250" s="746" t="s">
        <v>499</v>
      </c>
      <c r="B250" s="657" t="s">
        <v>500</v>
      </c>
      <c r="C250" s="635" t="s">
        <v>170</v>
      </c>
      <c r="D250" s="621">
        <v>2</v>
      </c>
      <c r="E250" s="621"/>
      <c r="F250" s="752"/>
      <c r="G250" s="652"/>
      <c r="H250" s="548"/>
      <c r="I250" s="548"/>
      <c r="J250" s="653">
        <f t="shared" si="4"/>
        <v>2</v>
      </c>
      <c r="K250" s="633"/>
    </row>
    <row r="251" spans="1:11" s="632" customFormat="1" ht="28.5" hidden="1" outlineLevel="1" x14ac:dyDescent="0.25">
      <c r="A251" s="746" t="s">
        <v>501</v>
      </c>
      <c r="B251" s="657" t="s">
        <v>502</v>
      </c>
      <c r="C251" s="635" t="s">
        <v>296</v>
      </c>
      <c r="D251" s="621">
        <v>60</v>
      </c>
      <c r="E251" s="621"/>
      <c r="F251" s="752"/>
      <c r="G251" s="652"/>
      <c r="H251" s="548"/>
      <c r="I251" s="548"/>
      <c r="J251" s="653">
        <f t="shared" si="4"/>
        <v>60</v>
      </c>
      <c r="K251" s="633"/>
    </row>
    <row r="252" spans="1:11" s="632" customFormat="1" ht="28.5" hidden="1" outlineLevel="1" x14ac:dyDescent="0.25">
      <c r="A252" s="746" t="s">
        <v>503</v>
      </c>
      <c r="B252" s="657" t="s">
        <v>504</v>
      </c>
      <c r="C252" s="635" t="s">
        <v>296</v>
      </c>
      <c r="D252" s="621">
        <v>60</v>
      </c>
      <c r="E252" s="621"/>
      <c r="F252" s="752"/>
      <c r="G252" s="652"/>
      <c r="H252" s="548"/>
      <c r="I252" s="548"/>
      <c r="J252" s="653">
        <f t="shared" si="4"/>
        <v>60</v>
      </c>
      <c r="K252" s="633"/>
    </row>
    <row r="253" spans="1:11" s="632" customFormat="1" ht="28.5" hidden="1" outlineLevel="1" x14ac:dyDescent="0.25">
      <c r="A253" s="746" t="s">
        <v>505</v>
      </c>
      <c r="B253" s="657" t="s">
        <v>506</v>
      </c>
      <c r="C253" s="635" t="s">
        <v>170</v>
      </c>
      <c r="D253" s="621">
        <v>12</v>
      </c>
      <c r="E253" s="621"/>
      <c r="F253" s="752"/>
      <c r="G253" s="652"/>
      <c r="H253" s="548"/>
      <c r="I253" s="548"/>
      <c r="J253" s="653">
        <f t="shared" si="4"/>
        <v>12</v>
      </c>
      <c r="K253" s="633"/>
    </row>
    <row r="254" spans="1:11" s="632" customFormat="1" ht="15" hidden="1" outlineLevel="1" x14ac:dyDescent="0.25">
      <c r="A254" s="746" t="s">
        <v>507</v>
      </c>
      <c r="B254" s="657" t="s">
        <v>508</v>
      </c>
      <c r="C254" s="635" t="s">
        <v>170</v>
      </c>
      <c r="D254" s="621">
        <v>5</v>
      </c>
      <c r="E254" s="621"/>
      <c r="F254" s="752"/>
      <c r="G254" s="652"/>
      <c r="H254" s="548"/>
      <c r="I254" s="548"/>
      <c r="J254" s="653">
        <f t="shared" si="4"/>
        <v>5</v>
      </c>
      <c r="K254" s="633"/>
    </row>
    <row r="255" spans="1:11" s="632" customFormat="1" ht="28.5" hidden="1" outlineLevel="1" x14ac:dyDescent="0.25">
      <c r="A255" s="746" t="s">
        <v>509</v>
      </c>
      <c r="B255" s="657" t="s">
        <v>510</v>
      </c>
      <c r="C255" s="635" t="s">
        <v>170</v>
      </c>
      <c r="D255" s="621">
        <v>35</v>
      </c>
      <c r="E255" s="621"/>
      <c r="F255" s="752"/>
      <c r="G255" s="652"/>
      <c r="H255" s="548"/>
      <c r="I255" s="548"/>
      <c r="J255" s="653">
        <f t="shared" si="4"/>
        <v>35</v>
      </c>
      <c r="K255" s="633"/>
    </row>
    <row r="256" spans="1:11" s="632" customFormat="1" ht="15" hidden="1" outlineLevel="1" x14ac:dyDescent="0.25">
      <c r="A256" s="746" t="s">
        <v>511</v>
      </c>
      <c r="B256" s="657" t="s">
        <v>512</v>
      </c>
      <c r="C256" s="635" t="s">
        <v>170</v>
      </c>
      <c r="D256" s="621">
        <v>12</v>
      </c>
      <c r="E256" s="621"/>
      <c r="F256" s="752"/>
      <c r="G256" s="652"/>
      <c r="H256" s="548"/>
      <c r="I256" s="548"/>
      <c r="J256" s="653">
        <f t="shared" si="4"/>
        <v>12</v>
      </c>
      <c r="K256" s="633"/>
    </row>
    <row r="257" spans="1:11" s="632" customFormat="1" ht="15" hidden="1" outlineLevel="1" x14ac:dyDescent="0.25">
      <c r="A257" s="746" t="s">
        <v>513</v>
      </c>
      <c r="B257" s="657" t="s">
        <v>514</v>
      </c>
      <c r="C257" s="635" t="s">
        <v>170</v>
      </c>
      <c r="D257" s="621">
        <v>12</v>
      </c>
      <c r="E257" s="621"/>
      <c r="F257" s="752"/>
      <c r="G257" s="652"/>
      <c r="H257" s="548"/>
      <c r="I257" s="548"/>
      <c r="J257" s="653">
        <f t="shared" si="4"/>
        <v>12</v>
      </c>
      <c r="K257" s="633"/>
    </row>
    <row r="258" spans="1:11" s="632" customFormat="1" ht="15" hidden="1" outlineLevel="1" x14ac:dyDescent="0.25">
      <c r="A258" s="746" t="s">
        <v>515</v>
      </c>
      <c r="B258" s="657" t="s">
        <v>516</v>
      </c>
      <c r="C258" s="635" t="s">
        <v>170</v>
      </c>
      <c r="D258" s="621">
        <v>2</v>
      </c>
      <c r="E258" s="621"/>
      <c r="F258" s="752"/>
      <c r="G258" s="652"/>
      <c r="H258" s="548"/>
      <c r="I258" s="548"/>
      <c r="J258" s="653">
        <f t="shared" si="4"/>
        <v>2</v>
      </c>
      <c r="K258" s="633"/>
    </row>
    <row r="259" spans="1:11" s="632" customFormat="1" ht="15" hidden="1" outlineLevel="1" x14ac:dyDescent="0.25">
      <c r="A259" s="746" t="s">
        <v>517</v>
      </c>
      <c r="B259" s="657" t="s">
        <v>518</v>
      </c>
      <c r="C259" s="635" t="s">
        <v>170</v>
      </c>
      <c r="D259" s="621">
        <v>12</v>
      </c>
      <c r="E259" s="621"/>
      <c r="F259" s="752"/>
      <c r="G259" s="652"/>
      <c r="H259" s="548"/>
      <c r="I259" s="548"/>
      <c r="J259" s="653">
        <f t="shared" si="4"/>
        <v>12</v>
      </c>
      <c r="K259" s="633"/>
    </row>
    <row r="260" spans="1:11" s="632" customFormat="1" ht="15" hidden="1" outlineLevel="1" x14ac:dyDescent="0.25">
      <c r="A260" s="746" t="s">
        <v>519</v>
      </c>
      <c r="B260" s="656" t="s">
        <v>520</v>
      </c>
      <c r="C260" s="635" t="s">
        <v>296</v>
      </c>
      <c r="D260" s="621">
        <v>324</v>
      </c>
      <c r="E260" s="621"/>
      <c r="F260" s="752"/>
      <c r="G260" s="652"/>
      <c r="H260" s="548"/>
      <c r="I260" s="548"/>
      <c r="J260" s="653">
        <f t="shared" si="4"/>
        <v>324</v>
      </c>
      <c r="K260" s="633"/>
    </row>
    <row r="261" spans="1:11" s="632" customFormat="1" ht="15" hidden="1" outlineLevel="1" x14ac:dyDescent="0.25">
      <c r="A261" s="746" t="s">
        <v>521</v>
      </c>
      <c r="B261" s="656" t="s">
        <v>522</v>
      </c>
      <c r="C261" s="635" t="s">
        <v>296</v>
      </c>
      <c r="D261" s="621">
        <v>603</v>
      </c>
      <c r="E261" s="621"/>
      <c r="F261" s="752"/>
      <c r="G261" s="652"/>
      <c r="H261" s="548"/>
      <c r="I261" s="548"/>
      <c r="J261" s="653">
        <f t="shared" si="4"/>
        <v>603</v>
      </c>
      <c r="K261" s="633"/>
    </row>
    <row r="262" spans="1:11" s="632" customFormat="1" ht="15" hidden="1" outlineLevel="1" x14ac:dyDescent="0.25">
      <c r="A262" s="746" t="s">
        <v>523</v>
      </c>
      <c r="B262" s="657" t="s">
        <v>524</v>
      </c>
      <c r="C262" s="635" t="s">
        <v>296</v>
      </c>
      <c r="D262" s="621">
        <v>24</v>
      </c>
      <c r="E262" s="621"/>
      <c r="F262" s="752"/>
      <c r="G262" s="652"/>
      <c r="H262" s="548"/>
      <c r="I262" s="548"/>
      <c r="J262" s="653">
        <f t="shared" si="4"/>
        <v>24</v>
      </c>
      <c r="K262" s="633"/>
    </row>
    <row r="263" spans="1:11" s="632" customFormat="1" ht="28.5" hidden="1" outlineLevel="1" x14ac:dyDescent="0.25">
      <c r="A263" s="746" t="s">
        <v>525</v>
      </c>
      <c r="B263" s="657" t="s">
        <v>526</v>
      </c>
      <c r="C263" s="635" t="s">
        <v>296</v>
      </c>
      <c r="D263" s="621">
        <v>603</v>
      </c>
      <c r="E263" s="621"/>
      <c r="F263" s="752"/>
      <c r="G263" s="652"/>
      <c r="H263" s="548"/>
      <c r="I263" s="548"/>
      <c r="J263" s="653">
        <f t="shared" si="4"/>
        <v>603</v>
      </c>
      <c r="K263" s="633"/>
    </row>
    <row r="264" spans="1:11" s="632" customFormat="1" ht="15" hidden="1" outlineLevel="1" x14ac:dyDescent="0.25">
      <c r="A264" s="746" t="s">
        <v>527</v>
      </c>
      <c r="B264" s="657" t="s">
        <v>304</v>
      </c>
      <c r="C264" s="635" t="s">
        <v>170</v>
      </c>
      <c r="D264" s="621">
        <v>4</v>
      </c>
      <c r="E264" s="621"/>
      <c r="F264" s="752"/>
      <c r="G264" s="652"/>
      <c r="H264" s="548"/>
      <c r="I264" s="548"/>
      <c r="J264" s="653">
        <f t="shared" si="4"/>
        <v>4</v>
      </c>
      <c r="K264" s="633"/>
    </row>
    <row r="265" spans="1:11" s="632" customFormat="1" ht="15" hidden="1" outlineLevel="1" x14ac:dyDescent="0.25">
      <c r="A265" s="746" t="s">
        <v>528</v>
      </c>
      <c r="B265" s="657" t="s">
        <v>302</v>
      </c>
      <c r="C265" s="635" t="s">
        <v>170</v>
      </c>
      <c r="D265" s="621">
        <v>9</v>
      </c>
      <c r="E265" s="621"/>
      <c r="F265" s="752"/>
      <c r="G265" s="652"/>
      <c r="H265" s="548"/>
      <c r="I265" s="548"/>
      <c r="J265" s="653">
        <f t="shared" si="4"/>
        <v>9</v>
      </c>
      <c r="K265" s="633"/>
    </row>
    <row r="266" spans="1:11" s="632" customFormat="1" ht="15" hidden="1" outlineLevel="1" x14ac:dyDescent="0.25">
      <c r="A266" s="746" t="s">
        <v>529</v>
      </c>
      <c r="B266" s="657" t="s">
        <v>530</v>
      </c>
      <c r="C266" s="635" t="s">
        <v>170</v>
      </c>
      <c r="D266" s="621">
        <v>2</v>
      </c>
      <c r="E266" s="621"/>
      <c r="F266" s="752"/>
      <c r="G266" s="652"/>
      <c r="H266" s="548"/>
      <c r="I266" s="548"/>
      <c r="J266" s="653">
        <f t="shared" si="4"/>
        <v>2</v>
      </c>
      <c r="K266" s="633"/>
    </row>
    <row r="267" spans="1:11" s="632" customFormat="1" ht="15" hidden="1" outlineLevel="1" x14ac:dyDescent="0.25">
      <c r="A267" s="747" t="s">
        <v>531</v>
      </c>
      <c r="B267" s="657" t="s">
        <v>532</v>
      </c>
      <c r="C267" s="635" t="s">
        <v>170</v>
      </c>
      <c r="D267" s="621">
        <v>4</v>
      </c>
      <c r="E267" s="621"/>
      <c r="F267" s="752"/>
      <c r="G267" s="652"/>
      <c r="H267" s="548"/>
      <c r="I267" s="548"/>
      <c r="J267" s="653">
        <f t="shared" si="4"/>
        <v>4</v>
      </c>
      <c r="K267" s="633"/>
    </row>
    <row r="268" spans="1:11" s="632" customFormat="1" ht="15" hidden="1" outlineLevel="1" x14ac:dyDescent="0.25">
      <c r="A268" s="746" t="s">
        <v>533</v>
      </c>
      <c r="B268" s="657" t="s">
        <v>289</v>
      </c>
      <c r="C268" s="635" t="s">
        <v>170</v>
      </c>
      <c r="D268" s="621">
        <v>120</v>
      </c>
      <c r="E268" s="621"/>
      <c r="F268" s="752"/>
      <c r="G268" s="652"/>
      <c r="H268" s="548"/>
      <c r="I268" s="548"/>
      <c r="J268" s="653">
        <f t="shared" si="4"/>
        <v>120</v>
      </c>
      <c r="K268" s="633"/>
    </row>
    <row r="269" spans="1:11" s="632" customFormat="1" ht="15" hidden="1" outlineLevel="1" x14ac:dyDescent="0.25">
      <c r="A269" s="746" t="s">
        <v>534</v>
      </c>
      <c r="B269" s="657" t="s">
        <v>330</v>
      </c>
      <c r="C269" s="635" t="s">
        <v>170</v>
      </c>
      <c r="D269" s="621">
        <v>240</v>
      </c>
      <c r="E269" s="621"/>
      <c r="F269" s="752"/>
      <c r="G269" s="652"/>
      <c r="H269" s="548"/>
      <c r="I269" s="548"/>
      <c r="J269" s="653">
        <f t="shared" si="4"/>
        <v>240</v>
      </c>
      <c r="K269" s="633"/>
    </row>
    <row r="270" spans="1:11" s="632" customFormat="1" ht="15" hidden="1" outlineLevel="1" x14ac:dyDescent="0.25">
      <c r="A270" s="746" t="s">
        <v>535</v>
      </c>
      <c r="B270" s="657" t="s">
        <v>536</v>
      </c>
      <c r="C270" s="635" t="s">
        <v>170</v>
      </c>
      <c r="D270" s="621">
        <v>120</v>
      </c>
      <c r="E270" s="621"/>
      <c r="F270" s="752"/>
      <c r="G270" s="652"/>
      <c r="H270" s="548"/>
      <c r="I270" s="548"/>
      <c r="J270" s="653">
        <f t="shared" si="4"/>
        <v>120</v>
      </c>
      <c r="K270" s="633"/>
    </row>
    <row r="271" spans="1:11" s="632" customFormat="1" ht="28.5" hidden="1" outlineLevel="1" x14ac:dyDescent="0.25">
      <c r="A271" s="746" t="s">
        <v>537</v>
      </c>
      <c r="B271" s="657" t="s">
        <v>538</v>
      </c>
      <c r="C271" s="635" t="s">
        <v>296</v>
      </c>
      <c r="D271" s="621">
        <v>1660</v>
      </c>
      <c r="E271" s="621">
        <v>700</v>
      </c>
      <c r="F271" s="752"/>
      <c r="G271" s="652"/>
      <c r="H271" s="548"/>
      <c r="I271" s="548"/>
      <c r="J271" s="653">
        <f t="shared" si="4"/>
        <v>960</v>
      </c>
      <c r="K271" s="633"/>
    </row>
    <row r="272" spans="1:11" s="632" customFormat="1" ht="28.5" hidden="1" outlineLevel="1" x14ac:dyDescent="0.25">
      <c r="A272" s="746" t="s">
        <v>539</v>
      </c>
      <c r="B272" s="657" t="s">
        <v>540</v>
      </c>
      <c r="C272" s="635" t="s">
        <v>296</v>
      </c>
      <c r="D272" s="621">
        <v>3050</v>
      </c>
      <c r="E272" s="621">
        <v>3050</v>
      </c>
      <c r="F272" s="752"/>
      <c r="G272" s="652"/>
      <c r="H272" s="548"/>
      <c r="I272" s="548"/>
      <c r="J272" s="653">
        <f t="shared" si="4"/>
        <v>0</v>
      </c>
      <c r="K272" s="633"/>
    </row>
    <row r="273" spans="1:11" s="632" customFormat="1" ht="15" hidden="1" outlineLevel="1" x14ac:dyDescent="0.25">
      <c r="A273" s="746" t="s">
        <v>541</v>
      </c>
      <c r="B273" s="657" t="s">
        <v>346</v>
      </c>
      <c r="C273" s="635" t="s">
        <v>296</v>
      </c>
      <c r="D273" s="621">
        <v>100</v>
      </c>
      <c r="E273" s="621"/>
      <c r="F273" s="752"/>
      <c r="G273" s="652"/>
      <c r="H273" s="548"/>
      <c r="I273" s="548"/>
      <c r="J273" s="653">
        <f t="shared" si="4"/>
        <v>100</v>
      </c>
      <c r="K273" s="633"/>
    </row>
    <row r="274" spans="1:11" s="632" customFormat="1" ht="15" hidden="1" outlineLevel="1" x14ac:dyDescent="0.25">
      <c r="A274" s="746" t="s">
        <v>542</v>
      </c>
      <c r="B274" s="657" t="s">
        <v>543</v>
      </c>
      <c r="C274" s="635" t="s">
        <v>170</v>
      </c>
      <c r="D274" s="621">
        <v>200</v>
      </c>
      <c r="E274" s="621"/>
      <c r="F274" s="752"/>
      <c r="G274" s="652"/>
      <c r="H274" s="548"/>
      <c r="I274" s="548"/>
      <c r="J274" s="653">
        <f t="shared" si="4"/>
        <v>200</v>
      </c>
      <c r="K274" s="633"/>
    </row>
    <row r="275" spans="1:11" s="632" customFormat="1" ht="15" hidden="1" outlineLevel="1" x14ac:dyDescent="0.25">
      <c r="A275" s="746" t="s">
        <v>544</v>
      </c>
      <c r="B275" s="657" t="s">
        <v>545</v>
      </c>
      <c r="C275" s="635" t="s">
        <v>170</v>
      </c>
      <c r="D275" s="621">
        <v>5</v>
      </c>
      <c r="E275" s="621"/>
      <c r="F275" s="752"/>
      <c r="G275" s="652"/>
      <c r="H275" s="548"/>
      <c r="I275" s="548"/>
      <c r="J275" s="653">
        <f t="shared" si="4"/>
        <v>5</v>
      </c>
      <c r="K275" s="633"/>
    </row>
    <row r="276" spans="1:11" s="632" customFormat="1" ht="15" hidden="1" outlineLevel="1" x14ac:dyDescent="0.25">
      <c r="A276" s="746" t="s">
        <v>546</v>
      </c>
      <c r="B276" s="657" t="s">
        <v>547</v>
      </c>
      <c r="C276" s="635" t="s">
        <v>170</v>
      </c>
      <c r="D276" s="621">
        <v>3</v>
      </c>
      <c r="E276" s="621"/>
      <c r="F276" s="752"/>
      <c r="G276" s="652"/>
      <c r="H276" s="548"/>
      <c r="I276" s="548"/>
      <c r="J276" s="653">
        <f t="shared" si="4"/>
        <v>3</v>
      </c>
      <c r="K276" s="633"/>
    </row>
    <row r="277" spans="1:11" s="632" customFormat="1" ht="42.75" hidden="1" outlineLevel="1" x14ac:dyDescent="0.25">
      <c r="A277" s="746" t="s">
        <v>548</v>
      </c>
      <c r="B277" s="657" t="s">
        <v>549</v>
      </c>
      <c r="C277" s="635" t="s">
        <v>170</v>
      </c>
      <c r="D277" s="621">
        <v>4</v>
      </c>
      <c r="E277" s="621"/>
      <c r="F277" s="752"/>
      <c r="G277" s="652"/>
      <c r="H277" s="548"/>
      <c r="I277" s="548"/>
      <c r="J277" s="653">
        <f t="shared" si="4"/>
        <v>4</v>
      </c>
      <c r="K277" s="633"/>
    </row>
    <row r="278" spans="1:11" s="632" customFormat="1" ht="28.5" hidden="1" outlineLevel="1" x14ac:dyDescent="0.25">
      <c r="A278" s="746" t="s">
        <v>550</v>
      </c>
      <c r="B278" s="657" t="s">
        <v>551</v>
      </c>
      <c r="C278" s="635" t="s">
        <v>170</v>
      </c>
      <c r="D278" s="621">
        <v>4</v>
      </c>
      <c r="E278" s="621"/>
      <c r="F278" s="752"/>
      <c r="G278" s="652"/>
      <c r="H278" s="548"/>
      <c r="I278" s="548"/>
      <c r="J278" s="653">
        <f t="shared" si="4"/>
        <v>4</v>
      </c>
      <c r="K278" s="633"/>
    </row>
    <row r="279" spans="1:11" s="632" customFormat="1" ht="15" hidden="1" outlineLevel="1" x14ac:dyDescent="0.25">
      <c r="A279" s="746" t="s">
        <v>552</v>
      </c>
      <c r="B279" s="657" t="s">
        <v>354</v>
      </c>
      <c r="C279" s="635" t="s">
        <v>196</v>
      </c>
      <c r="D279" s="621">
        <v>1</v>
      </c>
      <c r="E279" s="621"/>
      <c r="F279" s="752"/>
      <c r="G279" s="652"/>
      <c r="H279" s="548"/>
      <c r="I279" s="548"/>
      <c r="J279" s="653">
        <f t="shared" si="4"/>
        <v>1</v>
      </c>
      <c r="K279" s="633"/>
    </row>
    <row r="280" spans="1:11" s="632" customFormat="1" ht="15" hidden="1" outlineLevel="1" x14ac:dyDescent="0.25">
      <c r="A280" s="746" t="s">
        <v>553</v>
      </c>
      <c r="B280" s="657" t="s">
        <v>242</v>
      </c>
      <c r="C280" s="635" t="s">
        <v>296</v>
      </c>
      <c r="D280" s="621">
        <v>40</v>
      </c>
      <c r="E280" s="621"/>
      <c r="F280" s="752"/>
      <c r="G280" s="652"/>
      <c r="H280" s="548"/>
      <c r="I280" s="548"/>
      <c r="J280" s="653">
        <f t="shared" si="4"/>
        <v>40</v>
      </c>
      <c r="K280" s="633"/>
    </row>
    <row r="281" spans="1:11" s="632" customFormat="1" ht="15" hidden="1" outlineLevel="1" x14ac:dyDescent="0.25">
      <c r="A281" s="746" t="s">
        <v>554</v>
      </c>
      <c r="B281" s="657" t="s">
        <v>555</v>
      </c>
      <c r="C281" s="635" t="s">
        <v>170</v>
      </c>
      <c r="D281" s="621">
        <v>134</v>
      </c>
      <c r="E281" s="621"/>
      <c r="F281" s="752"/>
      <c r="G281" s="652"/>
      <c r="H281" s="548"/>
      <c r="I281" s="548"/>
      <c r="J281" s="653">
        <f t="shared" si="4"/>
        <v>134</v>
      </c>
      <c r="K281" s="633"/>
    </row>
    <row r="282" spans="1:11" s="632" customFormat="1" ht="15" hidden="1" outlineLevel="1" x14ac:dyDescent="0.25">
      <c r="A282" s="746" t="s">
        <v>556</v>
      </c>
      <c r="B282" s="657" t="s">
        <v>557</v>
      </c>
      <c r="C282" s="635" t="s">
        <v>170</v>
      </c>
      <c r="D282" s="621">
        <v>30</v>
      </c>
      <c r="E282" s="621"/>
      <c r="F282" s="752"/>
      <c r="G282" s="652"/>
      <c r="H282" s="548"/>
      <c r="I282" s="548"/>
      <c r="J282" s="653">
        <f t="shared" si="4"/>
        <v>30</v>
      </c>
      <c r="K282" s="633"/>
    </row>
    <row r="283" spans="1:11" s="632" customFormat="1" ht="15" hidden="1" outlineLevel="1" x14ac:dyDescent="0.25">
      <c r="A283" s="746" t="s">
        <v>558</v>
      </c>
      <c r="B283" s="657" t="s">
        <v>291</v>
      </c>
      <c r="C283" s="635" t="s">
        <v>170</v>
      </c>
      <c r="D283" s="621">
        <v>909</v>
      </c>
      <c r="E283" s="621"/>
      <c r="F283" s="752"/>
      <c r="G283" s="652"/>
      <c r="H283" s="548"/>
      <c r="I283" s="548"/>
      <c r="J283" s="653">
        <f t="shared" si="4"/>
        <v>909</v>
      </c>
      <c r="K283" s="633"/>
    </row>
    <row r="284" spans="1:11" s="632" customFormat="1" ht="15" hidden="1" outlineLevel="1" x14ac:dyDescent="0.25">
      <c r="A284" s="746" t="s">
        <v>559</v>
      </c>
      <c r="B284" s="657" t="s">
        <v>293</v>
      </c>
      <c r="C284" s="635" t="s">
        <v>170</v>
      </c>
      <c r="D284" s="621">
        <v>909</v>
      </c>
      <c r="E284" s="621"/>
      <c r="F284" s="752"/>
      <c r="G284" s="652"/>
      <c r="H284" s="548"/>
      <c r="I284" s="548"/>
      <c r="J284" s="653">
        <f t="shared" si="4"/>
        <v>909</v>
      </c>
      <c r="K284" s="633"/>
    </row>
    <row r="285" spans="1:11" s="632" customFormat="1" ht="15" hidden="1" outlineLevel="1" x14ac:dyDescent="0.25">
      <c r="A285" s="746" t="s">
        <v>560</v>
      </c>
      <c r="B285" s="657" t="s">
        <v>561</v>
      </c>
      <c r="C285" s="635" t="s">
        <v>170</v>
      </c>
      <c r="D285" s="621">
        <v>332</v>
      </c>
      <c r="E285" s="621"/>
      <c r="F285" s="752"/>
      <c r="G285" s="652"/>
      <c r="H285" s="548"/>
      <c r="I285" s="548"/>
      <c r="J285" s="653">
        <f t="shared" si="4"/>
        <v>332</v>
      </c>
      <c r="K285" s="633"/>
    </row>
    <row r="286" spans="1:11" s="632" customFormat="1" ht="15" hidden="1" outlineLevel="1" x14ac:dyDescent="0.25">
      <c r="A286" s="746" t="s">
        <v>562</v>
      </c>
      <c r="B286" s="657" t="s">
        <v>563</v>
      </c>
      <c r="C286" s="635" t="s">
        <v>170</v>
      </c>
      <c r="D286" s="621">
        <v>332</v>
      </c>
      <c r="E286" s="621"/>
      <c r="F286" s="752"/>
      <c r="G286" s="652"/>
      <c r="H286" s="548"/>
      <c r="I286" s="548"/>
      <c r="J286" s="653">
        <f t="shared" si="4"/>
        <v>332</v>
      </c>
      <c r="K286" s="633"/>
    </row>
    <row r="287" spans="1:11" s="632" customFormat="1" ht="15" hidden="1" outlineLevel="1" x14ac:dyDescent="0.25">
      <c r="A287" s="746" t="s">
        <v>564</v>
      </c>
      <c r="B287" s="657" t="s">
        <v>381</v>
      </c>
      <c r="C287" s="635" t="s">
        <v>196</v>
      </c>
      <c r="D287" s="621">
        <v>1</v>
      </c>
      <c r="E287" s="621"/>
      <c r="F287" s="752"/>
      <c r="G287" s="652"/>
      <c r="H287" s="548"/>
      <c r="I287" s="548"/>
      <c r="J287" s="653">
        <f t="shared" si="4"/>
        <v>1</v>
      </c>
      <c r="K287" s="633"/>
    </row>
    <row r="288" spans="1:11" s="817" customFormat="1" collapsed="1" x14ac:dyDescent="0.25">
      <c r="A288" s="754" t="s">
        <v>565</v>
      </c>
      <c r="B288" s="769" t="s">
        <v>566</v>
      </c>
      <c r="C288" s="774"/>
      <c r="D288" s="775"/>
      <c r="E288" s="775"/>
      <c r="F288" s="775"/>
      <c r="G288" s="366"/>
      <c r="H288" s="546"/>
      <c r="I288" s="546"/>
      <c r="J288" s="779">
        <f t="shared" si="4"/>
        <v>0</v>
      </c>
      <c r="K288" s="818"/>
    </row>
    <row r="289" spans="1:11" s="632" customFormat="1" ht="28.5" hidden="1" outlineLevel="1" x14ac:dyDescent="0.25">
      <c r="A289" s="746" t="s">
        <v>567</v>
      </c>
      <c r="B289" s="657" t="s">
        <v>568</v>
      </c>
      <c r="C289" s="748" t="s">
        <v>170</v>
      </c>
      <c r="D289" s="621">
        <v>10</v>
      </c>
      <c r="E289" s="621">
        <v>10</v>
      </c>
      <c r="F289" s="752"/>
      <c r="G289" s="652"/>
      <c r="H289" s="548"/>
      <c r="I289" s="548"/>
      <c r="J289" s="653">
        <f t="shared" si="4"/>
        <v>0</v>
      </c>
      <c r="K289" s="633"/>
    </row>
    <row r="290" spans="1:11" s="632" customFormat="1" ht="28.5" hidden="1" outlineLevel="1" x14ac:dyDescent="0.25">
      <c r="A290" s="746" t="s">
        <v>569</v>
      </c>
      <c r="B290" s="657" t="s">
        <v>570</v>
      </c>
      <c r="C290" s="748" t="s">
        <v>170</v>
      </c>
      <c r="D290" s="621">
        <v>24</v>
      </c>
      <c r="E290" s="621">
        <v>24</v>
      </c>
      <c r="F290" s="752"/>
      <c r="G290" s="652"/>
      <c r="H290" s="548"/>
      <c r="I290" s="548"/>
      <c r="J290" s="653">
        <f t="shared" si="4"/>
        <v>0</v>
      </c>
      <c r="K290" s="633"/>
    </row>
    <row r="291" spans="1:11" s="632" customFormat="1" ht="15" hidden="1" outlineLevel="1" x14ac:dyDescent="0.25">
      <c r="A291" s="746" t="s">
        <v>571</v>
      </c>
      <c r="B291" s="657" t="s">
        <v>572</v>
      </c>
      <c r="C291" s="748" t="s">
        <v>170</v>
      </c>
      <c r="D291" s="621">
        <v>28</v>
      </c>
      <c r="E291" s="621">
        <v>10</v>
      </c>
      <c r="F291" s="752"/>
      <c r="G291" s="652"/>
      <c r="H291" s="548"/>
      <c r="I291" s="548"/>
      <c r="J291" s="653">
        <f t="shared" si="4"/>
        <v>18</v>
      </c>
      <c r="K291" s="633"/>
    </row>
    <row r="292" spans="1:11" s="632" customFormat="1" ht="15" hidden="1" outlineLevel="1" x14ac:dyDescent="0.25">
      <c r="A292" s="746" t="s">
        <v>573</v>
      </c>
      <c r="B292" s="657" t="s">
        <v>574</v>
      </c>
      <c r="C292" s="748" t="s">
        <v>170</v>
      </c>
      <c r="D292" s="621">
        <v>34</v>
      </c>
      <c r="E292" s="621">
        <v>34</v>
      </c>
      <c r="F292" s="752"/>
      <c r="G292" s="652"/>
      <c r="H292" s="548"/>
      <c r="I292" s="548"/>
      <c r="J292" s="653">
        <f t="shared" si="4"/>
        <v>0</v>
      </c>
      <c r="K292" s="633"/>
    </row>
    <row r="293" spans="1:11" s="632" customFormat="1" ht="28.5" hidden="1" outlineLevel="1" x14ac:dyDescent="0.25">
      <c r="A293" s="746" t="s">
        <v>575</v>
      </c>
      <c r="B293" s="657" t="s">
        <v>576</v>
      </c>
      <c r="C293" s="748" t="s">
        <v>170</v>
      </c>
      <c r="D293" s="621">
        <v>4</v>
      </c>
      <c r="E293" s="621">
        <v>4</v>
      </c>
      <c r="F293" s="752"/>
      <c r="G293" s="652"/>
      <c r="H293" s="548"/>
      <c r="I293" s="548"/>
      <c r="J293" s="653">
        <f t="shared" si="4"/>
        <v>0</v>
      </c>
      <c r="K293" s="633"/>
    </row>
    <row r="294" spans="1:11" s="632" customFormat="1" ht="28.5" hidden="1" outlineLevel="1" x14ac:dyDescent="0.25">
      <c r="A294" s="746" t="s">
        <v>577</v>
      </c>
      <c r="B294" s="657" t="s">
        <v>578</v>
      </c>
      <c r="C294" s="748" t="s">
        <v>170</v>
      </c>
      <c r="D294" s="621">
        <v>4</v>
      </c>
      <c r="E294" s="621">
        <v>4</v>
      </c>
      <c r="F294" s="752"/>
      <c r="G294" s="652"/>
      <c r="H294" s="548"/>
      <c r="I294" s="548"/>
      <c r="J294" s="653">
        <f t="shared" si="4"/>
        <v>0</v>
      </c>
      <c r="K294" s="633"/>
    </row>
    <row r="295" spans="1:11" s="632" customFormat="1" ht="28.5" hidden="1" outlineLevel="1" x14ac:dyDescent="0.25">
      <c r="A295" s="746" t="s">
        <v>579</v>
      </c>
      <c r="B295" s="657" t="s">
        <v>580</v>
      </c>
      <c r="C295" s="748" t="s">
        <v>170</v>
      </c>
      <c r="D295" s="621">
        <v>34</v>
      </c>
      <c r="E295" s="621"/>
      <c r="F295" s="752"/>
      <c r="G295" s="652"/>
      <c r="H295" s="548"/>
      <c r="I295" s="548"/>
      <c r="J295" s="653">
        <f t="shared" si="4"/>
        <v>34</v>
      </c>
      <c r="K295" s="633"/>
    </row>
    <row r="296" spans="1:11" s="632" customFormat="1" ht="15" hidden="1" outlineLevel="1" x14ac:dyDescent="0.25">
      <c r="A296" s="747" t="s">
        <v>581</v>
      </c>
      <c r="B296" s="657" t="s">
        <v>582</v>
      </c>
      <c r="C296" s="748" t="s">
        <v>170</v>
      </c>
      <c r="D296" s="621">
        <v>34</v>
      </c>
      <c r="E296" s="621">
        <v>34</v>
      </c>
      <c r="F296" s="752"/>
      <c r="G296" s="652"/>
      <c r="H296" s="548"/>
      <c r="I296" s="548"/>
      <c r="J296" s="653">
        <f t="shared" si="4"/>
        <v>0</v>
      </c>
      <c r="K296" s="633"/>
    </row>
    <row r="297" spans="1:11" s="632" customFormat="1" ht="28.5" hidden="1" outlineLevel="1" x14ac:dyDescent="0.25">
      <c r="A297" s="747" t="s">
        <v>583</v>
      </c>
      <c r="B297" s="657" t="s">
        <v>584</v>
      </c>
      <c r="C297" s="748" t="s">
        <v>296</v>
      </c>
      <c r="D297" s="621">
        <v>2135</v>
      </c>
      <c r="E297" s="621">
        <v>1509.7</v>
      </c>
      <c r="F297" s="752"/>
      <c r="G297" s="652"/>
      <c r="H297" s="548"/>
      <c r="I297" s="548"/>
      <c r="J297" s="653">
        <f t="shared" si="4"/>
        <v>625.29999999999995</v>
      </c>
      <c r="K297" s="633"/>
    </row>
    <row r="298" spans="1:11" s="632" customFormat="1" ht="15" hidden="1" outlineLevel="1" x14ac:dyDescent="0.25">
      <c r="A298" s="746" t="s">
        <v>585</v>
      </c>
      <c r="B298" s="657" t="s">
        <v>547</v>
      </c>
      <c r="C298" s="748" t="s">
        <v>170</v>
      </c>
      <c r="D298" s="621">
        <v>2</v>
      </c>
      <c r="E298" s="621">
        <v>2</v>
      </c>
      <c r="F298" s="752"/>
      <c r="G298" s="652"/>
      <c r="H298" s="548"/>
      <c r="I298" s="548"/>
      <c r="J298" s="653">
        <f t="shared" si="4"/>
        <v>0</v>
      </c>
      <c r="K298" s="633"/>
    </row>
    <row r="299" spans="1:11" s="632" customFormat="1" ht="28.5" hidden="1" outlineLevel="1" x14ac:dyDescent="0.25">
      <c r="A299" s="746" t="s">
        <v>586</v>
      </c>
      <c r="B299" s="657" t="s">
        <v>587</v>
      </c>
      <c r="C299" s="748" t="s">
        <v>170</v>
      </c>
      <c r="D299" s="621">
        <v>100</v>
      </c>
      <c r="E299" s="621">
        <v>100</v>
      </c>
      <c r="F299" s="752"/>
      <c r="G299" s="652"/>
      <c r="H299" s="548"/>
      <c r="I299" s="548"/>
      <c r="J299" s="653">
        <f t="shared" si="4"/>
        <v>0</v>
      </c>
      <c r="K299" s="633"/>
    </row>
    <row r="300" spans="1:11" s="632" customFormat="1" ht="28.5" hidden="1" outlineLevel="1" x14ac:dyDescent="0.25">
      <c r="A300" s="746" t="s">
        <v>588</v>
      </c>
      <c r="B300" s="657" t="s">
        <v>589</v>
      </c>
      <c r="C300" s="748" t="s">
        <v>170</v>
      </c>
      <c r="D300" s="621">
        <v>5</v>
      </c>
      <c r="E300" s="621">
        <v>2</v>
      </c>
      <c r="F300" s="752"/>
      <c r="G300" s="652"/>
      <c r="H300" s="548"/>
      <c r="I300" s="548"/>
      <c r="J300" s="653">
        <f t="shared" si="4"/>
        <v>3</v>
      </c>
      <c r="K300" s="633"/>
    </row>
    <row r="301" spans="1:11" s="632" customFormat="1" ht="15" hidden="1" outlineLevel="1" x14ac:dyDescent="0.25">
      <c r="A301" s="746" t="s">
        <v>590</v>
      </c>
      <c r="B301" s="657" t="s">
        <v>346</v>
      </c>
      <c r="C301" s="748" t="s">
        <v>296</v>
      </c>
      <c r="D301" s="621">
        <v>250</v>
      </c>
      <c r="E301" s="621"/>
      <c r="F301" s="752"/>
      <c r="G301" s="652"/>
      <c r="H301" s="548"/>
      <c r="I301" s="548"/>
      <c r="J301" s="653">
        <f t="shared" ref="J301:J364" si="5">D301-E301-F301-G301-H301-I301</f>
        <v>250</v>
      </c>
      <c r="K301" s="633"/>
    </row>
    <row r="302" spans="1:11" s="632" customFormat="1" ht="15" hidden="1" outlineLevel="1" x14ac:dyDescent="0.25">
      <c r="A302" s="746" t="s">
        <v>591</v>
      </c>
      <c r="B302" s="657" t="s">
        <v>543</v>
      </c>
      <c r="C302" s="748" t="s">
        <v>170</v>
      </c>
      <c r="D302" s="621">
        <v>100</v>
      </c>
      <c r="E302" s="621"/>
      <c r="F302" s="752"/>
      <c r="G302" s="652"/>
      <c r="H302" s="548"/>
      <c r="I302" s="548"/>
      <c r="J302" s="653">
        <f t="shared" si="5"/>
        <v>100</v>
      </c>
      <c r="K302" s="633"/>
    </row>
    <row r="303" spans="1:11" s="632" customFormat="1" ht="28.5" hidden="1" outlineLevel="1" x14ac:dyDescent="0.25">
      <c r="A303" s="746" t="s">
        <v>592</v>
      </c>
      <c r="B303" s="656" t="s">
        <v>496</v>
      </c>
      <c r="C303" s="748" t="s">
        <v>170</v>
      </c>
      <c r="D303" s="621">
        <v>40</v>
      </c>
      <c r="E303" s="621">
        <v>34</v>
      </c>
      <c r="F303" s="752"/>
      <c r="G303" s="652"/>
      <c r="H303" s="548"/>
      <c r="I303" s="548"/>
      <c r="J303" s="653">
        <f t="shared" si="5"/>
        <v>6</v>
      </c>
      <c r="K303" s="633"/>
    </row>
    <row r="304" spans="1:11" s="632" customFormat="1" ht="15" hidden="1" outlineLevel="1" x14ac:dyDescent="0.25">
      <c r="A304" s="746" t="s">
        <v>593</v>
      </c>
      <c r="B304" s="657" t="s">
        <v>354</v>
      </c>
      <c r="C304" s="748" t="s">
        <v>196</v>
      </c>
      <c r="D304" s="621">
        <v>1</v>
      </c>
      <c r="E304" s="621"/>
      <c r="F304" s="752"/>
      <c r="G304" s="652"/>
      <c r="H304" s="548"/>
      <c r="I304" s="548"/>
      <c r="J304" s="653">
        <f t="shared" si="5"/>
        <v>1</v>
      </c>
      <c r="K304" s="633"/>
    </row>
    <row r="305" spans="1:11" s="632" customFormat="1" ht="15" hidden="1" outlineLevel="1" x14ac:dyDescent="0.25">
      <c r="A305" s="746" t="s">
        <v>594</v>
      </c>
      <c r="B305" s="657" t="s">
        <v>381</v>
      </c>
      <c r="C305" s="748" t="s">
        <v>196</v>
      </c>
      <c r="D305" s="621">
        <v>1</v>
      </c>
      <c r="E305" s="621"/>
      <c r="F305" s="752"/>
      <c r="G305" s="652"/>
      <c r="H305" s="548"/>
      <c r="I305" s="548"/>
      <c r="J305" s="653">
        <f t="shared" si="5"/>
        <v>1</v>
      </c>
      <c r="K305" s="633"/>
    </row>
    <row r="306" spans="1:11" s="817" customFormat="1" collapsed="1" x14ac:dyDescent="0.25">
      <c r="A306" s="754" t="s">
        <v>595</v>
      </c>
      <c r="B306" s="769" t="s">
        <v>596</v>
      </c>
      <c r="C306" s="774"/>
      <c r="D306" s="775"/>
      <c r="E306" s="775"/>
      <c r="F306" s="775"/>
      <c r="G306" s="366"/>
      <c r="H306" s="546"/>
      <c r="I306" s="546"/>
      <c r="J306" s="779">
        <f t="shared" si="5"/>
        <v>0</v>
      </c>
      <c r="K306" s="818"/>
    </row>
    <row r="307" spans="1:11" s="817" customFormat="1" x14ac:dyDescent="0.25">
      <c r="A307" s="760" t="s">
        <v>597</v>
      </c>
      <c r="B307" s="819" t="s">
        <v>390</v>
      </c>
      <c r="C307" s="820" t="s">
        <v>386</v>
      </c>
      <c r="D307" s="821">
        <v>1</v>
      </c>
      <c r="E307" s="821"/>
      <c r="F307" s="822">
        <v>1</v>
      </c>
      <c r="G307" s="658"/>
      <c r="H307" s="549"/>
      <c r="I307" s="549"/>
      <c r="J307" s="778">
        <f t="shared" si="5"/>
        <v>0</v>
      </c>
      <c r="K307" s="818"/>
    </row>
    <row r="308" spans="1:11" s="817" customFormat="1" x14ac:dyDescent="0.25">
      <c r="A308" s="760" t="s">
        <v>598</v>
      </c>
      <c r="B308" s="819" t="s">
        <v>408</v>
      </c>
      <c r="C308" s="820" t="s">
        <v>449</v>
      </c>
      <c r="D308" s="821">
        <v>236</v>
      </c>
      <c r="E308" s="821"/>
      <c r="F308" s="822">
        <v>131</v>
      </c>
      <c r="G308" s="658"/>
      <c r="H308" s="549"/>
      <c r="I308" s="549"/>
      <c r="J308" s="778">
        <f t="shared" si="5"/>
        <v>105</v>
      </c>
      <c r="K308" s="818"/>
    </row>
    <row r="309" spans="1:11" s="817" customFormat="1" x14ac:dyDescent="0.25">
      <c r="A309" s="754" t="s">
        <v>599</v>
      </c>
      <c r="B309" s="769" t="s">
        <v>600</v>
      </c>
      <c r="C309" s="774"/>
      <c r="D309" s="775"/>
      <c r="E309" s="775"/>
      <c r="F309" s="775"/>
      <c r="G309" s="366"/>
      <c r="H309" s="546"/>
      <c r="I309" s="546"/>
      <c r="J309" s="779">
        <f t="shared" si="5"/>
        <v>0</v>
      </c>
      <c r="K309" s="818"/>
    </row>
    <row r="310" spans="1:11" s="632" customFormat="1" ht="15" hidden="1" outlineLevel="1" x14ac:dyDescent="0.25">
      <c r="A310" s="746" t="s">
        <v>601</v>
      </c>
      <c r="B310" s="657" t="s">
        <v>602</v>
      </c>
      <c r="C310" s="635" t="s">
        <v>170</v>
      </c>
      <c r="D310" s="621">
        <v>217</v>
      </c>
      <c r="E310" s="621">
        <v>217</v>
      </c>
      <c r="F310" s="752"/>
      <c r="G310" s="652"/>
      <c r="H310" s="548"/>
      <c r="I310" s="548"/>
      <c r="J310" s="653">
        <f t="shared" si="5"/>
        <v>0</v>
      </c>
      <c r="K310" s="633"/>
    </row>
    <row r="311" spans="1:11" s="632" customFormat="1" ht="15" hidden="1" outlineLevel="1" x14ac:dyDescent="0.25">
      <c r="A311" s="746" t="s">
        <v>603</v>
      </c>
      <c r="B311" s="657" t="s">
        <v>604</v>
      </c>
      <c r="C311" s="635" t="s">
        <v>170</v>
      </c>
      <c r="D311" s="621">
        <v>1</v>
      </c>
      <c r="E311" s="621"/>
      <c r="F311" s="752"/>
      <c r="G311" s="652"/>
      <c r="H311" s="548"/>
      <c r="I311" s="548"/>
      <c r="J311" s="653">
        <f t="shared" si="5"/>
        <v>1</v>
      </c>
      <c r="K311" s="633"/>
    </row>
    <row r="312" spans="1:11" s="632" customFormat="1" ht="15" hidden="1" outlineLevel="1" x14ac:dyDescent="0.25">
      <c r="A312" s="746" t="s">
        <v>605</v>
      </c>
      <c r="B312" s="657" t="s">
        <v>606</v>
      </c>
      <c r="C312" s="635" t="s">
        <v>243</v>
      </c>
      <c r="D312" s="621">
        <v>340</v>
      </c>
      <c r="E312" s="621"/>
      <c r="F312" s="752"/>
      <c r="G312" s="652"/>
      <c r="H312" s="548"/>
      <c r="I312" s="548"/>
      <c r="J312" s="653">
        <f t="shared" si="5"/>
        <v>340</v>
      </c>
      <c r="K312" s="633"/>
    </row>
    <row r="313" spans="1:11" s="632" customFormat="1" ht="15" hidden="1" outlineLevel="1" x14ac:dyDescent="0.25">
      <c r="A313" s="746" t="s">
        <v>607</v>
      </c>
      <c r="B313" s="656" t="s">
        <v>608</v>
      </c>
      <c r="C313" s="635" t="s">
        <v>170</v>
      </c>
      <c r="D313" s="621">
        <v>205</v>
      </c>
      <c r="E313" s="621">
        <v>205</v>
      </c>
      <c r="F313" s="752"/>
      <c r="G313" s="652"/>
      <c r="H313" s="548"/>
      <c r="I313" s="548"/>
      <c r="J313" s="653">
        <f t="shared" si="5"/>
        <v>0</v>
      </c>
      <c r="K313" s="633"/>
    </row>
    <row r="314" spans="1:11" s="632" customFormat="1" ht="15" hidden="1" outlineLevel="1" x14ac:dyDescent="0.25">
      <c r="A314" s="746" t="s">
        <v>609</v>
      </c>
      <c r="B314" s="656" t="s">
        <v>610</v>
      </c>
      <c r="C314" s="635" t="s">
        <v>170</v>
      </c>
      <c r="D314" s="621">
        <v>12</v>
      </c>
      <c r="E314" s="621">
        <v>12</v>
      </c>
      <c r="F314" s="752"/>
      <c r="G314" s="652"/>
      <c r="H314" s="548"/>
      <c r="I314" s="548"/>
      <c r="J314" s="653">
        <f t="shared" si="5"/>
        <v>0</v>
      </c>
      <c r="K314" s="633"/>
    </row>
    <row r="315" spans="1:11" s="632" customFormat="1" ht="15" hidden="1" outlineLevel="1" x14ac:dyDescent="0.25">
      <c r="A315" s="746" t="s">
        <v>611</v>
      </c>
      <c r="B315" s="657" t="s">
        <v>306</v>
      </c>
      <c r="C315" s="635" t="s">
        <v>243</v>
      </c>
      <c r="D315" s="621">
        <v>144</v>
      </c>
      <c r="E315" s="621"/>
      <c r="F315" s="752"/>
      <c r="G315" s="652"/>
      <c r="H315" s="548"/>
      <c r="I315" s="548"/>
      <c r="J315" s="653">
        <f t="shared" si="5"/>
        <v>144</v>
      </c>
      <c r="K315" s="633"/>
    </row>
    <row r="316" spans="1:11" s="632" customFormat="1" ht="15" hidden="1" outlineLevel="1" x14ac:dyDescent="0.25">
      <c r="A316" s="746" t="s">
        <v>612</v>
      </c>
      <c r="B316" s="657" t="s">
        <v>613</v>
      </c>
      <c r="C316" s="635" t="s">
        <v>243</v>
      </c>
      <c r="D316" s="621">
        <v>144</v>
      </c>
      <c r="E316" s="621"/>
      <c r="F316" s="752"/>
      <c r="G316" s="652"/>
      <c r="H316" s="548"/>
      <c r="I316" s="548"/>
      <c r="J316" s="653">
        <f t="shared" si="5"/>
        <v>144</v>
      </c>
      <c r="K316" s="633"/>
    </row>
    <row r="317" spans="1:11" s="632" customFormat="1" ht="15" hidden="1" outlineLevel="1" x14ac:dyDescent="0.25">
      <c r="A317" s="746" t="s">
        <v>614</v>
      </c>
      <c r="B317" s="657" t="s">
        <v>557</v>
      </c>
      <c r="C317" s="635" t="s">
        <v>170</v>
      </c>
      <c r="D317" s="621">
        <v>16</v>
      </c>
      <c r="E317" s="621"/>
      <c r="F317" s="752"/>
      <c r="G317" s="652"/>
      <c r="H317" s="548"/>
      <c r="I317" s="548"/>
      <c r="J317" s="653">
        <f t="shared" si="5"/>
        <v>16</v>
      </c>
      <c r="K317" s="633"/>
    </row>
    <row r="318" spans="1:11" s="632" customFormat="1" ht="15" hidden="1" outlineLevel="1" x14ac:dyDescent="0.25">
      <c r="A318" s="746" t="s">
        <v>615</v>
      </c>
      <c r="B318" s="657" t="s">
        <v>563</v>
      </c>
      <c r="C318" s="635" t="s">
        <v>170</v>
      </c>
      <c r="D318" s="621">
        <v>130</v>
      </c>
      <c r="E318" s="621"/>
      <c r="F318" s="752"/>
      <c r="G318" s="652"/>
      <c r="H318" s="548"/>
      <c r="I318" s="548"/>
      <c r="J318" s="653">
        <f t="shared" si="5"/>
        <v>130</v>
      </c>
      <c r="K318" s="633"/>
    </row>
    <row r="319" spans="1:11" s="632" customFormat="1" ht="15" hidden="1" outlineLevel="1" x14ac:dyDescent="0.25">
      <c r="A319" s="746" t="s">
        <v>616</v>
      </c>
      <c r="B319" s="657" t="s">
        <v>561</v>
      </c>
      <c r="C319" s="635" t="s">
        <v>170</v>
      </c>
      <c r="D319" s="621">
        <v>130</v>
      </c>
      <c r="E319" s="621"/>
      <c r="F319" s="752"/>
      <c r="G319" s="652"/>
      <c r="H319" s="548"/>
      <c r="I319" s="548"/>
      <c r="J319" s="653">
        <f t="shared" si="5"/>
        <v>130</v>
      </c>
      <c r="K319" s="633"/>
    </row>
    <row r="320" spans="1:11" s="632" customFormat="1" ht="15" hidden="1" outlineLevel="1" x14ac:dyDescent="0.25">
      <c r="A320" s="746" t="s">
        <v>617</v>
      </c>
      <c r="B320" s="657" t="s">
        <v>618</v>
      </c>
      <c r="C320" s="635" t="s">
        <v>170</v>
      </c>
      <c r="D320" s="621">
        <v>36</v>
      </c>
      <c r="E320" s="621"/>
      <c r="F320" s="752"/>
      <c r="G320" s="652"/>
      <c r="H320" s="548"/>
      <c r="I320" s="548"/>
      <c r="J320" s="653">
        <f t="shared" si="5"/>
        <v>36</v>
      </c>
      <c r="K320" s="633"/>
    </row>
    <row r="321" spans="1:11" s="632" customFormat="1" ht="15" hidden="1" outlineLevel="1" x14ac:dyDescent="0.25">
      <c r="A321" s="746" t="s">
        <v>619</v>
      </c>
      <c r="B321" s="657" t="s">
        <v>620</v>
      </c>
      <c r="C321" s="635" t="s">
        <v>170</v>
      </c>
      <c r="D321" s="621">
        <v>205</v>
      </c>
      <c r="E321" s="621"/>
      <c r="F321" s="752"/>
      <c r="G321" s="652"/>
      <c r="H321" s="548"/>
      <c r="I321" s="548"/>
      <c r="J321" s="653">
        <f t="shared" si="5"/>
        <v>205</v>
      </c>
      <c r="K321" s="633"/>
    </row>
    <row r="322" spans="1:11" s="632" customFormat="1" ht="28.5" hidden="1" outlineLevel="1" x14ac:dyDescent="0.25">
      <c r="A322" s="746" t="s">
        <v>621</v>
      </c>
      <c r="B322" s="657" t="s">
        <v>622</v>
      </c>
      <c r="C322" s="635" t="s">
        <v>170</v>
      </c>
      <c r="D322" s="621">
        <v>13</v>
      </c>
      <c r="E322" s="621"/>
      <c r="F322" s="752"/>
      <c r="G322" s="652"/>
      <c r="H322" s="548"/>
      <c r="I322" s="548"/>
      <c r="J322" s="653">
        <f t="shared" si="5"/>
        <v>13</v>
      </c>
      <c r="K322" s="633"/>
    </row>
    <row r="323" spans="1:11" s="632" customFormat="1" ht="15" hidden="1" outlineLevel="1" x14ac:dyDescent="0.25">
      <c r="A323" s="746" t="s">
        <v>623</v>
      </c>
      <c r="B323" s="657" t="s">
        <v>354</v>
      </c>
      <c r="C323" s="635" t="s">
        <v>196</v>
      </c>
      <c r="D323" s="621">
        <v>1</v>
      </c>
      <c r="E323" s="621"/>
      <c r="F323" s="752"/>
      <c r="G323" s="652"/>
      <c r="H323" s="548"/>
      <c r="I323" s="548"/>
      <c r="J323" s="653">
        <f t="shared" si="5"/>
        <v>1</v>
      </c>
      <c r="K323" s="633"/>
    </row>
    <row r="324" spans="1:11" s="632" customFormat="1" ht="15" hidden="1" outlineLevel="1" x14ac:dyDescent="0.25">
      <c r="A324" s="746" t="s">
        <v>624</v>
      </c>
      <c r="B324" s="657" t="s">
        <v>381</v>
      </c>
      <c r="C324" s="635" t="s">
        <v>196</v>
      </c>
      <c r="D324" s="621">
        <v>1</v>
      </c>
      <c r="E324" s="621"/>
      <c r="F324" s="752"/>
      <c r="G324" s="652"/>
      <c r="H324" s="548"/>
      <c r="I324" s="548"/>
      <c r="J324" s="653">
        <f t="shared" si="5"/>
        <v>1</v>
      </c>
      <c r="K324" s="633"/>
    </row>
    <row r="325" spans="1:11" s="817" customFormat="1" collapsed="1" x14ac:dyDescent="0.25">
      <c r="A325" s="754" t="s">
        <v>625</v>
      </c>
      <c r="B325" s="769" t="s">
        <v>626</v>
      </c>
      <c r="C325" s="774"/>
      <c r="D325" s="775"/>
      <c r="E325" s="775"/>
      <c r="F325" s="775"/>
      <c r="G325" s="366"/>
      <c r="H325" s="546"/>
      <c r="I325" s="546"/>
      <c r="J325" s="779">
        <f t="shared" si="5"/>
        <v>0</v>
      </c>
      <c r="K325" s="818"/>
    </row>
    <row r="326" spans="1:11" s="497" customFormat="1" ht="28.5" hidden="1" x14ac:dyDescent="0.25">
      <c r="A326" s="695" t="s">
        <v>627</v>
      </c>
      <c r="B326" s="696" t="s">
        <v>628</v>
      </c>
      <c r="C326" s="697" t="s">
        <v>183</v>
      </c>
      <c r="D326" s="32">
        <v>2.1800000000000002</v>
      </c>
      <c r="E326" s="324">
        <v>2.1800000000000002</v>
      </c>
      <c r="F326" s="590">
        <v>0</v>
      </c>
      <c r="G326" s="532"/>
      <c r="H326" s="532"/>
      <c r="I326" s="532"/>
      <c r="J326" s="324">
        <f t="shared" si="5"/>
        <v>0</v>
      </c>
      <c r="K326" s="464"/>
    </row>
    <row r="327" spans="1:11" s="497" customFormat="1" ht="28.5" hidden="1" x14ac:dyDescent="0.25">
      <c r="A327" s="583" t="s">
        <v>629</v>
      </c>
      <c r="B327" s="682" t="s">
        <v>630</v>
      </c>
      <c r="C327" s="181" t="s">
        <v>19</v>
      </c>
      <c r="D327" s="140">
        <v>182.5</v>
      </c>
      <c r="E327" s="374">
        <v>182.5</v>
      </c>
      <c r="F327" s="598">
        <v>0</v>
      </c>
      <c r="G327" s="532"/>
      <c r="H327" s="532"/>
      <c r="I327" s="532"/>
      <c r="J327" s="374">
        <f t="shared" si="5"/>
        <v>0</v>
      </c>
      <c r="K327" s="464"/>
    </row>
    <row r="328" spans="1:11" s="817" customFormat="1" x14ac:dyDescent="0.25">
      <c r="A328" s="760" t="s">
        <v>631</v>
      </c>
      <c r="B328" s="823" t="s">
        <v>632</v>
      </c>
      <c r="C328" s="801" t="s">
        <v>170</v>
      </c>
      <c r="D328" s="778">
        <v>1</v>
      </c>
      <c r="E328" s="778"/>
      <c r="F328" s="779"/>
      <c r="G328" s="640"/>
      <c r="H328" s="532"/>
      <c r="I328" s="532"/>
      <c r="J328" s="778">
        <f t="shared" si="5"/>
        <v>1</v>
      </c>
      <c r="K328" s="818"/>
    </row>
    <row r="329" spans="1:11" s="497" customFormat="1" ht="28.5" hidden="1" x14ac:dyDescent="0.25">
      <c r="A329" s="695" t="s">
        <v>633</v>
      </c>
      <c r="B329" s="696" t="s">
        <v>634</v>
      </c>
      <c r="C329" s="697" t="s">
        <v>28</v>
      </c>
      <c r="D329" s="32">
        <v>1</v>
      </c>
      <c r="E329" s="324">
        <v>1</v>
      </c>
      <c r="F329" s="590">
        <v>0</v>
      </c>
      <c r="G329" s="532"/>
      <c r="H329" s="532"/>
      <c r="I329" s="532"/>
      <c r="J329" s="324">
        <f t="shared" si="5"/>
        <v>0</v>
      </c>
      <c r="K329" s="464"/>
    </row>
    <row r="330" spans="1:11" s="497" customFormat="1" ht="15" hidden="1" x14ac:dyDescent="0.25">
      <c r="A330" s="583" t="s">
        <v>635</v>
      </c>
      <c r="B330" s="683" t="s">
        <v>636</v>
      </c>
      <c r="C330" s="181" t="s">
        <v>16</v>
      </c>
      <c r="D330" s="140">
        <v>0.27</v>
      </c>
      <c r="E330" s="374">
        <v>0.27</v>
      </c>
      <c r="F330" s="598">
        <v>0</v>
      </c>
      <c r="G330" s="532"/>
      <c r="H330" s="532"/>
      <c r="I330" s="532"/>
      <c r="J330" s="374">
        <f t="shared" si="5"/>
        <v>0</v>
      </c>
      <c r="K330" s="464"/>
    </row>
    <row r="331" spans="1:11" s="817" customFormat="1" x14ac:dyDescent="0.25">
      <c r="A331" s="760" t="s">
        <v>637</v>
      </c>
      <c r="B331" s="780" t="s">
        <v>638</v>
      </c>
      <c r="C331" s="777" t="s">
        <v>170</v>
      </c>
      <c r="D331" s="778">
        <v>1</v>
      </c>
      <c r="E331" s="778">
        <v>0.8</v>
      </c>
      <c r="F331" s="779">
        <v>0.19999999999999996</v>
      </c>
      <c r="G331" s="659"/>
      <c r="H331" s="550"/>
      <c r="I331" s="550"/>
      <c r="J331" s="778">
        <f t="shared" si="5"/>
        <v>0</v>
      </c>
      <c r="K331" s="818"/>
    </row>
    <row r="332" spans="1:11" s="817" customFormat="1" x14ac:dyDescent="0.25">
      <c r="A332" s="760" t="s">
        <v>639</v>
      </c>
      <c r="B332" s="780" t="s">
        <v>176</v>
      </c>
      <c r="C332" s="777" t="s">
        <v>19</v>
      </c>
      <c r="D332" s="778">
        <v>90</v>
      </c>
      <c r="E332" s="778"/>
      <c r="F332" s="779">
        <v>90</v>
      </c>
      <c r="G332" s="640"/>
      <c r="H332" s="532"/>
      <c r="I332" s="532"/>
      <c r="J332" s="778">
        <f t="shared" si="5"/>
        <v>0</v>
      </c>
      <c r="K332" s="818"/>
    </row>
    <row r="333" spans="1:11" s="817" customFormat="1" x14ac:dyDescent="0.25">
      <c r="A333" s="754" t="s">
        <v>640</v>
      </c>
      <c r="B333" s="769" t="s">
        <v>641</v>
      </c>
      <c r="C333" s="774"/>
      <c r="D333" s="775"/>
      <c r="E333" s="775"/>
      <c r="F333" s="775"/>
      <c r="G333" s="350"/>
      <c r="H333" s="541"/>
      <c r="I333" s="541"/>
      <c r="J333" s="779">
        <f t="shared" si="5"/>
        <v>0</v>
      </c>
      <c r="K333" s="818"/>
    </row>
    <row r="334" spans="1:11" s="632" customFormat="1" ht="15" hidden="1" outlineLevel="1" x14ac:dyDescent="0.25">
      <c r="A334" s="746" t="s">
        <v>642</v>
      </c>
      <c r="B334" s="657" t="s">
        <v>643</v>
      </c>
      <c r="C334" s="635" t="s">
        <v>170</v>
      </c>
      <c r="D334" s="621">
        <v>1</v>
      </c>
      <c r="E334" s="621"/>
      <c r="F334" s="752"/>
      <c r="G334" s="652"/>
      <c r="H334" s="548"/>
      <c r="I334" s="548"/>
      <c r="J334" s="653">
        <f t="shared" si="5"/>
        <v>1</v>
      </c>
      <c r="K334" s="633"/>
    </row>
    <row r="335" spans="1:11" s="632" customFormat="1" ht="15" hidden="1" outlineLevel="1" x14ac:dyDescent="0.25">
      <c r="A335" s="746" t="s">
        <v>644</v>
      </c>
      <c r="B335" s="657" t="s">
        <v>645</v>
      </c>
      <c r="C335" s="635" t="s">
        <v>243</v>
      </c>
      <c r="D335" s="621">
        <v>170</v>
      </c>
      <c r="E335" s="621"/>
      <c r="F335" s="752"/>
      <c r="G335" s="652"/>
      <c r="H335" s="548"/>
      <c r="I335" s="548"/>
      <c r="J335" s="653">
        <f t="shared" si="5"/>
        <v>170</v>
      </c>
      <c r="K335" s="633"/>
    </row>
    <row r="336" spans="1:11" s="632" customFormat="1" ht="15" hidden="1" outlineLevel="1" x14ac:dyDescent="0.25">
      <c r="A336" s="746" t="s">
        <v>646</v>
      </c>
      <c r="B336" s="657" t="s">
        <v>372</v>
      </c>
      <c r="C336" s="635" t="s">
        <v>243</v>
      </c>
      <c r="D336" s="621">
        <v>140</v>
      </c>
      <c r="E336" s="621"/>
      <c r="F336" s="752"/>
      <c r="G336" s="652"/>
      <c r="H336" s="548"/>
      <c r="I336" s="548"/>
      <c r="J336" s="653">
        <f t="shared" si="5"/>
        <v>140</v>
      </c>
      <c r="K336" s="633"/>
    </row>
    <row r="337" spans="1:11" s="632" customFormat="1" ht="15" hidden="1" outlineLevel="1" x14ac:dyDescent="0.25">
      <c r="A337" s="746" t="s">
        <v>647</v>
      </c>
      <c r="B337" s="657" t="s">
        <v>648</v>
      </c>
      <c r="C337" s="635" t="s">
        <v>243</v>
      </c>
      <c r="D337" s="621">
        <v>650</v>
      </c>
      <c r="E337" s="621"/>
      <c r="F337" s="752"/>
      <c r="G337" s="652"/>
      <c r="H337" s="548"/>
      <c r="I337" s="548"/>
      <c r="J337" s="653">
        <f t="shared" si="5"/>
        <v>650</v>
      </c>
      <c r="K337" s="633"/>
    </row>
    <row r="338" spans="1:11" s="632" customFormat="1" ht="28.5" hidden="1" outlineLevel="1" x14ac:dyDescent="0.25">
      <c r="A338" s="746" t="s">
        <v>649</v>
      </c>
      <c r="B338" s="657" t="s">
        <v>650</v>
      </c>
      <c r="C338" s="635" t="s">
        <v>170</v>
      </c>
      <c r="D338" s="621">
        <v>78</v>
      </c>
      <c r="E338" s="621">
        <v>60</v>
      </c>
      <c r="F338" s="752"/>
      <c r="G338" s="652"/>
      <c r="H338" s="548"/>
      <c r="I338" s="548"/>
      <c r="J338" s="653">
        <f t="shared" si="5"/>
        <v>18</v>
      </c>
      <c r="K338" s="633"/>
    </row>
    <row r="339" spans="1:11" s="632" customFormat="1" ht="15" hidden="1" outlineLevel="1" x14ac:dyDescent="0.25">
      <c r="A339" s="746" t="s">
        <v>651</v>
      </c>
      <c r="B339" s="657" t="s">
        <v>652</v>
      </c>
      <c r="C339" s="635" t="s">
        <v>170</v>
      </c>
      <c r="D339" s="621">
        <v>14</v>
      </c>
      <c r="E339" s="621">
        <v>10</v>
      </c>
      <c r="F339" s="752"/>
      <c r="G339" s="652"/>
      <c r="H339" s="548"/>
      <c r="I339" s="548"/>
      <c r="J339" s="653">
        <f t="shared" si="5"/>
        <v>4</v>
      </c>
      <c r="K339" s="633"/>
    </row>
    <row r="340" spans="1:11" s="632" customFormat="1" ht="28.5" hidden="1" outlineLevel="1" x14ac:dyDescent="0.25">
      <c r="A340" s="746" t="s">
        <v>653</v>
      </c>
      <c r="B340" s="657" t="s">
        <v>654</v>
      </c>
      <c r="C340" s="635" t="s">
        <v>170</v>
      </c>
      <c r="D340" s="621">
        <v>42</v>
      </c>
      <c r="E340" s="621">
        <v>30</v>
      </c>
      <c r="F340" s="752"/>
      <c r="G340" s="652"/>
      <c r="H340" s="548"/>
      <c r="I340" s="548"/>
      <c r="J340" s="653">
        <f t="shared" si="5"/>
        <v>12</v>
      </c>
      <c r="K340" s="633"/>
    </row>
    <row r="341" spans="1:11" s="632" customFormat="1" ht="28.5" hidden="1" outlineLevel="1" x14ac:dyDescent="0.25">
      <c r="A341" s="746" t="s">
        <v>655</v>
      </c>
      <c r="B341" s="657" t="s">
        <v>656</v>
      </c>
      <c r="C341" s="635" t="s">
        <v>170</v>
      </c>
      <c r="D341" s="621">
        <v>3</v>
      </c>
      <c r="E341" s="621"/>
      <c r="F341" s="752"/>
      <c r="G341" s="652"/>
      <c r="H341" s="548"/>
      <c r="I341" s="548"/>
      <c r="J341" s="653">
        <f t="shared" si="5"/>
        <v>3</v>
      </c>
      <c r="K341" s="633"/>
    </row>
    <row r="342" spans="1:11" s="632" customFormat="1" ht="15" hidden="1" outlineLevel="1" x14ac:dyDescent="0.25">
      <c r="A342" s="747" t="s">
        <v>657</v>
      </c>
      <c r="B342" s="657" t="s">
        <v>658</v>
      </c>
      <c r="C342" s="635" t="s">
        <v>243</v>
      </c>
      <c r="D342" s="621">
        <v>200</v>
      </c>
      <c r="E342" s="621"/>
      <c r="F342" s="752"/>
      <c r="G342" s="652"/>
      <c r="H342" s="548"/>
      <c r="I342" s="548"/>
      <c r="J342" s="653">
        <f t="shared" si="5"/>
        <v>200</v>
      </c>
      <c r="K342" s="633"/>
    </row>
    <row r="343" spans="1:11" s="632" customFormat="1" ht="15" hidden="1" outlineLevel="1" x14ac:dyDescent="0.25">
      <c r="A343" s="747" t="s">
        <v>659</v>
      </c>
      <c r="B343" s="657" t="s">
        <v>660</v>
      </c>
      <c r="C343" s="635" t="s">
        <v>243</v>
      </c>
      <c r="D343" s="621">
        <v>39</v>
      </c>
      <c r="E343" s="621"/>
      <c r="F343" s="752"/>
      <c r="G343" s="652"/>
      <c r="H343" s="548"/>
      <c r="I343" s="548"/>
      <c r="J343" s="653">
        <f t="shared" si="5"/>
        <v>39</v>
      </c>
      <c r="K343" s="633"/>
    </row>
    <row r="344" spans="1:11" s="632" customFormat="1" ht="15" hidden="1" outlineLevel="1" x14ac:dyDescent="0.25">
      <c r="A344" s="746" t="s">
        <v>661</v>
      </c>
      <c r="B344" s="657" t="s">
        <v>522</v>
      </c>
      <c r="C344" s="635" t="s">
        <v>243</v>
      </c>
      <c r="D344" s="621">
        <v>39</v>
      </c>
      <c r="E344" s="621"/>
      <c r="F344" s="752"/>
      <c r="G344" s="652"/>
      <c r="H344" s="548"/>
      <c r="I344" s="548"/>
      <c r="J344" s="653">
        <f t="shared" si="5"/>
        <v>39</v>
      </c>
      <c r="K344" s="633"/>
    </row>
    <row r="345" spans="1:11" s="632" customFormat="1" ht="28.5" hidden="1" outlineLevel="1" x14ac:dyDescent="0.25">
      <c r="A345" s="746" t="s">
        <v>662</v>
      </c>
      <c r="B345" s="657" t="s">
        <v>663</v>
      </c>
      <c r="C345" s="635" t="s">
        <v>170</v>
      </c>
      <c r="D345" s="621">
        <v>23</v>
      </c>
      <c r="E345" s="621"/>
      <c r="F345" s="752"/>
      <c r="G345" s="652"/>
      <c r="H345" s="548"/>
      <c r="I345" s="548"/>
      <c r="J345" s="653">
        <f t="shared" si="5"/>
        <v>23</v>
      </c>
      <c r="K345" s="633"/>
    </row>
    <row r="346" spans="1:11" s="632" customFormat="1" ht="28.5" hidden="1" outlineLevel="1" x14ac:dyDescent="0.25">
      <c r="A346" s="746" t="s">
        <v>664</v>
      </c>
      <c r="B346" s="657" t="s">
        <v>665</v>
      </c>
      <c r="C346" s="635" t="s">
        <v>170</v>
      </c>
      <c r="D346" s="621">
        <v>9</v>
      </c>
      <c r="E346" s="621"/>
      <c r="F346" s="752"/>
      <c r="G346" s="652"/>
      <c r="H346" s="548"/>
      <c r="I346" s="548"/>
      <c r="J346" s="653">
        <f t="shared" si="5"/>
        <v>9</v>
      </c>
      <c r="K346" s="633"/>
    </row>
    <row r="347" spans="1:11" s="632" customFormat="1" ht="28.5" hidden="1" outlineLevel="1" x14ac:dyDescent="0.25">
      <c r="A347" s="746" t="s">
        <v>666</v>
      </c>
      <c r="B347" s="657" t="s">
        <v>667</v>
      </c>
      <c r="C347" s="635" t="s">
        <v>170</v>
      </c>
      <c r="D347" s="621">
        <v>10</v>
      </c>
      <c r="E347" s="621"/>
      <c r="F347" s="752"/>
      <c r="G347" s="652"/>
      <c r="H347" s="548"/>
      <c r="I347" s="548"/>
      <c r="J347" s="653">
        <f t="shared" si="5"/>
        <v>10</v>
      </c>
      <c r="K347" s="633"/>
    </row>
    <row r="348" spans="1:11" s="632" customFormat="1" ht="28.5" hidden="1" outlineLevel="1" x14ac:dyDescent="0.25">
      <c r="A348" s="746" t="s">
        <v>668</v>
      </c>
      <c r="B348" s="657" t="s">
        <v>669</v>
      </c>
      <c r="C348" s="635" t="s">
        <v>170</v>
      </c>
      <c r="D348" s="621">
        <v>4</v>
      </c>
      <c r="E348" s="621"/>
      <c r="F348" s="752"/>
      <c r="G348" s="652"/>
      <c r="H348" s="548"/>
      <c r="I348" s="548"/>
      <c r="J348" s="653">
        <f t="shared" si="5"/>
        <v>4</v>
      </c>
      <c r="K348" s="633"/>
    </row>
    <row r="349" spans="1:11" s="632" customFormat="1" ht="15" hidden="1" outlineLevel="1" x14ac:dyDescent="0.25">
      <c r="A349" s="746" t="s">
        <v>670</v>
      </c>
      <c r="B349" s="657" t="s">
        <v>671</v>
      </c>
      <c r="C349" s="635" t="s">
        <v>170</v>
      </c>
      <c r="D349" s="621">
        <v>38</v>
      </c>
      <c r="E349" s="621"/>
      <c r="F349" s="752"/>
      <c r="G349" s="652"/>
      <c r="H349" s="548"/>
      <c r="I349" s="548"/>
      <c r="J349" s="653">
        <f t="shared" si="5"/>
        <v>38</v>
      </c>
      <c r="K349" s="633"/>
    </row>
    <row r="350" spans="1:11" s="632" customFormat="1" ht="28.5" hidden="1" outlineLevel="1" x14ac:dyDescent="0.25">
      <c r="A350" s="747" t="s">
        <v>672</v>
      </c>
      <c r="B350" s="657" t="s">
        <v>622</v>
      </c>
      <c r="C350" s="635" t="s">
        <v>170</v>
      </c>
      <c r="D350" s="621">
        <v>8</v>
      </c>
      <c r="E350" s="621"/>
      <c r="F350" s="752"/>
      <c r="G350" s="652"/>
      <c r="H350" s="548"/>
      <c r="I350" s="548"/>
      <c r="J350" s="653">
        <f t="shared" si="5"/>
        <v>8</v>
      </c>
      <c r="K350" s="633"/>
    </row>
    <row r="351" spans="1:11" s="632" customFormat="1" ht="28.5" hidden="1" outlineLevel="1" x14ac:dyDescent="0.25">
      <c r="A351" s="746" t="s">
        <v>673</v>
      </c>
      <c r="B351" s="657" t="s">
        <v>674</v>
      </c>
      <c r="C351" s="635" t="s">
        <v>243</v>
      </c>
      <c r="D351" s="621">
        <v>1000</v>
      </c>
      <c r="E351" s="621"/>
      <c r="F351" s="752"/>
      <c r="G351" s="652"/>
      <c r="H351" s="548"/>
      <c r="I351" s="548"/>
      <c r="J351" s="653">
        <f t="shared" si="5"/>
        <v>1000</v>
      </c>
      <c r="K351" s="633"/>
    </row>
    <row r="352" spans="1:11" s="632" customFormat="1" ht="15" hidden="1" outlineLevel="1" x14ac:dyDescent="0.25">
      <c r="A352" s="746" t="s">
        <v>675</v>
      </c>
      <c r="B352" s="656" t="s">
        <v>676</v>
      </c>
      <c r="C352" s="654" t="s">
        <v>170</v>
      </c>
      <c r="D352" s="655">
        <v>2</v>
      </c>
      <c r="E352" s="655"/>
      <c r="F352" s="751"/>
      <c r="G352" s="643"/>
      <c r="H352" s="535"/>
      <c r="I352" s="535"/>
      <c r="J352" s="653">
        <f t="shared" si="5"/>
        <v>2</v>
      </c>
      <c r="K352" s="633"/>
    </row>
    <row r="353" spans="1:11" s="632" customFormat="1" ht="15" hidden="1" outlineLevel="1" x14ac:dyDescent="0.25">
      <c r="A353" s="746" t="s">
        <v>677</v>
      </c>
      <c r="B353" s="656" t="s">
        <v>557</v>
      </c>
      <c r="C353" s="654" t="s">
        <v>170</v>
      </c>
      <c r="D353" s="655">
        <v>7</v>
      </c>
      <c r="E353" s="655"/>
      <c r="F353" s="751"/>
      <c r="G353" s="643"/>
      <c r="H353" s="535"/>
      <c r="I353" s="535"/>
      <c r="J353" s="653">
        <f t="shared" si="5"/>
        <v>7</v>
      </c>
      <c r="K353" s="633"/>
    </row>
    <row r="354" spans="1:11" s="632" customFormat="1" ht="15" hidden="1" outlineLevel="1" x14ac:dyDescent="0.25">
      <c r="A354" s="746" t="s">
        <v>678</v>
      </c>
      <c r="B354" s="656" t="s">
        <v>563</v>
      </c>
      <c r="C354" s="654" t="s">
        <v>170</v>
      </c>
      <c r="D354" s="655">
        <v>104</v>
      </c>
      <c r="E354" s="655"/>
      <c r="F354" s="751"/>
      <c r="G354" s="643"/>
      <c r="H354" s="535"/>
      <c r="I354" s="535"/>
      <c r="J354" s="653">
        <f t="shared" si="5"/>
        <v>104</v>
      </c>
      <c r="K354" s="633"/>
    </row>
    <row r="355" spans="1:11" s="632" customFormat="1" ht="15" hidden="1" outlineLevel="1" x14ac:dyDescent="0.25">
      <c r="A355" s="746" t="s">
        <v>679</v>
      </c>
      <c r="B355" s="656" t="s">
        <v>561</v>
      </c>
      <c r="C355" s="654" t="s">
        <v>170</v>
      </c>
      <c r="D355" s="655">
        <v>104</v>
      </c>
      <c r="E355" s="655"/>
      <c r="F355" s="751"/>
      <c r="G355" s="643"/>
      <c r="H355" s="535"/>
      <c r="I355" s="535"/>
      <c r="J355" s="653">
        <f t="shared" si="5"/>
        <v>104</v>
      </c>
      <c r="K355" s="633"/>
    </row>
    <row r="356" spans="1:11" s="632" customFormat="1" ht="15" hidden="1" outlineLevel="1" x14ac:dyDescent="0.25">
      <c r="A356" s="746" t="s">
        <v>680</v>
      </c>
      <c r="B356" s="656" t="s">
        <v>681</v>
      </c>
      <c r="C356" s="654" t="s">
        <v>170</v>
      </c>
      <c r="D356" s="655">
        <v>52</v>
      </c>
      <c r="E356" s="655"/>
      <c r="F356" s="751"/>
      <c r="G356" s="643"/>
      <c r="H356" s="535"/>
      <c r="I356" s="535"/>
      <c r="J356" s="653">
        <f t="shared" si="5"/>
        <v>52</v>
      </c>
      <c r="K356" s="633"/>
    </row>
    <row r="357" spans="1:11" s="632" customFormat="1" ht="28.5" hidden="1" outlineLevel="1" x14ac:dyDescent="0.25">
      <c r="A357" s="746" t="s">
        <v>682</v>
      </c>
      <c r="B357" s="656" t="s">
        <v>683</v>
      </c>
      <c r="C357" s="654" t="s">
        <v>170</v>
      </c>
      <c r="D357" s="655">
        <v>62</v>
      </c>
      <c r="E357" s="655"/>
      <c r="F357" s="751"/>
      <c r="G357" s="643"/>
      <c r="H357" s="535"/>
      <c r="I357" s="535"/>
      <c r="J357" s="653">
        <f t="shared" si="5"/>
        <v>62</v>
      </c>
      <c r="K357" s="633"/>
    </row>
    <row r="358" spans="1:11" s="632" customFormat="1" ht="15" hidden="1" outlineLevel="1" x14ac:dyDescent="0.25">
      <c r="A358" s="746" t="s">
        <v>684</v>
      </c>
      <c r="B358" s="656" t="s">
        <v>685</v>
      </c>
      <c r="C358" s="654" t="s">
        <v>170</v>
      </c>
      <c r="D358" s="655">
        <v>62</v>
      </c>
      <c r="E358" s="655"/>
      <c r="F358" s="751"/>
      <c r="G358" s="643"/>
      <c r="H358" s="535"/>
      <c r="I358" s="535"/>
      <c r="J358" s="653">
        <f t="shared" si="5"/>
        <v>62</v>
      </c>
      <c r="K358" s="633"/>
    </row>
    <row r="359" spans="1:11" s="632" customFormat="1" ht="15" hidden="1" outlineLevel="1" x14ac:dyDescent="0.25">
      <c r="A359" s="746" t="s">
        <v>686</v>
      </c>
      <c r="B359" s="656" t="s">
        <v>291</v>
      </c>
      <c r="C359" s="654" t="s">
        <v>170</v>
      </c>
      <c r="D359" s="655">
        <v>62</v>
      </c>
      <c r="E359" s="655"/>
      <c r="F359" s="751"/>
      <c r="G359" s="643"/>
      <c r="H359" s="535"/>
      <c r="I359" s="535"/>
      <c r="J359" s="653">
        <f t="shared" si="5"/>
        <v>62</v>
      </c>
      <c r="K359" s="633"/>
    </row>
    <row r="360" spans="1:11" s="632" customFormat="1" ht="15" hidden="1" outlineLevel="1" x14ac:dyDescent="0.25">
      <c r="A360" s="746" t="s">
        <v>687</v>
      </c>
      <c r="B360" s="656" t="s">
        <v>620</v>
      </c>
      <c r="C360" s="654" t="s">
        <v>170</v>
      </c>
      <c r="D360" s="655">
        <v>54</v>
      </c>
      <c r="E360" s="655"/>
      <c r="F360" s="751"/>
      <c r="G360" s="643"/>
      <c r="H360" s="535"/>
      <c r="I360" s="535"/>
      <c r="J360" s="653">
        <f t="shared" si="5"/>
        <v>54</v>
      </c>
      <c r="K360" s="633"/>
    </row>
    <row r="361" spans="1:11" s="632" customFormat="1" ht="15" hidden="1" outlineLevel="1" x14ac:dyDescent="0.25">
      <c r="A361" s="746" t="s">
        <v>688</v>
      </c>
      <c r="B361" s="656" t="s">
        <v>543</v>
      </c>
      <c r="C361" s="654" t="s">
        <v>170</v>
      </c>
      <c r="D361" s="655">
        <v>1600</v>
      </c>
      <c r="E361" s="655"/>
      <c r="F361" s="751"/>
      <c r="G361" s="643"/>
      <c r="H361" s="535"/>
      <c r="I361" s="535"/>
      <c r="J361" s="653">
        <f t="shared" si="5"/>
        <v>1600</v>
      </c>
      <c r="K361" s="633"/>
    </row>
    <row r="362" spans="1:11" s="632" customFormat="1" ht="15" hidden="1" outlineLevel="1" x14ac:dyDescent="0.25">
      <c r="A362" s="746" t="s">
        <v>689</v>
      </c>
      <c r="B362" s="657" t="s">
        <v>348</v>
      </c>
      <c r="C362" s="635" t="s">
        <v>170</v>
      </c>
      <c r="D362" s="621">
        <v>400</v>
      </c>
      <c r="E362" s="621"/>
      <c r="F362" s="752"/>
      <c r="G362" s="652"/>
      <c r="H362" s="548"/>
      <c r="I362" s="548"/>
      <c r="J362" s="653">
        <f t="shared" si="5"/>
        <v>400</v>
      </c>
      <c r="K362" s="633"/>
    </row>
    <row r="363" spans="1:11" s="632" customFormat="1" ht="15" hidden="1" outlineLevel="1" x14ac:dyDescent="0.25">
      <c r="A363" s="747" t="s">
        <v>690</v>
      </c>
      <c r="B363" s="657" t="s">
        <v>350</v>
      </c>
      <c r="C363" s="635" t="s">
        <v>170</v>
      </c>
      <c r="D363" s="621">
        <v>400</v>
      </c>
      <c r="E363" s="621"/>
      <c r="F363" s="752"/>
      <c r="G363" s="652"/>
      <c r="H363" s="548"/>
      <c r="I363" s="548"/>
      <c r="J363" s="653">
        <f t="shared" si="5"/>
        <v>400</v>
      </c>
      <c r="K363" s="633"/>
    </row>
    <row r="364" spans="1:11" s="632" customFormat="1" ht="15" hidden="1" outlineLevel="1" x14ac:dyDescent="0.25">
      <c r="A364" s="747" t="s">
        <v>691</v>
      </c>
      <c r="B364" s="657" t="s">
        <v>352</v>
      </c>
      <c r="C364" s="635" t="s">
        <v>170</v>
      </c>
      <c r="D364" s="621">
        <v>400</v>
      </c>
      <c r="E364" s="621"/>
      <c r="F364" s="752"/>
      <c r="G364" s="652"/>
      <c r="H364" s="548"/>
      <c r="I364" s="548"/>
      <c r="J364" s="653">
        <f t="shared" si="5"/>
        <v>400</v>
      </c>
      <c r="K364" s="633"/>
    </row>
    <row r="365" spans="1:11" s="632" customFormat="1" ht="15" hidden="1" outlineLevel="1" x14ac:dyDescent="0.25">
      <c r="A365" s="747" t="s">
        <v>692</v>
      </c>
      <c r="B365" s="657" t="s">
        <v>354</v>
      </c>
      <c r="C365" s="635" t="s">
        <v>196</v>
      </c>
      <c r="D365" s="621">
        <v>1</v>
      </c>
      <c r="E365" s="621"/>
      <c r="F365" s="752"/>
      <c r="G365" s="652"/>
      <c r="H365" s="548"/>
      <c r="I365" s="548"/>
      <c r="J365" s="653">
        <f t="shared" ref="J365:J428" si="6">D365-E365-F365-G365-H365-I365</f>
        <v>1</v>
      </c>
      <c r="K365" s="633"/>
    </row>
    <row r="366" spans="1:11" s="632" customFormat="1" ht="15" hidden="1" outlineLevel="1" x14ac:dyDescent="0.25">
      <c r="A366" s="747" t="s">
        <v>693</v>
      </c>
      <c r="B366" s="657" t="s">
        <v>381</v>
      </c>
      <c r="C366" s="635" t="s">
        <v>196</v>
      </c>
      <c r="D366" s="621">
        <v>1</v>
      </c>
      <c r="E366" s="621"/>
      <c r="F366" s="752"/>
      <c r="G366" s="652"/>
      <c r="H366" s="548"/>
      <c r="I366" s="548"/>
      <c r="J366" s="653">
        <f t="shared" si="6"/>
        <v>1</v>
      </c>
      <c r="K366" s="633"/>
    </row>
    <row r="367" spans="1:11" s="817" customFormat="1" ht="31.5" collapsed="1" x14ac:dyDescent="0.25">
      <c r="A367" s="754" t="s">
        <v>694</v>
      </c>
      <c r="B367" s="769" t="s">
        <v>695</v>
      </c>
      <c r="C367" s="774"/>
      <c r="D367" s="775"/>
      <c r="E367" s="775"/>
      <c r="F367" s="775"/>
      <c r="G367" s="366"/>
      <c r="H367" s="546"/>
      <c r="I367" s="546"/>
      <c r="J367" s="779">
        <f t="shared" si="6"/>
        <v>0</v>
      </c>
      <c r="K367" s="818"/>
    </row>
    <row r="368" spans="1:11" s="817" customFormat="1" x14ac:dyDescent="0.25">
      <c r="A368" s="761" t="s">
        <v>696</v>
      </c>
      <c r="B368" s="798" t="s">
        <v>697</v>
      </c>
      <c r="C368" s="799"/>
      <c r="D368" s="783"/>
      <c r="E368" s="783"/>
      <c r="F368" s="784"/>
      <c r="G368" s="647"/>
      <c r="H368" s="542"/>
      <c r="I368" s="542"/>
      <c r="J368" s="778">
        <f t="shared" si="6"/>
        <v>0</v>
      </c>
      <c r="K368" s="818"/>
    </row>
    <row r="369" spans="1:11" s="817" customFormat="1" x14ac:dyDescent="0.25">
      <c r="A369" s="762" t="s">
        <v>698</v>
      </c>
      <c r="B369" s="824" t="s">
        <v>699</v>
      </c>
      <c r="C369" s="801" t="s">
        <v>28</v>
      </c>
      <c r="D369" s="778">
        <v>1</v>
      </c>
      <c r="E369" s="778">
        <v>1</v>
      </c>
      <c r="F369" s="779"/>
      <c r="G369" s="648"/>
      <c r="H369" s="543"/>
      <c r="I369" s="543"/>
      <c r="J369" s="778">
        <f t="shared" si="6"/>
        <v>0</v>
      </c>
      <c r="K369" s="818"/>
    </row>
    <row r="370" spans="1:11" s="817" customFormat="1" x14ac:dyDescent="0.25">
      <c r="A370" s="762" t="s">
        <v>700</v>
      </c>
      <c r="B370" s="824" t="s">
        <v>701</v>
      </c>
      <c r="C370" s="801" t="s">
        <v>28</v>
      </c>
      <c r="D370" s="778">
        <v>1</v>
      </c>
      <c r="E370" s="778">
        <v>1</v>
      </c>
      <c r="F370" s="779"/>
      <c r="G370" s="648"/>
      <c r="H370" s="543"/>
      <c r="I370" s="543"/>
      <c r="J370" s="778">
        <f t="shared" si="6"/>
        <v>0</v>
      </c>
      <c r="K370" s="818"/>
    </row>
    <row r="371" spans="1:11" s="817" customFormat="1" x14ac:dyDescent="0.25">
      <c r="A371" s="761" t="s">
        <v>702</v>
      </c>
      <c r="B371" s="798" t="s">
        <v>703</v>
      </c>
      <c r="C371" s="799"/>
      <c r="D371" s="783"/>
      <c r="E371" s="783"/>
      <c r="F371" s="784"/>
      <c r="G371" s="647"/>
      <c r="H371" s="542"/>
      <c r="I371" s="542"/>
      <c r="J371" s="778">
        <f t="shared" si="6"/>
        <v>0</v>
      </c>
      <c r="K371" s="818"/>
    </row>
    <row r="372" spans="1:11" s="817" customFormat="1" ht="30" x14ac:dyDescent="0.25">
      <c r="A372" s="763" t="s">
        <v>704</v>
      </c>
      <c r="B372" s="800" t="s">
        <v>705</v>
      </c>
      <c r="C372" s="801" t="s">
        <v>170</v>
      </c>
      <c r="D372" s="778">
        <v>3</v>
      </c>
      <c r="E372" s="778">
        <v>3</v>
      </c>
      <c r="F372" s="779"/>
      <c r="G372" s="648"/>
      <c r="H372" s="543"/>
      <c r="I372" s="543"/>
      <c r="J372" s="778">
        <f t="shared" si="6"/>
        <v>0</v>
      </c>
      <c r="K372" s="818"/>
    </row>
    <row r="373" spans="1:11" s="817" customFormat="1" x14ac:dyDescent="0.25">
      <c r="A373" s="763" t="s">
        <v>706</v>
      </c>
      <c r="B373" s="800" t="s">
        <v>707</v>
      </c>
      <c r="C373" s="801" t="s">
        <v>170</v>
      </c>
      <c r="D373" s="778">
        <v>1</v>
      </c>
      <c r="E373" s="778">
        <v>1</v>
      </c>
      <c r="F373" s="779"/>
      <c r="G373" s="648"/>
      <c r="H373" s="543"/>
      <c r="I373" s="543"/>
      <c r="J373" s="778">
        <f t="shared" si="6"/>
        <v>0</v>
      </c>
      <c r="K373" s="818"/>
    </row>
    <row r="374" spans="1:11" s="817" customFormat="1" ht="30" x14ac:dyDescent="0.25">
      <c r="A374" s="763" t="s">
        <v>708</v>
      </c>
      <c r="B374" s="800" t="s">
        <v>709</v>
      </c>
      <c r="C374" s="801" t="s">
        <v>170</v>
      </c>
      <c r="D374" s="778">
        <v>2</v>
      </c>
      <c r="E374" s="778">
        <v>2</v>
      </c>
      <c r="F374" s="779"/>
      <c r="G374" s="648"/>
      <c r="H374" s="543"/>
      <c r="I374" s="543"/>
      <c r="J374" s="778">
        <f t="shared" si="6"/>
        <v>0</v>
      </c>
      <c r="K374" s="818"/>
    </row>
    <row r="375" spans="1:11" s="817" customFormat="1" ht="30" x14ac:dyDescent="0.25">
      <c r="A375" s="763" t="s">
        <v>710</v>
      </c>
      <c r="B375" s="800" t="s">
        <v>711</v>
      </c>
      <c r="C375" s="801" t="s">
        <v>170</v>
      </c>
      <c r="D375" s="778">
        <v>5</v>
      </c>
      <c r="E375" s="778">
        <v>5</v>
      </c>
      <c r="F375" s="779"/>
      <c r="G375" s="648"/>
      <c r="H375" s="543"/>
      <c r="I375" s="543"/>
      <c r="J375" s="778">
        <f t="shared" si="6"/>
        <v>0</v>
      </c>
      <c r="K375" s="818"/>
    </row>
    <row r="376" spans="1:11" s="817" customFormat="1" ht="31.5" x14ac:dyDescent="0.25">
      <c r="A376" s="761" t="s">
        <v>712</v>
      </c>
      <c r="B376" s="798" t="s">
        <v>713</v>
      </c>
      <c r="C376" s="799"/>
      <c r="D376" s="783"/>
      <c r="E376" s="783"/>
      <c r="F376" s="784"/>
      <c r="G376" s="647"/>
      <c r="H376" s="542"/>
      <c r="I376" s="542"/>
      <c r="J376" s="778">
        <f t="shared" si="6"/>
        <v>0</v>
      </c>
      <c r="K376" s="818"/>
    </row>
    <row r="377" spans="1:11" s="817" customFormat="1" ht="45" x14ac:dyDescent="0.25">
      <c r="A377" s="762" t="s">
        <v>714</v>
      </c>
      <c r="B377" s="825" t="s">
        <v>715</v>
      </c>
      <c r="C377" s="788" t="s">
        <v>167</v>
      </c>
      <c r="D377" s="789">
        <v>5.6680000000000001</v>
      </c>
      <c r="E377" s="789">
        <v>3.78</v>
      </c>
      <c r="F377" s="790">
        <v>1.88</v>
      </c>
      <c r="G377" s="650"/>
      <c r="H377" s="545"/>
      <c r="I377" s="545"/>
      <c r="J377" s="778">
        <f t="shared" si="6"/>
        <v>8.0000000000004512E-3</v>
      </c>
      <c r="K377" s="818"/>
    </row>
    <row r="378" spans="1:11" s="817" customFormat="1" ht="45" x14ac:dyDescent="0.25">
      <c r="A378" s="762" t="s">
        <v>716</v>
      </c>
      <c r="B378" s="825" t="s">
        <v>717</v>
      </c>
      <c r="C378" s="788" t="s">
        <v>718</v>
      </c>
      <c r="D378" s="789">
        <v>7</v>
      </c>
      <c r="E378" s="789">
        <v>6</v>
      </c>
      <c r="F378" s="790">
        <v>1</v>
      </c>
      <c r="G378" s="650"/>
      <c r="H378" s="545"/>
      <c r="I378" s="545"/>
      <c r="J378" s="778">
        <f t="shared" si="6"/>
        <v>0</v>
      </c>
      <c r="K378" s="818"/>
    </row>
    <row r="379" spans="1:11" s="817" customFormat="1" ht="45" x14ac:dyDescent="0.25">
      <c r="A379" s="762" t="s">
        <v>719</v>
      </c>
      <c r="B379" s="804" t="s">
        <v>720</v>
      </c>
      <c r="C379" s="788" t="s">
        <v>43</v>
      </c>
      <c r="D379" s="789">
        <v>21.8</v>
      </c>
      <c r="E379" s="789">
        <v>17</v>
      </c>
      <c r="F379" s="790">
        <v>1.9299999999999997</v>
      </c>
      <c r="G379" s="650"/>
      <c r="H379" s="545"/>
      <c r="I379" s="545"/>
      <c r="J379" s="778">
        <f t="shared" si="6"/>
        <v>2.870000000000001</v>
      </c>
      <c r="K379" s="818"/>
    </row>
    <row r="380" spans="1:11" s="817" customFormat="1" x14ac:dyDescent="0.25">
      <c r="A380" s="762" t="s">
        <v>721</v>
      </c>
      <c r="B380" s="804" t="s">
        <v>722</v>
      </c>
      <c r="C380" s="788" t="s">
        <v>43</v>
      </c>
      <c r="D380" s="789">
        <v>6.2</v>
      </c>
      <c r="E380" s="789">
        <v>3</v>
      </c>
      <c r="F380" s="790">
        <v>3.2</v>
      </c>
      <c r="G380" s="650"/>
      <c r="H380" s="545"/>
      <c r="I380" s="545"/>
      <c r="J380" s="778">
        <f t="shared" si="6"/>
        <v>0</v>
      </c>
      <c r="K380" s="818"/>
    </row>
    <row r="381" spans="1:11" s="817" customFormat="1" ht="30" x14ac:dyDescent="0.25">
      <c r="A381" s="764" t="s">
        <v>723</v>
      </c>
      <c r="B381" s="804" t="s">
        <v>724</v>
      </c>
      <c r="C381" s="788" t="s">
        <v>167</v>
      </c>
      <c r="D381" s="789">
        <v>0.47899999999999998</v>
      </c>
      <c r="E381" s="789">
        <v>0.47899999999999998</v>
      </c>
      <c r="F381" s="790"/>
      <c r="G381" s="649"/>
      <c r="H381" s="544"/>
      <c r="I381" s="544"/>
      <c r="J381" s="778">
        <f t="shared" si="6"/>
        <v>0</v>
      </c>
      <c r="K381" s="818"/>
    </row>
    <row r="382" spans="1:11" s="817" customFormat="1" ht="30" x14ac:dyDescent="0.25">
      <c r="A382" s="764" t="s">
        <v>725</v>
      </c>
      <c r="B382" s="804" t="s">
        <v>726</v>
      </c>
      <c r="C382" s="788" t="s">
        <v>167</v>
      </c>
      <c r="D382" s="789">
        <v>0.47899999999999998</v>
      </c>
      <c r="E382" s="789">
        <v>0.47899999999999998</v>
      </c>
      <c r="F382" s="790"/>
      <c r="G382" s="649"/>
      <c r="H382" s="544"/>
      <c r="I382" s="544"/>
      <c r="J382" s="778">
        <f t="shared" si="6"/>
        <v>0</v>
      </c>
      <c r="K382" s="818"/>
    </row>
    <row r="383" spans="1:11" s="817" customFormat="1" ht="45" x14ac:dyDescent="0.25">
      <c r="A383" s="762" t="s">
        <v>727</v>
      </c>
      <c r="B383" s="804" t="s">
        <v>728</v>
      </c>
      <c r="C383" s="788" t="s">
        <v>19</v>
      </c>
      <c r="D383" s="789">
        <v>103.4</v>
      </c>
      <c r="E383" s="789">
        <v>51.7</v>
      </c>
      <c r="F383" s="790">
        <v>51.7</v>
      </c>
      <c r="G383" s="650"/>
      <c r="H383" s="545"/>
      <c r="I383" s="545"/>
      <c r="J383" s="778">
        <f t="shared" si="6"/>
        <v>0</v>
      </c>
      <c r="K383" s="818"/>
    </row>
    <row r="384" spans="1:11" s="817" customFormat="1" x14ac:dyDescent="0.25">
      <c r="A384" s="762" t="s">
        <v>729</v>
      </c>
      <c r="B384" s="804" t="s">
        <v>730</v>
      </c>
      <c r="C384" s="788" t="s">
        <v>19</v>
      </c>
      <c r="D384" s="789">
        <v>14</v>
      </c>
      <c r="E384" s="789">
        <v>7</v>
      </c>
      <c r="F384" s="790">
        <v>7</v>
      </c>
      <c r="G384" s="650"/>
      <c r="H384" s="545"/>
      <c r="I384" s="545"/>
      <c r="J384" s="778">
        <f t="shared" si="6"/>
        <v>0</v>
      </c>
      <c r="K384" s="818"/>
    </row>
    <row r="385" spans="1:11" s="817" customFormat="1" x14ac:dyDescent="0.25">
      <c r="A385" s="762" t="s">
        <v>731</v>
      </c>
      <c r="B385" s="804" t="s">
        <v>732</v>
      </c>
      <c r="C385" s="788" t="s">
        <v>19</v>
      </c>
      <c r="D385" s="789">
        <v>29.3</v>
      </c>
      <c r="E385" s="789">
        <v>14.65</v>
      </c>
      <c r="F385" s="790">
        <v>14.65</v>
      </c>
      <c r="G385" s="650"/>
      <c r="H385" s="545"/>
      <c r="I385" s="545"/>
      <c r="J385" s="778">
        <f t="shared" si="6"/>
        <v>0</v>
      </c>
      <c r="K385" s="818"/>
    </row>
    <row r="386" spans="1:11" s="817" customFormat="1" ht="34.5" customHeight="1" x14ac:dyDescent="0.25">
      <c r="A386" s="762" t="s">
        <v>733</v>
      </c>
      <c r="B386" s="804" t="s">
        <v>734</v>
      </c>
      <c r="C386" s="788" t="s">
        <v>167</v>
      </c>
      <c r="D386" s="789">
        <v>5.3</v>
      </c>
      <c r="E386" s="789">
        <v>2.65</v>
      </c>
      <c r="F386" s="790">
        <v>1.4949999999999997</v>
      </c>
      <c r="G386" s="650"/>
      <c r="H386" s="545"/>
      <c r="I386" s="545"/>
      <c r="J386" s="778">
        <f t="shared" si="6"/>
        <v>1.1550000000000002</v>
      </c>
      <c r="K386" s="818"/>
    </row>
    <row r="387" spans="1:11" s="817" customFormat="1" x14ac:dyDescent="0.25">
      <c r="A387" s="762" t="s">
        <v>735</v>
      </c>
      <c r="B387" s="804" t="s">
        <v>736</v>
      </c>
      <c r="C387" s="788" t="s">
        <v>167</v>
      </c>
      <c r="D387" s="789">
        <v>5.3</v>
      </c>
      <c r="E387" s="789">
        <v>2.65</v>
      </c>
      <c r="F387" s="790">
        <v>1.4949999999999997</v>
      </c>
      <c r="G387" s="649"/>
      <c r="H387" s="544"/>
      <c r="I387" s="544"/>
      <c r="J387" s="778">
        <f t="shared" si="6"/>
        <v>1.1550000000000002</v>
      </c>
      <c r="K387" s="818"/>
    </row>
    <row r="388" spans="1:11" s="817" customFormat="1" ht="30" x14ac:dyDescent="0.25">
      <c r="A388" s="762" t="s">
        <v>737</v>
      </c>
      <c r="B388" s="804" t="s">
        <v>738</v>
      </c>
      <c r="C388" s="788" t="s">
        <v>19</v>
      </c>
      <c r="D388" s="789">
        <v>149</v>
      </c>
      <c r="E388" s="789">
        <v>74.5</v>
      </c>
      <c r="F388" s="790">
        <v>74.5</v>
      </c>
      <c r="G388" s="649"/>
      <c r="H388" s="544"/>
      <c r="I388" s="544"/>
      <c r="J388" s="778">
        <f t="shared" si="6"/>
        <v>0</v>
      </c>
      <c r="K388" s="818"/>
    </row>
    <row r="389" spans="1:11" s="817" customFormat="1" ht="30" x14ac:dyDescent="0.25">
      <c r="A389" s="762" t="s">
        <v>739</v>
      </c>
      <c r="B389" s="804" t="s">
        <v>740</v>
      </c>
      <c r="C389" s="788" t="s">
        <v>19</v>
      </c>
      <c r="D389" s="789">
        <v>149</v>
      </c>
      <c r="E389" s="789">
        <v>74.5</v>
      </c>
      <c r="F389" s="790">
        <v>74.5</v>
      </c>
      <c r="G389" s="649"/>
      <c r="H389" s="544"/>
      <c r="I389" s="544"/>
      <c r="J389" s="778">
        <f t="shared" si="6"/>
        <v>0</v>
      </c>
      <c r="K389" s="818"/>
    </row>
    <row r="390" spans="1:11" s="817" customFormat="1" x14ac:dyDescent="0.25">
      <c r="A390" s="762" t="s">
        <v>741</v>
      </c>
      <c r="B390" s="804" t="s">
        <v>742</v>
      </c>
      <c r="C390" s="788" t="s">
        <v>43</v>
      </c>
      <c r="D390" s="789">
        <v>23.2</v>
      </c>
      <c r="E390" s="789">
        <v>8</v>
      </c>
      <c r="F390" s="790">
        <v>12</v>
      </c>
      <c r="G390" s="649"/>
      <c r="H390" s="544"/>
      <c r="I390" s="544"/>
      <c r="J390" s="778">
        <f t="shared" si="6"/>
        <v>3.1999999999999993</v>
      </c>
      <c r="K390" s="818"/>
    </row>
    <row r="391" spans="1:11" s="817" customFormat="1" x14ac:dyDescent="0.25">
      <c r="A391" s="762" t="s">
        <v>743</v>
      </c>
      <c r="B391" s="825" t="s">
        <v>744</v>
      </c>
      <c r="C391" s="826" t="s">
        <v>19</v>
      </c>
      <c r="D391" s="827">
        <v>54</v>
      </c>
      <c r="E391" s="827">
        <v>15</v>
      </c>
      <c r="F391" s="828">
        <v>39</v>
      </c>
      <c r="G391" s="660"/>
      <c r="H391" s="551"/>
      <c r="I391" s="551"/>
      <c r="J391" s="778">
        <f t="shared" si="6"/>
        <v>0</v>
      </c>
      <c r="K391" s="818"/>
    </row>
    <row r="392" spans="1:11" s="817" customFormat="1" x14ac:dyDescent="0.25">
      <c r="A392" s="764" t="s">
        <v>745</v>
      </c>
      <c r="B392" s="804" t="s">
        <v>746</v>
      </c>
      <c r="C392" s="788" t="s">
        <v>170</v>
      </c>
      <c r="D392" s="789">
        <v>101</v>
      </c>
      <c r="E392" s="789"/>
      <c r="F392" s="790">
        <v>101</v>
      </c>
      <c r="G392" s="643"/>
      <c r="H392" s="535"/>
      <c r="I392" s="535"/>
      <c r="J392" s="778">
        <f t="shared" si="6"/>
        <v>0</v>
      </c>
      <c r="K392" s="818"/>
    </row>
    <row r="393" spans="1:11" s="817" customFormat="1" x14ac:dyDescent="0.25">
      <c r="A393" s="764" t="s">
        <v>747</v>
      </c>
      <c r="B393" s="804" t="s">
        <v>748</v>
      </c>
      <c r="C393" s="788" t="s">
        <v>170</v>
      </c>
      <c r="D393" s="789">
        <v>101</v>
      </c>
      <c r="E393" s="789"/>
      <c r="F393" s="790">
        <v>101</v>
      </c>
      <c r="G393" s="643"/>
      <c r="H393" s="535"/>
      <c r="I393" s="535"/>
      <c r="J393" s="778">
        <f t="shared" si="6"/>
        <v>0</v>
      </c>
      <c r="K393" s="818"/>
    </row>
    <row r="394" spans="1:11" s="817" customFormat="1" x14ac:dyDescent="0.25">
      <c r="A394" s="761" t="s">
        <v>749</v>
      </c>
      <c r="B394" s="798" t="s">
        <v>750</v>
      </c>
      <c r="C394" s="799"/>
      <c r="D394" s="783"/>
      <c r="E394" s="783"/>
      <c r="F394" s="784"/>
      <c r="G394" s="647"/>
      <c r="H394" s="542"/>
      <c r="I394" s="542"/>
      <c r="J394" s="778">
        <f t="shared" si="6"/>
        <v>0</v>
      </c>
      <c r="K394" s="818"/>
    </row>
    <row r="395" spans="1:11" s="817" customFormat="1" ht="30" x14ac:dyDescent="0.25">
      <c r="A395" s="762" t="s">
        <v>751</v>
      </c>
      <c r="B395" s="804" t="s">
        <v>752</v>
      </c>
      <c r="C395" s="788" t="s">
        <v>43</v>
      </c>
      <c r="D395" s="827">
        <v>211.62</v>
      </c>
      <c r="E395" s="827">
        <v>130</v>
      </c>
      <c r="F395" s="828">
        <v>78.449999999999989</v>
      </c>
      <c r="G395" s="660"/>
      <c r="H395" s="551"/>
      <c r="I395" s="551"/>
      <c r="J395" s="778">
        <f t="shared" si="6"/>
        <v>3.1700000000000159</v>
      </c>
      <c r="K395" s="818"/>
    </row>
    <row r="396" spans="1:11" s="817" customFormat="1" ht="30" x14ac:dyDescent="0.25">
      <c r="A396" s="762" t="s">
        <v>753</v>
      </c>
      <c r="B396" s="804" t="s">
        <v>754</v>
      </c>
      <c r="C396" s="788" t="s">
        <v>19</v>
      </c>
      <c r="D396" s="827">
        <v>990</v>
      </c>
      <c r="E396" s="827">
        <v>457.11</v>
      </c>
      <c r="F396" s="828">
        <v>72.090000000000032</v>
      </c>
      <c r="G396" s="660"/>
      <c r="H396" s="551"/>
      <c r="I396" s="551"/>
      <c r="J396" s="778">
        <f t="shared" si="6"/>
        <v>460.79999999999995</v>
      </c>
      <c r="K396" s="818"/>
    </row>
    <row r="397" spans="1:11" s="817" customFormat="1" x14ac:dyDescent="0.25">
      <c r="A397" s="762" t="s">
        <v>755</v>
      </c>
      <c r="B397" s="804" t="s">
        <v>756</v>
      </c>
      <c r="C397" s="788" t="s">
        <v>19</v>
      </c>
      <c r="D397" s="827">
        <v>172.18</v>
      </c>
      <c r="E397" s="827">
        <v>129</v>
      </c>
      <c r="F397" s="828">
        <v>43.180000000000007</v>
      </c>
      <c r="G397" s="660"/>
      <c r="H397" s="551"/>
      <c r="I397" s="551"/>
      <c r="J397" s="778">
        <f t="shared" si="6"/>
        <v>0</v>
      </c>
      <c r="K397" s="818"/>
    </row>
    <row r="398" spans="1:11" s="817" customFormat="1" ht="30" x14ac:dyDescent="0.25">
      <c r="A398" s="762" t="s">
        <v>757</v>
      </c>
      <c r="B398" s="804" t="s">
        <v>758</v>
      </c>
      <c r="C398" s="788" t="s">
        <v>19</v>
      </c>
      <c r="D398" s="827">
        <v>450</v>
      </c>
      <c r="E398" s="827"/>
      <c r="F398" s="828"/>
      <c r="G398" s="660"/>
      <c r="H398" s="551"/>
      <c r="I398" s="551"/>
      <c r="J398" s="778">
        <f t="shared" si="6"/>
        <v>450</v>
      </c>
      <c r="K398" s="818"/>
    </row>
    <row r="399" spans="1:11" s="817" customFormat="1" x14ac:dyDescent="0.25">
      <c r="A399" s="761" t="s">
        <v>759</v>
      </c>
      <c r="B399" s="798" t="s">
        <v>760</v>
      </c>
      <c r="C399" s="801"/>
      <c r="D399" s="778"/>
      <c r="E399" s="778"/>
      <c r="F399" s="779"/>
      <c r="G399" s="648"/>
      <c r="H399" s="543"/>
      <c r="I399" s="543"/>
      <c r="J399" s="778">
        <f t="shared" si="6"/>
        <v>0</v>
      </c>
      <c r="K399" s="818"/>
    </row>
    <row r="400" spans="1:11" s="817" customFormat="1" x14ac:dyDescent="0.25">
      <c r="A400" s="762" t="s">
        <v>761</v>
      </c>
      <c r="B400" s="800" t="s">
        <v>762</v>
      </c>
      <c r="C400" s="801" t="s">
        <v>406</v>
      </c>
      <c r="D400" s="778">
        <v>7.2</v>
      </c>
      <c r="E400" s="778">
        <v>5</v>
      </c>
      <c r="F400" s="779">
        <v>2.2000000000000002</v>
      </c>
      <c r="G400" s="648"/>
      <c r="H400" s="543"/>
      <c r="I400" s="543"/>
      <c r="J400" s="778">
        <f t="shared" si="6"/>
        <v>0</v>
      </c>
      <c r="K400" s="818"/>
    </row>
    <row r="401" spans="1:11" s="817" customFormat="1" x14ac:dyDescent="0.25">
      <c r="A401" s="762" t="s">
        <v>763</v>
      </c>
      <c r="B401" s="800" t="s">
        <v>764</v>
      </c>
      <c r="C401" s="801" t="s">
        <v>765</v>
      </c>
      <c r="D401" s="778">
        <v>2.88</v>
      </c>
      <c r="E401" s="778">
        <v>2</v>
      </c>
      <c r="F401" s="779">
        <v>0.87999999999999989</v>
      </c>
      <c r="G401" s="648"/>
      <c r="H401" s="543"/>
      <c r="I401" s="543"/>
      <c r="J401" s="778">
        <f t="shared" si="6"/>
        <v>0</v>
      </c>
      <c r="K401" s="818"/>
    </row>
    <row r="402" spans="1:11" s="817" customFormat="1" x14ac:dyDescent="0.25">
      <c r="A402" s="762" t="s">
        <v>766</v>
      </c>
      <c r="B402" s="800" t="s">
        <v>767</v>
      </c>
      <c r="C402" s="801" t="s">
        <v>765</v>
      </c>
      <c r="D402" s="778">
        <v>2.88</v>
      </c>
      <c r="E402" s="778">
        <v>2</v>
      </c>
      <c r="F402" s="779">
        <v>0.87999999999999989</v>
      </c>
      <c r="G402" s="648"/>
      <c r="H402" s="543"/>
      <c r="I402" s="543"/>
      <c r="J402" s="778">
        <f t="shared" si="6"/>
        <v>0</v>
      </c>
      <c r="K402" s="818"/>
    </row>
    <row r="403" spans="1:11" s="817" customFormat="1" x14ac:dyDescent="0.25">
      <c r="A403" s="762" t="s">
        <v>768</v>
      </c>
      <c r="B403" s="800" t="s">
        <v>769</v>
      </c>
      <c r="C403" s="801" t="s">
        <v>765</v>
      </c>
      <c r="D403" s="778">
        <v>2.88</v>
      </c>
      <c r="E403" s="778">
        <v>2</v>
      </c>
      <c r="F403" s="779">
        <v>0.87999999999999989</v>
      </c>
      <c r="G403" s="648"/>
      <c r="H403" s="543"/>
      <c r="I403" s="543"/>
      <c r="J403" s="778">
        <f t="shared" si="6"/>
        <v>0</v>
      </c>
      <c r="K403" s="818"/>
    </row>
    <row r="404" spans="1:11" s="817" customFormat="1" ht="30" x14ac:dyDescent="0.25">
      <c r="A404" s="762" t="s">
        <v>770</v>
      </c>
      <c r="B404" s="800" t="s">
        <v>771</v>
      </c>
      <c r="C404" s="801" t="s">
        <v>406</v>
      </c>
      <c r="D404" s="778">
        <v>167</v>
      </c>
      <c r="E404" s="778">
        <v>90</v>
      </c>
      <c r="F404" s="779">
        <v>77</v>
      </c>
      <c r="G404" s="648"/>
      <c r="H404" s="543"/>
      <c r="I404" s="543"/>
      <c r="J404" s="778">
        <f t="shared" si="6"/>
        <v>0</v>
      </c>
      <c r="K404" s="818"/>
    </row>
    <row r="405" spans="1:11" s="817" customFormat="1" ht="45" x14ac:dyDescent="0.25">
      <c r="A405" s="762" t="s">
        <v>772</v>
      </c>
      <c r="B405" s="800" t="s">
        <v>773</v>
      </c>
      <c r="C405" s="801" t="s">
        <v>406</v>
      </c>
      <c r="D405" s="778">
        <v>167</v>
      </c>
      <c r="E405" s="778">
        <v>90</v>
      </c>
      <c r="F405" s="779">
        <v>74.66</v>
      </c>
      <c r="G405" s="648"/>
      <c r="H405" s="543"/>
      <c r="I405" s="543"/>
      <c r="J405" s="778">
        <f t="shared" si="6"/>
        <v>2.3400000000000034</v>
      </c>
      <c r="K405" s="818"/>
    </row>
    <row r="406" spans="1:11" s="817" customFormat="1" x14ac:dyDescent="0.25">
      <c r="A406" s="762" t="s">
        <v>774</v>
      </c>
      <c r="B406" s="800" t="s">
        <v>775</v>
      </c>
      <c r="C406" s="801" t="s">
        <v>406</v>
      </c>
      <c r="D406" s="778">
        <v>167</v>
      </c>
      <c r="E406" s="778">
        <v>90</v>
      </c>
      <c r="F406" s="779">
        <v>74.66</v>
      </c>
      <c r="G406" s="648"/>
      <c r="H406" s="543"/>
      <c r="I406" s="543"/>
      <c r="J406" s="778">
        <f t="shared" si="6"/>
        <v>2.3400000000000034</v>
      </c>
      <c r="K406" s="818"/>
    </row>
    <row r="407" spans="1:11" s="817" customFormat="1" ht="30" x14ac:dyDescent="0.25">
      <c r="A407" s="762" t="s">
        <v>776</v>
      </c>
      <c r="B407" s="800" t="s">
        <v>777</v>
      </c>
      <c r="C407" s="801" t="s">
        <v>406</v>
      </c>
      <c r="D407" s="778">
        <v>167</v>
      </c>
      <c r="E407" s="778">
        <v>90</v>
      </c>
      <c r="F407" s="779">
        <v>74.66</v>
      </c>
      <c r="G407" s="648"/>
      <c r="H407" s="543"/>
      <c r="I407" s="543"/>
      <c r="J407" s="778">
        <f t="shared" si="6"/>
        <v>2.3400000000000034</v>
      </c>
      <c r="K407" s="818"/>
    </row>
    <row r="408" spans="1:11" s="817" customFormat="1" x14ac:dyDescent="0.25">
      <c r="A408" s="762" t="s">
        <v>778</v>
      </c>
      <c r="B408" s="800" t="s">
        <v>779</v>
      </c>
      <c r="C408" s="801" t="s">
        <v>406</v>
      </c>
      <c r="D408" s="778">
        <v>167</v>
      </c>
      <c r="E408" s="778">
        <v>90</v>
      </c>
      <c r="F408" s="779">
        <v>74.66</v>
      </c>
      <c r="G408" s="648"/>
      <c r="H408" s="543"/>
      <c r="I408" s="543"/>
      <c r="J408" s="778">
        <f t="shared" si="6"/>
        <v>2.3400000000000034</v>
      </c>
      <c r="K408" s="818"/>
    </row>
    <row r="409" spans="1:11" s="817" customFormat="1" ht="30" x14ac:dyDescent="0.25">
      <c r="A409" s="762" t="s">
        <v>780</v>
      </c>
      <c r="B409" s="800" t="s">
        <v>781</v>
      </c>
      <c r="C409" s="801" t="s">
        <v>406</v>
      </c>
      <c r="D409" s="778">
        <v>167</v>
      </c>
      <c r="E409" s="778">
        <v>90</v>
      </c>
      <c r="F409" s="779">
        <v>74.66</v>
      </c>
      <c r="G409" s="648"/>
      <c r="H409" s="543"/>
      <c r="I409" s="543"/>
      <c r="J409" s="778">
        <f t="shared" si="6"/>
        <v>2.3400000000000034</v>
      </c>
      <c r="K409" s="818"/>
    </row>
    <row r="410" spans="1:11" s="817" customFormat="1" x14ac:dyDescent="0.25">
      <c r="A410" s="762" t="s">
        <v>782</v>
      </c>
      <c r="B410" s="800" t="s">
        <v>783</v>
      </c>
      <c r="C410" s="801" t="s">
        <v>765</v>
      </c>
      <c r="D410" s="778">
        <v>11</v>
      </c>
      <c r="E410" s="778">
        <v>2</v>
      </c>
      <c r="F410" s="779">
        <v>9</v>
      </c>
      <c r="G410" s="648"/>
      <c r="H410" s="543"/>
      <c r="I410" s="543"/>
      <c r="J410" s="778">
        <f t="shared" si="6"/>
        <v>0</v>
      </c>
      <c r="K410" s="818"/>
    </row>
    <row r="411" spans="1:11" s="817" customFormat="1" x14ac:dyDescent="0.25">
      <c r="A411" s="762" t="s">
        <v>784</v>
      </c>
      <c r="B411" s="800" t="s">
        <v>785</v>
      </c>
      <c r="C411" s="801" t="s">
        <v>765</v>
      </c>
      <c r="D411" s="778">
        <v>11</v>
      </c>
      <c r="E411" s="778">
        <v>2</v>
      </c>
      <c r="F411" s="779">
        <v>9</v>
      </c>
      <c r="G411" s="648"/>
      <c r="H411" s="543"/>
      <c r="I411" s="543"/>
      <c r="J411" s="778">
        <f t="shared" si="6"/>
        <v>0</v>
      </c>
      <c r="K411" s="818"/>
    </row>
    <row r="412" spans="1:11" s="817" customFormat="1" x14ac:dyDescent="0.25">
      <c r="A412" s="762" t="s">
        <v>786</v>
      </c>
      <c r="B412" s="800" t="s">
        <v>787</v>
      </c>
      <c r="C412" s="801" t="s">
        <v>765</v>
      </c>
      <c r="D412" s="778">
        <v>11</v>
      </c>
      <c r="E412" s="778">
        <v>2</v>
      </c>
      <c r="F412" s="779">
        <v>9</v>
      </c>
      <c r="G412" s="648"/>
      <c r="H412" s="543"/>
      <c r="I412" s="543"/>
      <c r="J412" s="778">
        <f t="shared" si="6"/>
        <v>0</v>
      </c>
      <c r="K412" s="818"/>
    </row>
    <row r="413" spans="1:11" s="817" customFormat="1" ht="45" x14ac:dyDescent="0.25">
      <c r="A413" s="762" t="s">
        <v>788</v>
      </c>
      <c r="B413" s="800" t="s">
        <v>789</v>
      </c>
      <c r="C413" s="801" t="s">
        <v>170</v>
      </c>
      <c r="D413" s="778">
        <v>12</v>
      </c>
      <c r="E413" s="778">
        <v>12</v>
      </c>
      <c r="F413" s="779"/>
      <c r="G413" s="648"/>
      <c r="H413" s="543"/>
      <c r="I413" s="543"/>
      <c r="J413" s="778">
        <f t="shared" si="6"/>
        <v>0</v>
      </c>
      <c r="K413" s="818"/>
    </row>
    <row r="414" spans="1:11" x14ac:dyDescent="0.25">
      <c r="A414" s="762" t="s">
        <v>790</v>
      </c>
      <c r="B414" s="800" t="s">
        <v>769</v>
      </c>
      <c r="C414" s="801" t="s">
        <v>170</v>
      </c>
      <c r="D414" s="778">
        <v>12</v>
      </c>
      <c r="E414" s="778">
        <v>12</v>
      </c>
      <c r="F414" s="779"/>
      <c r="G414" s="648"/>
      <c r="H414" s="543"/>
      <c r="I414" s="543"/>
      <c r="J414" s="778">
        <f t="shared" si="6"/>
        <v>0</v>
      </c>
      <c r="K414" s="818"/>
    </row>
    <row r="415" spans="1:11" ht="30" x14ac:dyDescent="0.25">
      <c r="A415" s="762" t="s">
        <v>791</v>
      </c>
      <c r="B415" s="800" t="s">
        <v>792</v>
      </c>
      <c r="C415" s="801" t="s">
        <v>28</v>
      </c>
      <c r="D415" s="778">
        <v>1</v>
      </c>
      <c r="E415" s="778">
        <v>1</v>
      </c>
      <c r="F415" s="779"/>
      <c r="G415" s="648"/>
      <c r="H415" s="543"/>
      <c r="I415" s="543"/>
      <c r="J415" s="778">
        <f t="shared" si="6"/>
        <v>0</v>
      </c>
      <c r="K415" s="818"/>
    </row>
    <row r="416" spans="1:11" x14ac:dyDescent="0.25">
      <c r="A416" s="762" t="s">
        <v>793</v>
      </c>
      <c r="B416" s="800" t="s">
        <v>769</v>
      </c>
      <c r="C416" s="801" t="s">
        <v>170</v>
      </c>
      <c r="D416" s="778">
        <v>1</v>
      </c>
      <c r="E416" s="778">
        <v>1</v>
      </c>
      <c r="F416" s="779"/>
      <c r="G416" s="648"/>
      <c r="H416" s="543"/>
      <c r="I416" s="543"/>
      <c r="J416" s="778">
        <f t="shared" si="6"/>
        <v>0</v>
      </c>
      <c r="K416" s="818"/>
    </row>
    <row r="417" spans="1:11" x14ac:dyDescent="0.25">
      <c r="A417" s="761" t="s">
        <v>794</v>
      </c>
      <c r="B417" s="798" t="s">
        <v>795</v>
      </c>
      <c r="C417" s="799"/>
      <c r="D417" s="783"/>
      <c r="E417" s="783"/>
      <c r="F417" s="784"/>
      <c r="G417" s="647"/>
      <c r="H417" s="542"/>
      <c r="I417" s="542"/>
      <c r="J417" s="778">
        <f t="shared" si="6"/>
        <v>0</v>
      </c>
      <c r="K417" s="818"/>
    </row>
    <row r="418" spans="1:11" ht="60" x14ac:dyDescent="0.25">
      <c r="A418" s="762" t="s">
        <v>796</v>
      </c>
      <c r="B418" s="800" t="s">
        <v>797</v>
      </c>
      <c r="C418" s="801" t="s">
        <v>19</v>
      </c>
      <c r="D418" s="778">
        <v>3781</v>
      </c>
      <c r="E418" s="778">
        <v>3781</v>
      </c>
      <c r="F418" s="779"/>
      <c r="G418" s="648"/>
      <c r="H418" s="543"/>
      <c r="I418" s="543"/>
      <c r="J418" s="778">
        <f t="shared" si="6"/>
        <v>0</v>
      </c>
      <c r="K418" s="818"/>
    </row>
    <row r="419" spans="1:11" x14ac:dyDescent="0.25">
      <c r="A419" s="764" t="s">
        <v>798</v>
      </c>
      <c r="B419" s="800" t="s">
        <v>799</v>
      </c>
      <c r="C419" s="801" t="s">
        <v>19</v>
      </c>
      <c r="D419" s="778">
        <v>212.88</v>
      </c>
      <c r="E419" s="778">
        <v>212.88</v>
      </c>
      <c r="F419" s="779"/>
      <c r="G419" s="661"/>
      <c r="H419" s="552"/>
      <c r="I419" s="552"/>
      <c r="J419" s="778">
        <f t="shared" si="6"/>
        <v>0</v>
      </c>
      <c r="K419" s="818"/>
    </row>
    <row r="420" spans="1:11" ht="31.5" x14ac:dyDescent="0.25">
      <c r="A420" s="761" t="s">
        <v>800</v>
      </c>
      <c r="B420" s="802" t="s">
        <v>801</v>
      </c>
      <c r="C420" s="799"/>
      <c r="D420" s="783"/>
      <c r="E420" s="783"/>
      <c r="F420" s="784"/>
      <c r="G420" s="647"/>
      <c r="H420" s="542"/>
      <c r="I420" s="542"/>
      <c r="J420" s="778">
        <f t="shared" si="6"/>
        <v>0</v>
      </c>
      <c r="K420" s="818"/>
    </row>
    <row r="421" spans="1:11" x14ac:dyDescent="0.25">
      <c r="A421" s="762" t="s">
        <v>802</v>
      </c>
      <c r="B421" s="810" t="s">
        <v>803</v>
      </c>
      <c r="C421" s="801" t="s">
        <v>43</v>
      </c>
      <c r="D421" s="778">
        <v>43.06</v>
      </c>
      <c r="E421" s="778">
        <v>43.06</v>
      </c>
      <c r="F421" s="779"/>
      <c r="G421" s="648"/>
      <c r="H421" s="543"/>
      <c r="I421" s="543"/>
      <c r="J421" s="778">
        <f t="shared" si="6"/>
        <v>0</v>
      </c>
      <c r="K421" s="818"/>
    </row>
    <row r="422" spans="1:11" ht="14.25" customHeight="1" x14ac:dyDescent="0.25">
      <c r="A422" s="762" t="s">
        <v>804</v>
      </c>
      <c r="B422" s="810" t="s">
        <v>805</v>
      </c>
      <c r="C422" s="806" t="s">
        <v>43</v>
      </c>
      <c r="D422" s="778">
        <v>63.29</v>
      </c>
      <c r="E422" s="778">
        <v>63.29</v>
      </c>
      <c r="F422" s="779"/>
      <c r="G422" s="661"/>
      <c r="H422" s="552"/>
      <c r="I422" s="552"/>
      <c r="J422" s="778">
        <f t="shared" si="6"/>
        <v>0</v>
      </c>
      <c r="K422" s="818"/>
    </row>
    <row r="423" spans="1:11" x14ac:dyDescent="0.25">
      <c r="A423" s="762" t="s">
        <v>806</v>
      </c>
      <c r="B423" s="810" t="s">
        <v>807</v>
      </c>
      <c r="C423" s="806" t="s">
        <v>43</v>
      </c>
      <c r="D423" s="778">
        <v>52.62</v>
      </c>
      <c r="E423" s="778">
        <v>26.27</v>
      </c>
      <c r="F423" s="779">
        <v>26.349999999999998</v>
      </c>
      <c r="G423" s="648"/>
      <c r="H423" s="543"/>
      <c r="I423" s="543"/>
      <c r="J423" s="778">
        <f t="shared" si="6"/>
        <v>0</v>
      </c>
      <c r="K423" s="818"/>
    </row>
    <row r="424" spans="1:11" x14ac:dyDescent="0.25">
      <c r="A424" s="762" t="s">
        <v>808</v>
      </c>
      <c r="B424" s="810" t="s">
        <v>809</v>
      </c>
      <c r="C424" s="806" t="s">
        <v>43</v>
      </c>
      <c r="D424" s="801">
        <f>D423*1.6</f>
        <v>84.192000000000007</v>
      </c>
      <c r="E424" s="801">
        <v>42.03</v>
      </c>
      <c r="F424" s="829">
        <v>42.162000000000006</v>
      </c>
      <c r="G424" s="662"/>
      <c r="H424" s="553"/>
      <c r="I424" s="553"/>
      <c r="J424" s="778">
        <f t="shared" si="6"/>
        <v>0</v>
      </c>
      <c r="K424" s="818"/>
    </row>
    <row r="425" spans="1:11" x14ac:dyDescent="0.25">
      <c r="A425" s="762" t="s">
        <v>810</v>
      </c>
      <c r="B425" s="825" t="s">
        <v>811</v>
      </c>
      <c r="C425" s="801" t="s">
        <v>43</v>
      </c>
      <c r="D425" s="778">
        <v>86.87</v>
      </c>
      <c r="E425" s="778">
        <v>71.45</v>
      </c>
      <c r="F425" s="779">
        <v>15.420000000000002</v>
      </c>
      <c r="G425" s="648"/>
      <c r="H425" s="543"/>
      <c r="I425" s="543"/>
      <c r="J425" s="778">
        <f t="shared" si="6"/>
        <v>0</v>
      </c>
      <c r="K425" s="818"/>
    </row>
    <row r="426" spans="1:11" ht="31.5" x14ac:dyDescent="0.25">
      <c r="A426" s="761" t="s">
        <v>812</v>
      </c>
      <c r="B426" s="798" t="s">
        <v>813</v>
      </c>
      <c r="C426" s="799"/>
      <c r="D426" s="783"/>
      <c r="E426" s="783"/>
      <c r="F426" s="784"/>
      <c r="G426" s="647"/>
      <c r="H426" s="542"/>
      <c r="I426" s="542"/>
      <c r="J426" s="778">
        <f t="shared" si="6"/>
        <v>0</v>
      </c>
      <c r="K426" s="818"/>
    </row>
    <row r="427" spans="1:11" ht="30" x14ac:dyDescent="0.25">
      <c r="A427" s="762" t="s">
        <v>814</v>
      </c>
      <c r="B427" s="800" t="s">
        <v>815</v>
      </c>
      <c r="C427" s="801" t="s">
        <v>43</v>
      </c>
      <c r="D427" s="778">
        <v>78.790000000000006</v>
      </c>
      <c r="E427" s="778">
        <v>78.790000000000006</v>
      </c>
      <c r="F427" s="779"/>
      <c r="G427" s="648"/>
      <c r="H427" s="543"/>
      <c r="I427" s="543"/>
      <c r="J427" s="778">
        <f t="shared" si="6"/>
        <v>0</v>
      </c>
      <c r="K427" s="818"/>
    </row>
    <row r="428" spans="1:11" x14ac:dyDescent="0.25">
      <c r="A428" s="762" t="s">
        <v>816</v>
      </c>
      <c r="B428" s="810" t="s">
        <v>805</v>
      </c>
      <c r="C428" s="801" t="s">
        <v>43</v>
      </c>
      <c r="D428" s="778">
        <v>117.822</v>
      </c>
      <c r="E428" s="778">
        <v>117.822</v>
      </c>
      <c r="F428" s="779"/>
      <c r="G428" s="663"/>
      <c r="H428" s="554"/>
      <c r="I428" s="554"/>
      <c r="J428" s="778">
        <f t="shared" si="6"/>
        <v>0</v>
      </c>
      <c r="K428" s="818"/>
    </row>
    <row r="429" spans="1:11" x14ac:dyDescent="0.25">
      <c r="A429" s="762" t="s">
        <v>817</v>
      </c>
      <c r="B429" s="810" t="s">
        <v>818</v>
      </c>
      <c r="C429" s="801" t="s">
        <v>43</v>
      </c>
      <c r="D429" s="778">
        <v>38.979999999999997</v>
      </c>
      <c r="E429" s="778">
        <v>21.4</v>
      </c>
      <c r="F429" s="779">
        <v>17.579999999999998</v>
      </c>
      <c r="G429" s="648"/>
      <c r="H429" s="543"/>
      <c r="I429" s="543"/>
      <c r="J429" s="778">
        <f t="shared" ref="J429:J492" si="7">D429-E429-F429-G429-H429-I429</f>
        <v>0</v>
      </c>
      <c r="K429" s="818"/>
    </row>
    <row r="430" spans="1:11" s="817" customFormat="1" x14ac:dyDescent="0.25">
      <c r="A430" s="762" t="s">
        <v>819</v>
      </c>
      <c r="B430" s="810" t="s">
        <v>809</v>
      </c>
      <c r="C430" s="801" t="s">
        <v>43</v>
      </c>
      <c r="D430" s="778">
        <f>D429*1.6</f>
        <v>62.367999999999995</v>
      </c>
      <c r="E430" s="778">
        <v>34.24</v>
      </c>
      <c r="F430" s="779">
        <v>28.127999999999993</v>
      </c>
      <c r="G430" s="661"/>
      <c r="H430" s="552"/>
      <c r="I430" s="552"/>
      <c r="J430" s="778">
        <f t="shared" si="7"/>
        <v>0</v>
      </c>
      <c r="K430" s="818"/>
    </row>
    <row r="431" spans="1:11" s="497" customFormat="1" ht="15" hidden="1" x14ac:dyDescent="0.25">
      <c r="A431" s="698" t="s">
        <v>820</v>
      </c>
      <c r="B431" s="699" t="s">
        <v>821</v>
      </c>
      <c r="C431" s="700" t="s">
        <v>43</v>
      </c>
      <c r="D431" s="701">
        <v>21.4</v>
      </c>
      <c r="E431" s="702">
        <v>21.4</v>
      </c>
      <c r="F431" s="590">
        <v>0</v>
      </c>
      <c r="G431" s="543"/>
      <c r="H431" s="543"/>
      <c r="I431" s="543"/>
      <c r="J431" s="324">
        <f t="shared" si="7"/>
        <v>0</v>
      </c>
      <c r="K431" s="464"/>
    </row>
    <row r="432" spans="1:11" s="497" customFormat="1" ht="15" hidden="1" x14ac:dyDescent="0.25">
      <c r="A432" s="584" t="s">
        <v>822</v>
      </c>
      <c r="B432" s="104" t="s">
        <v>823</v>
      </c>
      <c r="C432" s="90" t="s">
        <v>43</v>
      </c>
      <c r="D432" s="91">
        <v>22.47</v>
      </c>
      <c r="E432" s="357">
        <v>22.47</v>
      </c>
      <c r="F432" s="591">
        <v>0</v>
      </c>
      <c r="G432" s="543"/>
      <c r="H432" s="543"/>
      <c r="I432" s="543"/>
      <c r="J432" s="327">
        <f t="shared" si="7"/>
        <v>0</v>
      </c>
      <c r="K432" s="464"/>
    </row>
    <row r="433" spans="1:11" s="497" customFormat="1" ht="28.5" hidden="1" x14ac:dyDescent="0.25">
      <c r="A433" s="584" t="s">
        <v>824</v>
      </c>
      <c r="B433" s="89" t="s">
        <v>825</v>
      </c>
      <c r="C433" s="90" t="s">
        <v>43</v>
      </c>
      <c r="D433" s="463">
        <v>36</v>
      </c>
      <c r="E433" s="462">
        <v>36</v>
      </c>
      <c r="F433" s="599">
        <v>0</v>
      </c>
      <c r="G433" s="555"/>
      <c r="H433" s="555"/>
      <c r="I433" s="555"/>
      <c r="J433" s="327">
        <f t="shared" si="7"/>
        <v>0</v>
      </c>
      <c r="K433" s="464"/>
    </row>
    <row r="434" spans="1:11" s="497" customFormat="1" ht="15" hidden="1" x14ac:dyDescent="0.25">
      <c r="A434" s="684" t="s">
        <v>826</v>
      </c>
      <c r="B434" s="260" t="s">
        <v>805</v>
      </c>
      <c r="C434" s="616" t="s">
        <v>43</v>
      </c>
      <c r="D434" s="618">
        <f>D433*1.47</f>
        <v>52.92</v>
      </c>
      <c r="E434" s="619">
        <v>52.92</v>
      </c>
      <c r="F434" s="685">
        <v>0</v>
      </c>
      <c r="G434" s="556"/>
      <c r="H434" s="556"/>
      <c r="I434" s="556"/>
      <c r="J434" s="374">
        <f t="shared" si="7"/>
        <v>0</v>
      </c>
      <c r="K434" s="464"/>
    </row>
    <row r="435" spans="1:11" s="817" customFormat="1" x14ac:dyDescent="0.25">
      <c r="A435" s="762" t="s">
        <v>827</v>
      </c>
      <c r="B435" s="800" t="s">
        <v>821</v>
      </c>
      <c r="C435" s="801" t="s">
        <v>43</v>
      </c>
      <c r="D435" s="778">
        <v>11.09</v>
      </c>
      <c r="E435" s="778">
        <v>9</v>
      </c>
      <c r="F435" s="779">
        <v>2.09</v>
      </c>
      <c r="G435" s="648"/>
      <c r="H435" s="543"/>
      <c r="I435" s="543"/>
      <c r="J435" s="778">
        <f t="shared" si="7"/>
        <v>0</v>
      </c>
      <c r="K435" s="818"/>
    </row>
    <row r="436" spans="1:11" s="497" customFormat="1" ht="15" hidden="1" x14ac:dyDescent="0.25">
      <c r="A436" s="698" t="s">
        <v>828</v>
      </c>
      <c r="B436" s="699" t="s">
        <v>829</v>
      </c>
      <c r="C436" s="700" t="s">
        <v>43</v>
      </c>
      <c r="D436" s="701">
        <v>12.6</v>
      </c>
      <c r="E436" s="702">
        <v>12.6</v>
      </c>
      <c r="F436" s="590">
        <v>0</v>
      </c>
      <c r="G436" s="543"/>
      <c r="H436" s="543"/>
      <c r="I436" s="543"/>
      <c r="J436" s="324">
        <f t="shared" si="7"/>
        <v>0</v>
      </c>
      <c r="K436" s="464"/>
    </row>
    <row r="437" spans="1:11" s="497" customFormat="1" ht="15" hidden="1" x14ac:dyDescent="0.25">
      <c r="A437" s="584" t="s">
        <v>830</v>
      </c>
      <c r="B437" s="89" t="s">
        <v>831</v>
      </c>
      <c r="C437" s="90" t="s">
        <v>28</v>
      </c>
      <c r="D437" s="91">
        <v>21</v>
      </c>
      <c r="E437" s="357">
        <v>21</v>
      </c>
      <c r="F437" s="591">
        <v>0</v>
      </c>
      <c r="G437" s="543"/>
      <c r="H437" s="543"/>
      <c r="I437" s="543"/>
      <c r="J437" s="327">
        <f t="shared" si="7"/>
        <v>0</v>
      </c>
      <c r="K437" s="464"/>
    </row>
    <row r="438" spans="1:11" s="497" customFormat="1" ht="15" hidden="1" x14ac:dyDescent="0.25">
      <c r="A438" s="684" t="s">
        <v>832</v>
      </c>
      <c r="B438" s="686" t="s">
        <v>833</v>
      </c>
      <c r="C438" s="176" t="s">
        <v>167</v>
      </c>
      <c r="D438" s="159">
        <v>17.03</v>
      </c>
      <c r="E438" s="380">
        <v>17.03</v>
      </c>
      <c r="F438" s="598">
        <v>0</v>
      </c>
      <c r="G438" s="543"/>
      <c r="H438" s="543"/>
      <c r="I438" s="543"/>
      <c r="J438" s="374">
        <f t="shared" si="7"/>
        <v>0</v>
      </c>
      <c r="K438" s="464"/>
    </row>
    <row r="439" spans="1:11" s="817" customFormat="1" x14ac:dyDescent="0.25">
      <c r="A439" s="761" t="s">
        <v>834</v>
      </c>
      <c r="B439" s="798" t="s">
        <v>835</v>
      </c>
      <c r="C439" s="799"/>
      <c r="D439" s="783"/>
      <c r="E439" s="783"/>
      <c r="F439" s="784"/>
      <c r="G439" s="647"/>
      <c r="H439" s="542"/>
      <c r="I439" s="542"/>
      <c r="J439" s="778">
        <f t="shared" si="7"/>
        <v>0</v>
      </c>
      <c r="K439" s="818"/>
    </row>
    <row r="440" spans="1:11" s="817" customFormat="1" x14ac:dyDescent="0.25">
      <c r="A440" s="762" t="s">
        <v>836</v>
      </c>
      <c r="B440" s="800" t="s">
        <v>835</v>
      </c>
      <c r="C440" s="801" t="s">
        <v>28</v>
      </c>
      <c r="D440" s="778">
        <v>7</v>
      </c>
      <c r="E440" s="778"/>
      <c r="F440" s="779">
        <v>7</v>
      </c>
      <c r="G440" s="648"/>
      <c r="H440" s="543"/>
      <c r="I440" s="543"/>
      <c r="J440" s="778">
        <f t="shared" si="7"/>
        <v>0</v>
      </c>
      <c r="K440" s="818"/>
    </row>
    <row r="441" spans="1:11" s="817" customFormat="1" x14ac:dyDescent="0.25">
      <c r="A441" s="762" t="s">
        <v>837</v>
      </c>
      <c r="B441" s="800" t="s">
        <v>838</v>
      </c>
      <c r="C441" s="801" t="s">
        <v>19</v>
      </c>
      <c r="D441" s="778">
        <v>21</v>
      </c>
      <c r="E441" s="778"/>
      <c r="F441" s="779"/>
      <c r="G441" s="648"/>
      <c r="H441" s="543"/>
      <c r="I441" s="543"/>
      <c r="J441" s="778">
        <f t="shared" si="7"/>
        <v>21</v>
      </c>
      <c r="K441" s="818"/>
    </row>
    <row r="442" spans="1:11" s="817" customFormat="1" x14ac:dyDescent="0.25">
      <c r="A442" s="762" t="s">
        <v>839</v>
      </c>
      <c r="B442" s="800" t="s">
        <v>840</v>
      </c>
      <c r="C442" s="801" t="s">
        <v>43</v>
      </c>
      <c r="D442" s="778">
        <v>0.05</v>
      </c>
      <c r="E442" s="778"/>
      <c r="F442" s="779">
        <v>0.05</v>
      </c>
      <c r="G442" s="648"/>
      <c r="H442" s="543"/>
      <c r="I442" s="543"/>
      <c r="J442" s="778">
        <f t="shared" si="7"/>
        <v>0</v>
      </c>
      <c r="K442" s="818"/>
    </row>
    <row r="443" spans="1:11" s="817" customFormat="1" x14ac:dyDescent="0.25">
      <c r="A443" s="762" t="s">
        <v>841</v>
      </c>
      <c r="B443" s="800" t="s">
        <v>842</v>
      </c>
      <c r="C443" s="801" t="s">
        <v>28</v>
      </c>
      <c r="D443" s="778">
        <v>14</v>
      </c>
      <c r="E443" s="778"/>
      <c r="F443" s="779"/>
      <c r="G443" s="648"/>
      <c r="H443" s="543"/>
      <c r="I443" s="543"/>
      <c r="J443" s="778">
        <f t="shared" si="7"/>
        <v>14</v>
      </c>
      <c r="K443" s="818"/>
    </row>
    <row r="444" spans="1:11" s="817" customFormat="1" x14ac:dyDescent="0.25">
      <c r="A444" s="762" t="s">
        <v>843</v>
      </c>
      <c r="B444" s="800" t="s">
        <v>844</v>
      </c>
      <c r="C444" s="801" t="s">
        <v>28</v>
      </c>
      <c r="D444" s="778">
        <v>7</v>
      </c>
      <c r="E444" s="778"/>
      <c r="F444" s="779"/>
      <c r="G444" s="648"/>
      <c r="H444" s="543"/>
      <c r="I444" s="543"/>
      <c r="J444" s="778">
        <f t="shared" si="7"/>
        <v>7</v>
      </c>
      <c r="K444" s="818"/>
    </row>
    <row r="445" spans="1:11" s="817" customFormat="1" x14ac:dyDescent="0.25">
      <c r="A445" s="762" t="s">
        <v>845</v>
      </c>
      <c r="B445" s="800" t="s">
        <v>846</v>
      </c>
      <c r="C445" s="801" t="s">
        <v>28</v>
      </c>
      <c r="D445" s="778">
        <v>2</v>
      </c>
      <c r="E445" s="778"/>
      <c r="F445" s="779"/>
      <c r="G445" s="648"/>
      <c r="H445" s="543"/>
      <c r="I445" s="543"/>
      <c r="J445" s="778">
        <f t="shared" si="7"/>
        <v>2</v>
      </c>
      <c r="K445" s="818"/>
    </row>
    <row r="446" spans="1:11" s="817" customFormat="1" x14ac:dyDescent="0.25">
      <c r="A446" s="761" t="s">
        <v>847</v>
      </c>
      <c r="B446" s="798" t="s">
        <v>848</v>
      </c>
      <c r="C446" s="799"/>
      <c r="D446" s="783"/>
      <c r="E446" s="783"/>
      <c r="F446" s="784"/>
      <c r="G446" s="647"/>
      <c r="H446" s="542"/>
      <c r="I446" s="542"/>
      <c r="J446" s="778">
        <f t="shared" si="7"/>
        <v>0</v>
      </c>
      <c r="K446" s="818"/>
    </row>
    <row r="447" spans="1:11" s="817" customFormat="1" x14ac:dyDescent="0.25">
      <c r="A447" s="765" t="s">
        <v>849</v>
      </c>
      <c r="B447" s="800" t="s">
        <v>848</v>
      </c>
      <c r="C447" s="801" t="s">
        <v>406</v>
      </c>
      <c r="D447" s="778">
        <v>20</v>
      </c>
      <c r="E447" s="778"/>
      <c r="F447" s="779"/>
      <c r="G447" s="648"/>
      <c r="H447" s="543"/>
      <c r="I447" s="543"/>
      <c r="J447" s="778">
        <f t="shared" si="7"/>
        <v>20</v>
      </c>
      <c r="K447" s="818"/>
    </row>
    <row r="448" spans="1:11" s="817" customFormat="1" x14ac:dyDescent="0.25">
      <c r="A448" s="765" t="s">
        <v>850</v>
      </c>
      <c r="B448" s="800" t="s">
        <v>838</v>
      </c>
      <c r="C448" s="801" t="s">
        <v>19</v>
      </c>
      <c r="D448" s="778">
        <v>40</v>
      </c>
      <c r="E448" s="778"/>
      <c r="F448" s="779"/>
      <c r="G448" s="648"/>
      <c r="H448" s="543"/>
      <c r="I448" s="543"/>
      <c r="J448" s="778">
        <f t="shared" si="7"/>
        <v>40</v>
      </c>
      <c r="K448" s="818"/>
    </row>
    <row r="449" spans="1:11" s="817" customFormat="1" x14ac:dyDescent="0.25">
      <c r="A449" s="765" t="s">
        <v>851</v>
      </c>
      <c r="B449" s="800" t="s">
        <v>852</v>
      </c>
      <c r="C449" s="801" t="s">
        <v>406</v>
      </c>
      <c r="D449" s="778">
        <v>200</v>
      </c>
      <c r="E449" s="778"/>
      <c r="F449" s="779"/>
      <c r="G449" s="648"/>
      <c r="H449" s="543"/>
      <c r="I449" s="543"/>
      <c r="J449" s="778">
        <f t="shared" si="7"/>
        <v>200</v>
      </c>
      <c r="K449" s="818"/>
    </row>
    <row r="450" spans="1:11" s="817" customFormat="1" x14ac:dyDescent="0.25">
      <c r="A450" s="761" t="s">
        <v>853</v>
      </c>
      <c r="B450" s="798" t="s">
        <v>854</v>
      </c>
      <c r="C450" s="799"/>
      <c r="D450" s="783"/>
      <c r="E450" s="783"/>
      <c r="F450" s="784"/>
      <c r="G450" s="647"/>
      <c r="H450" s="542"/>
      <c r="I450" s="542"/>
      <c r="J450" s="778">
        <f t="shared" si="7"/>
        <v>0</v>
      </c>
      <c r="K450" s="818"/>
    </row>
    <row r="451" spans="1:11" s="817" customFormat="1" x14ac:dyDescent="0.25">
      <c r="A451" s="762" t="s">
        <v>855</v>
      </c>
      <c r="B451" s="800" t="s">
        <v>854</v>
      </c>
      <c r="C451" s="801" t="s">
        <v>19</v>
      </c>
      <c r="D451" s="778">
        <v>4</v>
      </c>
      <c r="E451" s="778"/>
      <c r="F451" s="779">
        <v>4</v>
      </c>
      <c r="G451" s="648"/>
      <c r="H451" s="543"/>
      <c r="I451" s="543"/>
      <c r="J451" s="778">
        <f t="shared" si="7"/>
        <v>0</v>
      </c>
      <c r="K451" s="818"/>
    </row>
    <row r="452" spans="1:11" s="817" customFormat="1" x14ac:dyDescent="0.25">
      <c r="A452" s="762" t="s">
        <v>856</v>
      </c>
      <c r="B452" s="800" t="s">
        <v>838</v>
      </c>
      <c r="C452" s="801" t="s">
        <v>19</v>
      </c>
      <c r="D452" s="778">
        <v>8</v>
      </c>
      <c r="E452" s="778"/>
      <c r="F452" s="779"/>
      <c r="G452" s="648"/>
      <c r="H452" s="543"/>
      <c r="I452" s="543"/>
      <c r="J452" s="778">
        <f t="shared" si="7"/>
        <v>8</v>
      </c>
      <c r="K452" s="818"/>
    </row>
    <row r="453" spans="1:11" s="817" customFormat="1" ht="31.5" x14ac:dyDescent="0.25">
      <c r="A453" s="761" t="s">
        <v>857</v>
      </c>
      <c r="B453" s="798" t="s">
        <v>858</v>
      </c>
      <c r="C453" s="799"/>
      <c r="D453" s="783"/>
      <c r="E453" s="783"/>
      <c r="F453" s="784"/>
      <c r="G453" s="647"/>
      <c r="H453" s="542"/>
      <c r="I453" s="542"/>
      <c r="J453" s="778">
        <f t="shared" si="7"/>
        <v>0</v>
      </c>
      <c r="K453" s="818"/>
    </row>
    <row r="454" spans="1:11" s="817" customFormat="1" x14ac:dyDescent="0.25">
      <c r="A454" s="762" t="s">
        <v>859</v>
      </c>
      <c r="B454" s="800" t="s">
        <v>860</v>
      </c>
      <c r="C454" s="801" t="s">
        <v>19</v>
      </c>
      <c r="D454" s="778">
        <v>11410</v>
      </c>
      <c r="E454" s="778">
        <v>11410</v>
      </c>
      <c r="F454" s="779"/>
      <c r="G454" s="661"/>
      <c r="H454" s="552"/>
      <c r="I454" s="552"/>
      <c r="J454" s="778">
        <f t="shared" si="7"/>
        <v>0</v>
      </c>
      <c r="K454" s="818"/>
    </row>
    <row r="455" spans="1:11" s="817" customFormat="1" x14ac:dyDescent="0.25">
      <c r="A455" s="762" t="s">
        <v>861</v>
      </c>
      <c r="B455" s="800" t="s">
        <v>862</v>
      </c>
      <c r="C455" s="801" t="s">
        <v>19</v>
      </c>
      <c r="D455" s="778">
        <v>11410</v>
      </c>
      <c r="E455" s="778">
        <v>11410</v>
      </c>
      <c r="F455" s="779"/>
      <c r="G455" s="661"/>
      <c r="H455" s="552"/>
      <c r="I455" s="552"/>
      <c r="J455" s="778">
        <f t="shared" si="7"/>
        <v>0</v>
      </c>
      <c r="K455" s="818"/>
    </row>
    <row r="456" spans="1:11" s="817" customFormat="1" x14ac:dyDescent="0.25">
      <c r="A456" s="762" t="s">
        <v>863</v>
      </c>
      <c r="B456" s="800" t="s">
        <v>864</v>
      </c>
      <c r="C456" s="801" t="s">
        <v>19</v>
      </c>
      <c r="D456" s="778">
        <v>11410</v>
      </c>
      <c r="E456" s="778">
        <v>11410</v>
      </c>
      <c r="F456" s="779"/>
      <c r="G456" s="661"/>
      <c r="H456" s="552"/>
      <c r="I456" s="552"/>
      <c r="J456" s="778">
        <f t="shared" si="7"/>
        <v>0</v>
      </c>
      <c r="K456" s="818"/>
    </row>
    <row r="457" spans="1:11" s="817" customFormat="1" x14ac:dyDescent="0.25">
      <c r="A457" s="762" t="s">
        <v>865</v>
      </c>
      <c r="B457" s="800" t="s">
        <v>866</v>
      </c>
      <c r="C457" s="801" t="s">
        <v>19</v>
      </c>
      <c r="D457" s="778">
        <v>11410</v>
      </c>
      <c r="E457" s="778">
        <v>11410</v>
      </c>
      <c r="F457" s="779"/>
      <c r="G457" s="661"/>
      <c r="H457" s="552"/>
      <c r="I457" s="552"/>
      <c r="J457" s="778">
        <f t="shared" si="7"/>
        <v>0</v>
      </c>
      <c r="K457" s="818"/>
    </row>
    <row r="458" spans="1:11" s="817" customFormat="1" x14ac:dyDescent="0.25">
      <c r="A458" s="762" t="s">
        <v>867</v>
      </c>
      <c r="B458" s="800" t="s">
        <v>868</v>
      </c>
      <c r="C458" s="801" t="s">
        <v>19</v>
      </c>
      <c r="D458" s="778">
        <v>11410</v>
      </c>
      <c r="E458" s="778">
        <v>11410</v>
      </c>
      <c r="F458" s="779"/>
      <c r="G458" s="661"/>
      <c r="H458" s="552"/>
      <c r="I458" s="552"/>
      <c r="J458" s="778">
        <f t="shared" si="7"/>
        <v>0</v>
      </c>
      <c r="K458" s="818"/>
    </row>
    <row r="459" spans="1:11" s="817" customFormat="1" ht="31.5" x14ac:dyDescent="0.25">
      <c r="A459" s="761" t="s">
        <v>869</v>
      </c>
      <c r="B459" s="830" t="s">
        <v>870</v>
      </c>
      <c r="C459" s="799"/>
      <c r="D459" s="783"/>
      <c r="E459" s="783"/>
      <c r="F459" s="784"/>
      <c r="G459" s="647"/>
      <c r="H459" s="542"/>
      <c r="I459" s="542"/>
      <c r="J459" s="778">
        <f t="shared" si="7"/>
        <v>0</v>
      </c>
      <c r="K459" s="818"/>
    </row>
    <row r="460" spans="1:11" s="817" customFormat="1" x14ac:dyDescent="0.25">
      <c r="A460" s="766" t="s">
        <v>871</v>
      </c>
      <c r="B460" s="824" t="s">
        <v>872</v>
      </c>
      <c r="C460" s="801" t="s">
        <v>28</v>
      </c>
      <c r="D460" s="778">
        <v>1</v>
      </c>
      <c r="E460" s="778">
        <v>1</v>
      </c>
      <c r="F460" s="779"/>
      <c r="G460" s="661"/>
      <c r="H460" s="552"/>
      <c r="I460" s="552"/>
      <c r="J460" s="778">
        <f t="shared" si="7"/>
        <v>0</v>
      </c>
      <c r="K460" s="818"/>
    </row>
    <row r="461" spans="1:11" s="817" customFormat="1" x14ac:dyDescent="0.25">
      <c r="A461" s="766" t="s">
        <v>873</v>
      </c>
      <c r="B461" s="823" t="s">
        <v>874</v>
      </c>
      <c r="C461" s="801" t="s">
        <v>183</v>
      </c>
      <c r="D461" s="778">
        <v>1.52</v>
      </c>
      <c r="E461" s="778">
        <v>1.52</v>
      </c>
      <c r="F461" s="779"/>
      <c r="G461" s="648"/>
      <c r="H461" s="543"/>
      <c r="I461" s="543"/>
      <c r="J461" s="778">
        <f t="shared" si="7"/>
        <v>0</v>
      </c>
      <c r="K461" s="818"/>
    </row>
    <row r="462" spans="1:11" s="817" customFormat="1" x14ac:dyDescent="0.25">
      <c r="A462" s="766" t="s">
        <v>875</v>
      </c>
      <c r="B462" s="824" t="s">
        <v>876</v>
      </c>
      <c r="C462" s="801" t="s">
        <v>170</v>
      </c>
      <c r="D462" s="778">
        <v>2</v>
      </c>
      <c r="E462" s="778">
        <v>2</v>
      </c>
      <c r="F462" s="779"/>
      <c r="G462" s="648"/>
      <c r="H462" s="543"/>
      <c r="I462" s="543"/>
      <c r="J462" s="778">
        <f t="shared" si="7"/>
        <v>0</v>
      </c>
      <c r="K462" s="818"/>
    </row>
    <row r="463" spans="1:11" s="817" customFormat="1" x14ac:dyDescent="0.25">
      <c r="A463" s="766" t="s">
        <v>877</v>
      </c>
      <c r="B463" s="824" t="s">
        <v>878</v>
      </c>
      <c r="C463" s="801" t="s">
        <v>170</v>
      </c>
      <c r="D463" s="778">
        <v>2</v>
      </c>
      <c r="E463" s="778"/>
      <c r="F463" s="779">
        <v>2</v>
      </c>
      <c r="G463" s="648"/>
      <c r="H463" s="543"/>
      <c r="I463" s="543"/>
      <c r="J463" s="778">
        <f t="shared" si="7"/>
        <v>0</v>
      </c>
      <c r="K463" s="818"/>
    </row>
    <row r="464" spans="1:11" s="817" customFormat="1" x14ac:dyDescent="0.25">
      <c r="A464" s="766" t="s">
        <v>879</v>
      </c>
      <c r="B464" s="824" t="s">
        <v>880</v>
      </c>
      <c r="C464" s="801" t="s">
        <v>170</v>
      </c>
      <c r="D464" s="778">
        <v>2</v>
      </c>
      <c r="E464" s="778"/>
      <c r="F464" s="779">
        <v>2</v>
      </c>
      <c r="G464" s="648"/>
      <c r="H464" s="543"/>
      <c r="I464" s="543"/>
      <c r="J464" s="778">
        <f t="shared" si="7"/>
        <v>0</v>
      </c>
      <c r="K464" s="818"/>
    </row>
    <row r="465" spans="1:11" s="817" customFormat="1" x14ac:dyDescent="0.25">
      <c r="A465" s="767" t="s">
        <v>881</v>
      </c>
      <c r="B465" s="798" t="s">
        <v>882</v>
      </c>
      <c r="C465" s="798"/>
      <c r="D465" s="831"/>
      <c r="E465" s="831"/>
      <c r="F465" s="832"/>
      <c r="G465" s="664"/>
      <c r="H465" s="557"/>
      <c r="I465" s="557"/>
      <c r="J465" s="778">
        <f t="shared" si="7"/>
        <v>0</v>
      </c>
      <c r="K465" s="818"/>
    </row>
    <row r="466" spans="1:11" s="817" customFormat="1" ht="30" x14ac:dyDescent="0.25">
      <c r="A466" s="766" t="s">
        <v>883</v>
      </c>
      <c r="B466" s="804" t="s">
        <v>884</v>
      </c>
      <c r="C466" s="788" t="s">
        <v>19</v>
      </c>
      <c r="D466" s="827">
        <v>150</v>
      </c>
      <c r="E466" s="827"/>
      <c r="F466" s="828">
        <v>127.5</v>
      </c>
      <c r="G466" s="660"/>
      <c r="H466" s="551"/>
      <c r="I466" s="551"/>
      <c r="J466" s="778">
        <f t="shared" si="7"/>
        <v>22.5</v>
      </c>
      <c r="K466" s="818"/>
    </row>
    <row r="467" spans="1:11" s="817" customFormat="1" x14ac:dyDescent="0.25">
      <c r="A467" s="766" t="s">
        <v>885</v>
      </c>
      <c r="B467" s="825" t="s">
        <v>886</v>
      </c>
      <c r="C467" s="788" t="s">
        <v>167</v>
      </c>
      <c r="D467" s="827">
        <v>7.2</v>
      </c>
      <c r="E467" s="827"/>
      <c r="F467" s="828">
        <v>3</v>
      </c>
      <c r="G467" s="660"/>
      <c r="H467" s="551"/>
      <c r="I467" s="551"/>
      <c r="J467" s="778">
        <f t="shared" si="7"/>
        <v>4.2</v>
      </c>
      <c r="K467" s="818"/>
    </row>
    <row r="468" spans="1:11" s="817" customFormat="1" ht="30" x14ac:dyDescent="0.25">
      <c r="A468" s="766" t="s">
        <v>887</v>
      </c>
      <c r="B468" s="804" t="s">
        <v>888</v>
      </c>
      <c r="C468" s="788" t="s">
        <v>296</v>
      </c>
      <c r="D468" s="827">
        <v>84</v>
      </c>
      <c r="E468" s="827"/>
      <c r="F468" s="828">
        <v>84</v>
      </c>
      <c r="G468" s="660"/>
      <c r="H468" s="551"/>
      <c r="I468" s="551"/>
      <c r="J468" s="778">
        <f t="shared" si="7"/>
        <v>0</v>
      </c>
      <c r="K468" s="818"/>
    </row>
    <row r="469" spans="1:11" s="817" customFormat="1" x14ac:dyDescent="0.25">
      <c r="A469" s="766" t="s">
        <v>889</v>
      </c>
      <c r="B469" s="804" t="s">
        <v>890</v>
      </c>
      <c r="C469" s="788" t="s">
        <v>43</v>
      </c>
      <c r="D469" s="827">
        <v>33</v>
      </c>
      <c r="E469" s="827"/>
      <c r="F469" s="828">
        <v>33</v>
      </c>
      <c r="G469" s="660"/>
      <c r="H469" s="551"/>
      <c r="I469" s="551"/>
      <c r="J469" s="778">
        <f t="shared" si="7"/>
        <v>0</v>
      </c>
      <c r="K469" s="818"/>
    </row>
    <row r="470" spans="1:11" s="817" customFormat="1" x14ac:dyDescent="0.25">
      <c r="A470" s="766" t="s">
        <v>891</v>
      </c>
      <c r="B470" s="804" t="s">
        <v>892</v>
      </c>
      <c r="C470" s="788" t="s">
        <v>43</v>
      </c>
      <c r="D470" s="827">
        <v>2.2999999999999998</v>
      </c>
      <c r="E470" s="827"/>
      <c r="F470" s="828">
        <v>2.2999999999999998</v>
      </c>
      <c r="G470" s="660"/>
      <c r="H470" s="551"/>
      <c r="I470" s="551"/>
      <c r="J470" s="778">
        <f t="shared" si="7"/>
        <v>0</v>
      </c>
      <c r="K470" s="818"/>
    </row>
    <row r="471" spans="1:11" s="817" customFormat="1" x14ac:dyDescent="0.25">
      <c r="A471" s="766" t="s">
        <v>893</v>
      </c>
      <c r="B471" s="804" t="s">
        <v>894</v>
      </c>
      <c r="C471" s="788" t="s">
        <v>19</v>
      </c>
      <c r="D471" s="827">
        <v>75.599999999999994</v>
      </c>
      <c r="E471" s="827"/>
      <c r="F471" s="828">
        <v>75.599999999999994</v>
      </c>
      <c r="G471" s="660"/>
      <c r="H471" s="551"/>
      <c r="I471" s="551"/>
      <c r="J471" s="778">
        <f t="shared" si="7"/>
        <v>0</v>
      </c>
      <c r="K471" s="818"/>
    </row>
    <row r="472" spans="1:11" s="817" customFormat="1" ht="30" x14ac:dyDescent="0.25">
      <c r="A472" s="766" t="s">
        <v>895</v>
      </c>
      <c r="B472" s="804" t="s">
        <v>896</v>
      </c>
      <c r="C472" s="788" t="s">
        <v>167</v>
      </c>
      <c r="D472" s="827">
        <v>65</v>
      </c>
      <c r="E472" s="827"/>
      <c r="F472" s="828">
        <v>65</v>
      </c>
      <c r="G472" s="660"/>
      <c r="H472" s="551"/>
      <c r="I472" s="551"/>
      <c r="J472" s="778">
        <f t="shared" si="7"/>
        <v>0</v>
      </c>
      <c r="K472" s="818"/>
    </row>
    <row r="473" spans="1:11" s="817" customFormat="1" x14ac:dyDescent="0.25">
      <c r="A473" s="766" t="s">
        <v>897</v>
      </c>
      <c r="B473" s="810" t="s">
        <v>805</v>
      </c>
      <c r="C473" s="806" t="s">
        <v>43</v>
      </c>
      <c r="D473" s="807">
        <v>51.89</v>
      </c>
      <c r="E473" s="807"/>
      <c r="F473" s="808">
        <v>51.89</v>
      </c>
      <c r="G473" s="665"/>
      <c r="H473" s="558"/>
      <c r="I473" s="558"/>
      <c r="J473" s="778">
        <f t="shared" si="7"/>
        <v>0</v>
      </c>
      <c r="K473" s="818"/>
    </row>
    <row r="474" spans="1:11" s="817" customFormat="1" ht="31.5" x14ac:dyDescent="0.25">
      <c r="A474" s="767" t="s">
        <v>898</v>
      </c>
      <c r="B474" s="802" t="s">
        <v>899</v>
      </c>
      <c r="C474" s="799" t="s">
        <v>28</v>
      </c>
      <c r="D474" s="783">
        <v>2</v>
      </c>
      <c r="E474" s="783"/>
      <c r="F474" s="784">
        <v>2</v>
      </c>
      <c r="G474" s="647"/>
      <c r="H474" s="542"/>
      <c r="I474" s="542"/>
      <c r="J474" s="778">
        <f t="shared" si="7"/>
        <v>0</v>
      </c>
      <c r="K474" s="818"/>
    </row>
    <row r="475" spans="1:11" s="817" customFormat="1" x14ac:dyDescent="0.25">
      <c r="A475" s="767" t="s">
        <v>900</v>
      </c>
      <c r="B475" s="833" t="s">
        <v>901</v>
      </c>
      <c r="C475" s="834" t="s">
        <v>296</v>
      </c>
      <c r="D475" s="835">
        <v>163.22</v>
      </c>
      <c r="E475" s="835">
        <v>155.69999999999999</v>
      </c>
      <c r="F475" s="836">
        <v>7.5200000000000102</v>
      </c>
      <c r="G475" s="666"/>
      <c r="H475" s="559"/>
      <c r="I475" s="559"/>
      <c r="J475" s="778">
        <f t="shared" si="7"/>
        <v>0</v>
      </c>
      <c r="K475" s="818"/>
    </row>
    <row r="476" spans="1:11" s="817" customFormat="1" x14ac:dyDescent="0.25">
      <c r="A476" s="767" t="s">
        <v>902</v>
      </c>
      <c r="B476" s="833" t="s">
        <v>903</v>
      </c>
      <c r="C476" s="834" t="s">
        <v>296</v>
      </c>
      <c r="D476" s="835">
        <v>168.34</v>
      </c>
      <c r="E476" s="835">
        <v>166.2</v>
      </c>
      <c r="F476" s="836">
        <v>2.14</v>
      </c>
      <c r="G476" s="666"/>
      <c r="H476" s="559"/>
      <c r="I476" s="559"/>
      <c r="J476" s="778">
        <f t="shared" si="7"/>
        <v>1.4654943925052066E-14</v>
      </c>
      <c r="K476" s="818"/>
    </row>
    <row r="477" spans="1:11" s="817" customFormat="1" ht="31.5" x14ac:dyDescent="0.25">
      <c r="A477" s="767" t="s">
        <v>904</v>
      </c>
      <c r="B477" s="798" t="s">
        <v>905</v>
      </c>
      <c r="C477" s="799"/>
      <c r="D477" s="783"/>
      <c r="E477" s="783"/>
      <c r="F477" s="784"/>
      <c r="G477" s="647"/>
      <c r="H477" s="542"/>
      <c r="I477" s="542"/>
      <c r="J477" s="778">
        <f t="shared" si="7"/>
        <v>0</v>
      </c>
      <c r="K477" s="818"/>
    </row>
    <row r="478" spans="1:11" s="817" customFormat="1" x14ac:dyDescent="0.25">
      <c r="A478" s="767" t="s">
        <v>906</v>
      </c>
      <c r="B478" s="837" t="s">
        <v>907</v>
      </c>
      <c r="C478" s="799"/>
      <c r="D478" s="783"/>
      <c r="E478" s="783"/>
      <c r="F478" s="784"/>
      <c r="G478" s="667"/>
      <c r="H478" s="560"/>
      <c r="I478" s="560"/>
      <c r="J478" s="778">
        <f t="shared" si="7"/>
        <v>0</v>
      </c>
      <c r="K478" s="818"/>
    </row>
    <row r="479" spans="1:11" s="817" customFormat="1" x14ac:dyDescent="0.25">
      <c r="A479" s="766" t="s">
        <v>908</v>
      </c>
      <c r="B479" s="800" t="s">
        <v>909</v>
      </c>
      <c r="C479" s="801" t="s">
        <v>19</v>
      </c>
      <c r="D479" s="778">
        <v>1091.3</v>
      </c>
      <c r="E479" s="778"/>
      <c r="F479" s="779">
        <v>1091.3</v>
      </c>
      <c r="G479" s="661"/>
      <c r="H479" s="552"/>
      <c r="I479" s="552"/>
      <c r="J479" s="778">
        <f t="shared" si="7"/>
        <v>0</v>
      </c>
      <c r="K479" s="818"/>
    </row>
    <row r="480" spans="1:11" s="817" customFormat="1" x14ac:dyDescent="0.25">
      <c r="A480" s="766" t="s">
        <v>910</v>
      </c>
      <c r="B480" s="800" t="s">
        <v>911</v>
      </c>
      <c r="C480" s="801" t="s">
        <v>19</v>
      </c>
      <c r="D480" s="778">
        <v>1091.3</v>
      </c>
      <c r="E480" s="778">
        <v>825</v>
      </c>
      <c r="F480" s="779">
        <v>266.29999999999995</v>
      </c>
      <c r="G480" s="661"/>
      <c r="H480" s="552"/>
      <c r="I480" s="552"/>
      <c r="J480" s="778">
        <f t="shared" si="7"/>
        <v>0</v>
      </c>
      <c r="K480" s="818"/>
    </row>
    <row r="481" spans="1:11" s="817" customFormat="1" x14ac:dyDescent="0.25">
      <c r="A481" s="766" t="s">
        <v>912</v>
      </c>
      <c r="B481" s="800" t="s">
        <v>913</v>
      </c>
      <c r="C481" s="801" t="s">
        <v>19</v>
      </c>
      <c r="D481" s="778">
        <v>1091.3</v>
      </c>
      <c r="E481" s="778">
        <v>825</v>
      </c>
      <c r="F481" s="779">
        <v>266.29999999999995</v>
      </c>
      <c r="G481" s="661"/>
      <c r="H481" s="552"/>
      <c r="I481" s="552"/>
      <c r="J481" s="778">
        <f t="shared" si="7"/>
        <v>0</v>
      </c>
      <c r="K481" s="818"/>
    </row>
    <row r="482" spans="1:11" s="817" customFormat="1" x14ac:dyDescent="0.25">
      <c r="A482" s="766" t="s">
        <v>914</v>
      </c>
      <c r="B482" s="800" t="s">
        <v>915</v>
      </c>
      <c r="C482" s="801" t="s">
        <v>916</v>
      </c>
      <c r="D482" s="778">
        <v>1</v>
      </c>
      <c r="E482" s="778">
        <v>0.5</v>
      </c>
      <c r="F482" s="779">
        <v>0.5</v>
      </c>
      <c r="G482" s="648"/>
      <c r="H482" s="543"/>
      <c r="I482" s="543"/>
      <c r="J482" s="778">
        <f t="shared" si="7"/>
        <v>0</v>
      </c>
      <c r="K482" s="818"/>
    </row>
    <row r="483" spans="1:11" s="817" customFormat="1" x14ac:dyDescent="0.25">
      <c r="A483" s="767" t="s">
        <v>917</v>
      </c>
      <c r="B483" s="837" t="s">
        <v>918</v>
      </c>
      <c r="C483" s="799"/>
      <c r="D483" s="783"/>
      <c r="E483" s="783"/>
      <c r="F483" s="784"/>
      <c r="G483" s="667"/>
      <c r="H483" s="560"/>
      <c r="I483" s="560"/>
      <c r="J483" s="778">
        <f t="shared" si="7"/>
        <v>0</v>
      </c>
      <c r="K483" s="818"/>
    </row>
    <row r="484" spans="1:11" s="817" customFormat="1" x14ac:dyDescent="0.25">
      <c r="A484" s="766" t="s">
        <v>919</v>
      </c>
      <c r="B484" s="800" t="s">
        <v>909</v>
      </c>
      <c r="C484" s="801" t="s">
        <v>19</v>
      </c>
      <c r="D484" s="778">
        <v>410</v>
      </c>
      <c r="E484" s="778">
        <v>410</v>
      </c>
      <c r="F484" s="779"/>
      <c r="G484" s="661"/>
      <c r="H484" s="552"/>
      <c r="I484" s="552"/>
      <c r="J484" s="778">
        <f t="shared" si="7"/>
        <v>0</v>
      </c>
      <c r="K484" s="818"/>
    </row>
    <row r="485" spans="1:11" s="817" customFormat="1" x14ac:dyDescent="0.25">
      <c r="A485" s="766" t="s">
        <v>920</v>
      </c>
      <c r="B485" s="800" t="s">
        <v>921</v>
      </c>
      <c r="C485" s="801" t="s">
        <v>19</v>
      </c>
      <c r="D485" s="778">
        <v>410</v>
      </c>
      <c r="E485" s="778">
        <v>410</v>
      </c>
      <c r="F485" s="779"/>
      <c r="G485" s="661"/>
      <c r="H485" s="552"/>
      <c r="I485" s="552"/>
      <c r="J485" s="778">
        <f t="shared" si="7"/>
        <v>0</v>
      </c>
      <c r="K485" s="818"/>
    </row>
    <row r="486" spans="1:11" s="817" customFormat="1" x14ac:dyDescent="0.25">
      <c r="A486" s="767" t="s">
        <v>922</v>
      </c>
      <c r="B486" s="798" t="s">
        <v>923</v>
      </c>
      <c r="C486" s="799"/>
      <c r="D486" s="783"/>
      <c r="E486" s="783"/>
      <c r="F486" s="784"/>
      <c r="G486" s="647"/>
      <c r="H486" s="542"/>
      <c r="I486" s="542"/>
      <c r="J486" s="778">
        <f t="shared" si="7"/>
        <v>0</v>
      </c>
      <c r="K486" s="818"/>
    </row>
    <row r="487" spans="1:11" s="817" customFormat="1" x14ac:dyDescent="0.25">
      <c r="A487" s="766" t="s">
        <v>924</v>
      </c>
      <c r="B487" s="800" t="s">
        <v>925</v>
      </c>
      <c r="C487" s="801" t="s">
        <v>205</v>
      </c>
      <c r="D487" s="778">
        <v>42.06</v>
      </c>
      <c r="E487" s="778">
        <v>42.06</v>
      </c>
      <c r="F487" s="779"/>
      <c r="G487" s="648"/>
      <c r="H487" s="543"/>
      <c r="I487" s="543"/>
      <c r="J487" s="778">
        <f t="shared" si="7"/>
        <v>0</v>
      </c>
      <c r="K487" s="818"/>
    </row>
    <row r="488" spans="1:11" s="817" customFormat="1" x14ac:dyDescent="0.25">
      <c r="A488" s="766" t="s">
        <v>926</v>
      </c>
      <c r="B488" s="800" t="s">
        <v>803</v>
      </c>
      <c r="C488" s="801" t="s">
        <v>43</v>
      </c>
      <c r="D488" s="778">
        <v>6.61</v>
      </c>
      <c r="E488" s="778">
        <v>6.61</v>
      </c>
      <c r="F488" s="779"/>
      <c r="G488" s="648"/>
      <c r="H488" s="543"/>
      <c r="I488" s="543"/>
      <c r="J488" s="778">
        <f t="shared" si="7"/>
        <v>0</v>
      </c>
      <c r="K488" s="818"/>
    </row>
    <row r="489" spans="1:11" s="817" customFormat="1" ht="30" x14ac:dyDescent="0.25">
      <c r="A489" s="766" t="s">
        <v>927</v>
      </c>
      <c r="B489" s="800" t="s">
        <v>752</v>
      </c>
      <c r="C489" s="801" t="s">
        <v>43</v>
      </c>
      <c r="D489" s="778">
        <v>14.84</v>
      </c>
      <c r="E489" s="778">
        <v>14</v>
      </c>
      <c r="F489" s="779">
        <v>0.83999999999999986</v>
      </c>
      <c r="G489" s="648"/>
      <c r="H489" s="543"/>
      <c r="I489" s="543"/>
      <c r="J489" s="778">
        <f t="shared" si="7"/>
        <v>0</v>
      </c>
      <c r="K489" s="818"/>
    </row>
    <row r="490" spans="1:11" s="817" customFormat="1" ht="30" x14ac:dyDescent="0.25">
      <c r="A490" s="766" t="s">
        <v>928</v>
      </c>
      <c r="B490" s="800" t="s">
        <v>929</v>
      </c>
      <c r="C490" s="801" t="s">
        <v>43</v>
      </c>
      <c r="D490" s="778">
        <v>8.58</v>
      </c>
      <c r="E490" s="778"/>
      <c r="F490" s="779">
        <v>8.58</v>
      </c>
      <c r="G490" s="640"/>
      <c r="H490" s="532"/>
      <c r="I490" s="532"/>
      <c r="J490" s="778">
        <f t="shared" si="7"/>
        <v>0</v>
      </c>
      <c r="K490" s="818"/>
    </row>
    <row r="491" spans="1:11" s="817" customFormat="1" x14ac:dyDescent="0.25">
      <c r="A491" s="766" t="s">
        <v>930</v>
      </c>
      <c r="B491" s="800" t="s">
        <v>809</v>
      </c>
      <c r="C491" s="801" t="s">
        <v>43</v>
      </c>
      <c r="D491" s="778">
        <f>D490*1.6-D490</f>
        <v>5.1480000000000015</v>
      </c>
      <c r="E491" s="778"/>
      <c r="F491" s="779">
        <v>5.1480000000000015</v>
      </c>
      <c r="G491" s="640"/>
      <c r="H491" s="532"/>
      <c r="I491" s="532"/>
      <c r="J491" s="778">
        <f t="shared" si="7"/>
        <v>0</v>
      </c>
      <c r="K491" s="818"/>
    </row>
    <row r="492" spans="1:11" s="817" customFormat="1" x14ac:dyDescent="0.25">
      <c r="A492" s="766" t="s">
        <v>931</v>
      </c>
      <c r="B492" s="800" t="s">
        <v>805</v>
      </c>
      <c r="C492" s="801" t="s">
        <v>43</v>
      </c>
      <c r="D492" s="778">
        <f>D488*1.47</f>
        <v>9.7166999999999994</v>
      </c>
      <c r="E492" s="778"/>
      <c r="F492" s="779">
        <v>9.7166999999999994</v>
      </c>
      <c r="G492" s="640"/>
      <c r="H492" s="532"/>
      <c r="I492" s="532"/>
      <c r="J492" s="778">
        <f t="shared" si="7"/>
        <v>0</v>
      </c>
      <c r="K492" s="818"/>
    </row>
    <row r="493" spans="1:11" s="817" customFormat="1" x14ac:dyDescent="0.25">
      <c r="A493" s="767" t="s">
        <v>932</v>
      </c>
      <c r="B493" s="798" t="s">
        <v>933</v>
      </c>
      <c r="C493" s="799"/>
      <c r="D493" s="783"/>
      <c r="E493" s="783"/>
      <c r="F493" s="784"/>
      <c r="G493" s="647"/>
      <c r="H493" s="542"/>
      <c r="I493" s="542"/>
      <c r="J493" s="778">
        <f t="shared" ref="J493:J556" si="8">D493-E493-F493-G493-H493-I493</f>
        <v>0</v>
      </c>
      <c r="K493" s="818"/>
    </row>
    <row r="494" spans="1:11" s="817" customFormat="1" ht="30" x14ac:dyDescent="0.25">
      <c r="A494" s="766" t="s">
        <v>934</v>
      </c>
      <c r="B494" s="823" t="s">
        <v>935</v>
      </c>
      <c r="C494" s="801" t="s">
        <v>19</v>
      </c>
      <c r="D494" s="778">
        <v>140</v>
      </c>
      <c r="E494" s="778"/>
      <c r="F494" s="779">
        <v>140</v>
      </c>
      <c r="G494" s="648"/>
      <c r="H494" s="543"/>
      <c r="I494" s="543"/>
      <c r="J494" s="778">
        <f t="shared" si="8"/>
        <v>0</v>
      </c>
      <c r="K494" s="818"/>
    </row>
    <row r="495" spans="1:11" s="817" customFormat="1" x14ac:dyDescent="0.25">
      <c r="A495" s="766" t="s">
        <v>936</v>
      </c>
      <c r="B495" s="823" t="s">
        <v>937</v>
      </c>
      <c r="C495" s="801" t="s">
        <v>19</v>
      </c>
      <c r="D495" s="778">
        <v>125</v>
      </c>
      <c r="E495" s="778"/>
      <c r="F495" s="779"/>
      <c r="G495" s="648"/>
      <c r="H495" s="543"/>
      <c r="I495" s="543"/>
      <c r="J495" s="778">
        <f t="shared" si="8"/>
        <v>125</v>
      </c>
      <c r="K495" s="818"/>
    </row>
    <row r="496" spans="1:11" s="817" customFormat="1" x14ac:dyDescent="0.25">
      <c r="A496" s="766" t="s">
        <v>938</v>
      </c>
      <c r="B496" s="823" t="s">
        <v>939</v>
      </c>
      <c r="C496" s="801" t="s">
        <v>19</v>
      </c>
      <c r="D496" s="778">
        <v>125</v>
      </c>
      <c r="E496" s="778"/>
      <c r="F496" s="779"/>
      <c r="G496" s="648"/>
      <c r="H496" s="543"/>
      <c r="I496" s="543"/>
      <c r="J496" s="778">
        <f t="shared" si="8"/>
        <v>125</v>
      </c>
      <c r="K496" s="818"/>
    </row>
    <row r="497" spans="1:11" s="817" customFormat="1" x14ac:dyDescent="0.25">
      <c r="A497" s="766" t="s">
        <v>940</v>
      </c>
      <c r="B497" s="823" t="s">
        <v>89</v>
      </c>
      <c r="C497" s="801" t="s">
        <v>205</v>
      </c>
      <c r="D497" s="778">
        <v>80</v>
      </c>
      <c r="E497" s="778"/>
      <c r="F497" s="779"/>
      <c r="G497" s="648"/>
      <c r="H497" s="543"/>
      <c r="I497" s="543"/>
      <c r="J497" s="778">
        <f t="shared" si="8"/>
        <v>80</v>
      </c>
      <c r="K497" s="818"/>
    </row>
    <row r="498" spans="1:11" s="817" customFormat="1" x14ac:dyDescent="0.25">
      <c r="A498" s="767" t="s">
        <v>941</v>
      </c>
      <c r="B498" s="802" t="s">
        <v>942</v>
      </c>
      <c r="C498" s="801"/>
      <c r="D498" s="778"/>
      <c r="E498" s="778"/>
      <c r="F498" s="779"/>
      <c r="G498" s="648"/>
      <c r="H498" s="543"/>
      <c r="I498" s="543"/>
      <c r="J498" s="778">
        <f t="shared" si="8"/>
        <v>0</v>
      </c>
      <c r="K498" s="818"/>
    </row>
    <row r="499" spans="1:11" s="817" customFormat="1" x14ac:dyDescent="0.25">
      <c r="A499" s="766" t="s">
        <v>943</v>
      </c>
      <c r="B499" s="825" t="s">
        <v>944</v>
      </c>
      <c r="C499" s="801" t="s">
        <v>43</v>
      </c>
      <c r="D499" s="778">
        <v>69.41</v>
      </c>
      <c r="E499" s="778">
        <v>50.26</v>
      </c>
      <c r="F499" s="779"/>
      <c r="G499" s="648"/>
      <c r="H499" s="543"/>
      <c r="I499" s="543"/>
      <c r="J499" s="778">
        <f t="shared" si="8"/>
        <v>19.149999999999999</v>
      </c>
      <c r="K499" s="818"/>
    </row>
    <row r="500" spans="1:11" s="817" customFormat="1" ht="31.5" x14ac:dyDescent="0.25">
      <c r="A500" s="767" t="s">
        <v>945</v>
      </c>
      <c r="B500" s="802" t="s">
        <v>946</v>
      </c>
      <c r="C500" s="799"/>
      <c r="D500" s="783"/>
      <c r="E500" s="783"/>
      <c r="F500" s="784"/>
      <c r="G500" s="647"/>
      <c r="H500" s="542"/>
      <c r="I500" s="542"/>
      <c r="J500" s="778">
        <f t="shared" si="8"/>
        <v>0</v>
      </c>
      <c r="K500" s="818"/>
    </row>
    <row r="501" spans="1:11" s="817" customFormat="1" x14ac:dyDescent="0.25">
      <c r="A501" s="766" t="s">
        <v>947</v>
      </c>
      <c r="B501" s="810" t="s">
        <v>803</v>
      </c>
      <c r="C501" s="801" t="s">
        <v>43</v>
      </c>
      <c r="D501" s="778">
        <v>26.4</v>
      </c>
      <c r="E501" s="778">
        <v>26.4</v>
      </c>
      <c r="F501" s="779"/>
      <c r="G501" s="648"/>
      <c r="H501" s="543"/>
      <c r="I501" s="543"/>
      <c r="J501" s="778">
        <f t="shared" si="8"/>
        <v>0</v>
      </c>
      <c r="K501" s="818"/>
    </row>
    <row r="502" spans="1:11" s="817" customFormat="1" x14ac:dyDescent="0.25">
      <c r="A502" s="766" t="s">
        <v>948</v>
      </c>
      <c r="B502" s="810" t="s">
        <v>805</v>
      </c>
      <c r="C502" s="801" t="s">
        <v>43</v>
      </c>
      <c r="D502" s="778">
        <v>38.81</v>
      </c>
      <c r="E502" s="778">
        <v>38.81</v>
      </c>
      <c r="F502" s="779"/>
      <c r="G502" s="661"/>
      <c r="H502" s="552"/>
      <c r="I502" s="552"/>
      <c r="J502" s="778">
        <f t="shared" si="8"/>
        <v>0</v>
      </c>
      <c r="K502" s="818"/>
    </row>
    <row r="503" spans="1:11" s="817" customFormat="1" x14ac:dyDescent="0.25">
      <c r="A503" s="766" t="s">
        <v>949</v>
      </c>
      <c r="B503" s="810" t="s">
        <v>807</v>
      </c>
      <c r="C503" s="801" t="s">
        <v>43</v>
      </c>
      <c r="D503" s="778">
        <v>317.68</v>
      </c>
      <c r="E503" s="778">
        <v>317.32</v>
      </c>
      <c r="F503" s="779">
        <v>0.36000000000001364</v>
      </c>
      <c r="G503" s="648"/>
      <c r="H503" s="543"/>
      <c r="I503" s="543"/>
      <c r="J503" s="778">
        <f t="shared" si="8"/>
        <v>0</v>
      </c>
      <c r="K503" s="818"/>
    </row>
    <row r="504" spans="1:11" s="817" customFormat="1" x14ac:dyDescent="0.25">
      <c r="A504" s="766" t="s">
        <v>950</v>
      </c>
      <c r="B504" s="810" t="s">
        <v>809</v>
      </c>
      <c r="C504" s="801" t="s">
        <v>43</v>
      </c>
      <c r="D504" s="778">
        <f>D503*1.6</f>
        <v>508.28800000000001</v>
      </c>
      <c r="E504" s="778">
        <v>507.71</v>
      </c>
      <c r="F504" s="779">
        <v>0.57800000000003138</v>
      </c>
      <c r="G504" s="661"/>
      <c r="H504" s="552"/>
      <c r="I504" s="552"/>
      <c r="J504" s="778">
        <f t="shared" si="8"/>
        <v>0</v>
      </c>
      <c r="K504" s="818"/>
    </row>
    <row r="505" spans="1:11" s="817" customFormat="1" x14ac:dyDescent="0.25">
      <c r="A505" s="766" t="s">
        <v>951</v>
      </c>
      <c r="B505" s="825" t="s">
        <v>952</v>
      </c>
      <c r="C505" s="801" t="s">
        <v>43</v>
      </c>
      <c r="D505" s="778">
        <v>45.49</v>
      </c>
      <c r="E505" s="778">
        <v>40.4</v>
      </c>
      <c r="F505" s="779">
        <v>5.0900000000000034</v>
      </c>
      <c r="G505" s="668"/>
      <c r="H505" s="561"/>
      <c r="I505" s="561"/>
      <c r="J505" s="778">
        <f t="shared" si="8"/>
        <v>0</v>
      </c>
      <c r="K505" s="818"/>
    </row>
    <row r="506" spans="1:11" s="817" customFormat="1" x14ac:dyDescent="0.25">
      <c r="A506" s="767" t="s">
        <v>953</v>
      </c>
      <c r="B506" s="786" t="s">
        <v>954</v>
      </c>
      <c r="C506" s="799"/>
      <c r="D506" s="783"/>
      <c r="E506" s="783"/>
      <c r="F506" s="784"/>
      <c r="G506" s="669"/>
      <c r="H506" s="562"/>
      <c r="I506" s="562"/>
      <c r="J506" s="778">
        <f t="shared" si="8"/>
        <v>0</v>
      </c>
      <c r="K506" s="818"/>
    </row>
    <row r="507" spans="1:11" s="817" customFormat="1" x14ac:dyDescent="0.25">
      <c r="A507" s="766" t="s">
        <v>955</v>
      </c>
      <c r="B507" s="804" t="s">
        <v>860</v>
      </c>
      <c r="C507" s="801" t="s">
        <v>19</v>
      </c>
      <c r="D507" s="778">
        <v>310</v>
      </c>
      <c r="E507" s="778"/>
      <c r="F507" s="779">
        <v>310</v>
      </c>
      <c r="G507" s="659"/>
      <c r="H507" s="550"/>
      <c r="I507" s="550"/>
      <c r="J507" s="778">
        <f t="shared" si="8"/>
        <v>0</v>
      </c>
      <c r="K507" s="818"/>
    </row>
    <row r="508" spans="1:11" s="817" customFormat="1" x14ac:dyDescent="0.25">
      <c r="A508" s="766" t="s">
        <v>956</v>
      </c>
      <c r="B508" s="804" t="s">
        <v>862</v>
      </c>
      <c r="C508" s="801" t="s">
        <v>19</v>
      </c>
      <c r="D508" s="778">
        <v>310</v>
      </c>
      <c r="E508" s="778"/>
      <c r="F508" s="779">
        <v>310</v>
      </c>
      <c r="G508" s="659"/>
      <c r="H508" s="550"/>
      <c r="I508" s="550"/>
      <c r="J508" s="778">
        <f t="shared" si="8"/>
        <v>0</v>
      </c>
      <c r="K508" s="818"/>
    </row>
    <row r="509" spans="1:11" s="817" customFormat="1" x14ac:dyDescent="0.25">
      <c r="A509" s="766" t="s">
        <v>957</v>
      </c>
      <c r="B509" s="804" t="s">
        <v>958</v>
      </c>
      <c r="C509" s="801" t="s">
        <v>19</v>
      </c>
      <c r="D509" s="778">
        <v>310</v>
      </c>
      <c r="E509" s="778"/>
      <c r="F509" s="779">
        <v>310</v>
      </c>
      <c r="G509" s="659"/>
      <c r="H509" s="550"/>
      <c r="I509" s="550"/>
      <c r="J509" s="778">
        <f t="shared" si="8"/>
        <v>0</v>
      </c>
      <c r="K509" s="818"/>
    </row>
    <row r="510" spans="1:11" s="817" customFormat="1" x14ac:dyDescent="0.25">
      <c r="A510" s="766" t="s">
        <v>959</v>
      </c>
      <c r="B510" s="804" t="s">
        <v>862</v>
      </c>
      <c r="C510" s="801" t="s">
        <v>19</v>
      </c>
      <c r="D510" s="778">
        <v>310</v>
      </c>
      <c r="E510" s="778"/>
      <c r="F510" s="779">
        <v>310</v>
      </c>
      <c r="G510" s="659"/>
      <c r="H510" s="550"/>
      <c r="I510" s="550"/>
      <c r="J510" s="778">
        <f t="shared" si="8"/>
        <v>0</v>
      </c>
      <c r="K510" s="818"/>
    </row>
    <row r="511" spans="1:11" s="817" customFormat="1" x14ac:dyDescent="0.25">
      <c r="A511" s="766" t="s">
        <v>960</v>
      </c>
      <c r="B511" s="804" t="s">
        <v>961</v>
      </c>
      <c r="C511" s="801" t="s">
        <v>19</v>
      </c>
      <c r="D511" s="778">
        <v>310</v>
      </c>
      <c r="E511" s="778"/>
      <c r="F511" s="779">
        <v>310</v>
      </c>
      <c r="G511" s="659"/>
      <c r="H511" s="550"/>
      <c r="I511" s="550"/>
      <c r="J511" s="778">
        <f t="shared" si="8"/>
        <v>0</v>
      </c>
      <c r="K511" s="818"/>
    </row>
    <row r="512" spans="1:11" s="817" customFormat="1" x14ac:dyDescent="0.25">
      <c r="A512" s="767" t="s">
        <v>962</v>
      </c>
      <c r="B512" s="786" t="s">
        <v>963</v>
      </c>
      <c r="C512" s="799"/>
      <c r="D512" s="783"/>
      <c r="E512" s="783"/>
      <c r="F512" s="784"/>
      <c r="G512" s="669"/>
      <c r="H512" s="562"/>
      <c r="I512" s="562"/>
      <c r="J512" s="778">
        <f t="shared" si="8"/>
        <v>0</v>
      </c>
      <c r="K512" s="818"/>
    </row>
    <row r="513" spans="1:11" s="817" customFormat="1" x14ac:dyDescent="0.25">
      <c r="A513" s="766" t="s">
        <v>964</v>
      </c>
      <c r="B513" s="804" t="s">
        <v>860</v>
      </c>
      <c r="C513" s="801" t="s">
        <v>19</v>
      </c>
      <c r="D513" s="778">
        <v>300</v>
      </c>
      <c r="E513" s="778"/>
      <c r="F513" s="779">
        <v>300</v>
      </c>
      <c r="G513" s="659"/>
      <c r="H513" s="550"/>
      <c r="I513" s="550"/>
      <c r="J513" s="778">
        <f t="shared" si="8"/>
        <v>0</v>
      </c>
      <c r="K513" s="818"/>
    </row>
    <row r="514" spans="1:11" s="817" customFormat="1" x14ac:dyDescent="0.25">
      <c r="A514" s="766" t="s">
        <v>965</v>
      </c>
      <c r="B514" s="804" t="s">
        <v>862</v>
      </c>
      <c r="C514" s="801" t="s">
        <v>19</v>
      </c>
      <c r="D514" s="778">
        <v>300</v>
      </c>
      <c r="E514" s="778"/>
      <c r="F514" s="779">
        <v>300</v>
      </c>
      <c r="G514" s="659"/>
      <c r="H514" s="550"/>
      <c r="I514" s="550"/>
      <c r="J514" s="778">
        <f t="shared" si="8"/>
        <v>0</v>
      </c>
      <c r="K514" s="818"/>
    </row>
    <row r="515" spans="1:11" s="817" customFormat="1" x14ac:dyDescent="0.25">
      <c r="A515" s="766" t="s">
        <v>966</v>
      </c>
      <c r="B515" s="804" t="s">
        <v>958</v>
      </c>
      <c r="C515" s="801" t="s">
        <v>19</v>
      </c>
      <c r="D515" s="778">
        <v>300</v>
      </c>
      <c r="E515" s="778"/>
      <c r="F515" s="779">
        <v>300</v>
      </c>
      <c r="G515" s="659"/>
      <c r="H515" s="550"/>
      <c r="I515" s="550"/>
      <c r="J515" s="778">
        <f t="shared" si="8"/>
        <v>0</v>
      </c>
      <c r="K515" s="818"/>
    </row>
    <row r="516" spans="1:11" s="817" customFormat="1" x14ac:dyDescent="0.25">
      <c r="A516" s="766" t="s">
        <v>967</v>
      </c>
      <c r="B516" s="804" t="s">
        <v>862</v>
      </c>
      <c r="C516" s="801" t="s">
        <v>19</v>
      </c>
      <c r="D516" s="778">
        <v>300</v>
      </c>
      <c r="E516" s="778"/>
      <c r="F516" s="779">
        <v>300</v>
      </c>
      <c r="G516" s="659"/>
      <c r="H516" s="550"/>
      <c r="I516" s="550"/>
      <c r="J516" s="778">
        <f t="shared" si="8"/>
        <v>0</v>
      </c>
      <c r="K516" s="818"/>
    </row>
    <row r="517" spans="1:11" s="817" customFormat="1" x14ac:dyDescent="0.25">
      <c r="A517" s="766" t="s">
        <v>968</v>
      </c>
      <c r="B517" s="804" t="s">
        <v>961</v>
      </c>
      <c r="C517" s="801" t="s">
        <v>19</v>
      </c>
      <c r="D517" s="778">
        <v>300</v>
      </c>
      <c r="E517" s="778"/>
      <c r="F517" s="779">
        <v>300</v>
      </c>
      <c r="G517" s="659"/>
      <c r="H517" s="550"/>
      <c r="I517" s="550"/>
      <c r="J517" s="778">
        <f t="shared" si="8"/>
        <v>0</v>
      </c>
      <c r="K517" s="818"/>
    </row>
    <row r="518" spans="1:11" s="817" customFormat="1" x14ac:dyDescent="0.25">
      <c r="A518" s="767" t="s">
        <v>969</v>
      </c>
      <c r="B518" s="786" t="s">
        <v>13</v>
      </c>
      <c r="C518" s="799"/>
      <c r="D518" s="783"/>
      <c r="E518" s="783"/>
      <c r="F518" s="784"/>
      <c r="G518" s="641"/>
      <c r="H518" s="533"/>
      <c r="I518" s="533"/>
      <c r="J518" s="778">
        <f t="shared" si="8"/>
        <v>0</v>
      </c>
      <c r="K518" s="818"/>
    </row>
    <row r="519" spans="1:11" s="817" customFormat="1" x14ac:dyDescent="0.25">
      <c r="A519" s="766" t="s">
        <v>970</v>
      </c>
      <c r="B519" s="804" t="s">
        <v>971</v>
      </c>
      <c r="C519" s="801" t="s">
        <v>170</v>
      </c>
      <c r="D519" s="778">
        <v>14</v>
      </c>
      <c r="E519" s="778"/>
      <c r="F519" s="779">
        <v>14</v>
      </c>
      <c r="G519" s="659"/>
      <c r="H519" s="550"/>
      <c r="I519" s="550"/>
      <c r="J519" s="778">
        <f t="shared" si="8"/>
        <v>0</v>
      </c>
      <c r="K519" s="818"/>
    </row>
    <row r="520" spans="1:11" s="817" customFormat="1" x14ac:dyDescent="0.25">
      <c r="A520" s="766" t="s">
        <v>972</v>
      </c>
      <c r="B520" s="804" t="s">
        <v>973</v>
      </c>
      <c r="C520" s="801" t="s">
        <v>406</v>
      </c>
      <c r="D520" s="778">
        <v>192</v>
      </c>
      <c r="E520" s="778"/>
      <c r="F520" s="779">
        <v>192</v>
      </c>
      <c r="G520" s="659"/>
      <c r="H520" s="550"/>
      <c r="I520" s="550"/>
      <c r="J520" s="778">
        <f t="shared" si="8"/>
        <v>0</v>
      </c>
      <c r="K520" s="818"/>
    </row>
    <row r="521" spans="1:11" s="817" customFormat="1" ht="30" x14ac:dyDescent="0.25">
      <c r="A521" s="766" t="s">
        <v>974</v>
      </c>
      <c r="B521" s="804" t="s">
        <v>975</v>
      </c>
      <c r="C521" s="801" t="s">
        <v>406</v>
      </c>
      <c r="D521" s="778">
        <v>40.799999999999997</v>
      </c>
      <c r="E521" s="778"/>
      <c r="F521" s="779">
        <v>40.799999999999997</v>
      </c>
      <c r="G521" s="659"/>
      <c r="H521" s="550"/>
      <c r="I521" s="550"/>
      <c r="J521" s="778">
        <f t="shared" si="8"/>
        <v>0</v>
      </c>
      <c r="K521" s="818"/>
    </row>
    <row r="522" spans="1:11" s="817" customFormat="1" x14ac:dyDescent="0.25">
      <c r="A522" s="766" t="s">
        <v>976</v>
      </c>
      <c r="B522" s="804" t="s">
        <v>977</v>
      </c>
      <c r="C522" s="801" t="s">
        <v>170</v>
      </c>
      <c r="D522" s="778">
        <v>8</v>
      </c>
      <c r="E522" s="778"/>
      <c r="F522" s="779">
        <v>8</v>
      </c>
      <c r="G522" s="670"/>
      <c r="H522" s="563"/>
      <c r="I522" s="563"/>
      <c r="J522" s="778">
        <f t="shared" si="8"/>
        <v>0</v>
      </c>
      <c r="K522" s="818"/>
    </row>
    <row r="523" spans="1:11" s="817" customFormat="1" x14ac:dyDescent="0.25">
      <c r="A523" s="766" t="s">
        <v>978</v>
      </c>
      <c r="B523" s="804" t="s">
        <v>979</v>
      </c>
      <c r="C523" s="801" t="s">
        <v>170</v>
      </c>
      <c r="D523" s="778">
        <v>8</v>
      </c>
      <c r="E523" s="778"/>
      <c r="F523" s="779">
        <v>8</v>
      </c>
      <c r="G523" s="670"/>
      <c r="H523" s="563"/>
      <c r="I523" s="563"/>
      <c r="J523" s="778">
        <f t="shared" si="8"/>
        <v>0</v>
      </c>
      <c r="K523" s="818"/>
    </row>
    <row r="524" spans="1:11" s="817" customFormat="1" x14ac:dyDescent="0.25">
      <c r="A524" s="766" t="s">
        <v>980</v>
      </c>
      <c r="B524" s="804" t="s">
        <v>981</v>
      </c>
      <c r="C524" s="801" t="s">
        <v>170</v>
      </c>
      <c r="D524" s="778">
        <v>14</v>
      </c>
      <c r="E524" s="778"/>
      <c r="F524" s="779">
        <v>14</v>
      </c>
      <c r="G524" s="670"/>
      <c r="H524" s="563"/>
      <c r="I524" s="563"/>
      <c r="J524" s="778">
        <f t="shared" si="8"/>
        <v>0</v>
      </c>
      <c r="K524" s="818"/>
    </row>
    <row r="525" spans="1:11" s="817" customFormat="1" x14ac:dyDescent="0.25">
      <c r="A525" s="766" t="s">
        <v>982</v>
      </c>
      <c r="B525" s="804" t="s">
        <v>983</v>
      </c>
      <c r="C525" s="801" t="s">
        <v>170</v>
      </c>
      <c r="D525" s="778">
        <v>3</v>
      </c>
      <c r="E525" s="778"/>
      <c r="F525" s="779">
        <v>3</v>
      </c>
      <c r="G525" s="659"/>
      <c r="H525" s="550"/>
      <c r="I525" s="550"/>
      <c r="J525" s="778">
        <f t="shared" si="8"/>
        <v>0</v>
      </c>
      <c r="K525" s="818"/>
    </row>
    <row r="526" spans="1:11" s="817" customFormat="1" x14ac:dyDescent="0.25">
      <c r="A526" s="766" t="s">
        <v>984</v>
      </c>
      <c r="B526" s="804" t="s">
        <v>985</v>
      </c>
      <c r="C526" s="801" t="s">
        <v>170</v>
      </c>
      <c r="D526" s="778">
        <v>16</v>
      </c>
      <c r="E526" s="778"/>
      <c r="F526" s="779">
        <v>16</v>
      </c>
      <c r="G526" s="670"/>
      <c r="H526" s="563"/>
      <c r="I526" s="563"/>
      <c r="J526" s="778">
        <f t="shared" si="8"/>
        <v>0</v>
      </c>
      <c r="K526" s="818"/>
    </row>
    <row r="527" spans="1:11" s="817" customFormat="1" x14ac:dyDescent="0.25">
      <c r="A527" s="766" t="s">
        <v>986</v>
      </c>
      <c r="B527" s="804" t="s">
        <v>987</v>
      </c>
      <c r="C527" s="801" t="s">
        <v>406</v>
      </c>
      <c r="D527" s="778">
        <v>150</v>
      </c>
      <c r="E527" s="778"/>
      <c r="F527" s="779">
        <v>150</v>
      </c>
      <c r="G527" s="670"/>
      <c r="H527" s="563"/>
      <c r="I527" s="563"/>
      <c r="J527" s="778">
        <f t="shared" si="8"/>
        <v>0</v>
      </c>
      <c r="K527" s="818"/>
    </row>
    <row r="528" spans="1:11" s="817" customFormat="1" ht="30" x14ac:dyDescent="0.25">
      <c r="A528" s="766" t="s">
        <v>988</v>
      </c>
      <c r="B528" s="804" t="s">
        <v>989</v>
      </c>
      <c r="C528" s="801" t="s">
        <v>170</v>
      </c>
      <c r="D528" s="778">
        <v>2</v>
      </c>
      <c r="E528" s="778"/>
      <c r="F528" s="779">
        <v>2</v>
      </c>
      <c r="G528" s="640"/>
      <c r="H528" s="532"/>
      <c r="I528" s="532"/>
      <c r="J528" s="778">
        <f t="shared" si="8"/>
        <v>0</v>
      </c>
      <c r="K528" s="818"/>
    </row>
    <row r="529" spans="1:11" s="817" customFormat="1" x14ac:dyDescent="0.25">
      <c r="A529" s="766" t="s">
        <v>990</v>
      </c>
      <c r="B529" s="804" t="s">
        <v>991</v>
      </c>
      <c r="C529" s="801" t="s">
        <v>170</v>
      </c>
      <c r="D529" s="778">
        <v>6</v>
      </c>
      <c r="E529" s="778"/>
      <c r="F529" s="779">
        <v>6</v>
      </c>
      <c r="G529" s="640"/>
      <c r="H529" s="532"/>
      <c r="I529" s="532"/>
      <c r="J529" s="778">
        <f t="shared" si="8"/>
        <v>0</v>
      </c>
      <c r="K529" s="818"/>
    </row>
    <row r="530" spans="1:11" s="817" customFormat="1" ht="30" x14ac:dyDescent="0.25">
      <c r="A530" s="766" t="s">
        <v>992</v>
      </c>
      <c r="B530" s="804" t="s">
        <v>993</v>
      </c>
      <c r="C530" s="801" t="s">
        <v>170</v>
      </c>
      <c r="D530" s="778">
        <v>4</v>
      </c>
      <c r="E530" s="778"/>
      <c r="F530" s="779">
        <v>4</v>
      </c>
      <c r="G530" s="640"/>
      <c r="H530" s="532"/>
      <c r="I530" s="532"/>
      <c r="J530" s="778">
        <f t="shared" si="8"/>
        <v>0</v>
      </c>
      <c r="K530" s="818"/>
    </row>
    <row r="531" spans="1:11" s="817" customFormat="1" ht="30" x14ac:dyDescent="0.25">
      <c r="A531" s="766" t="s">
        <v>994</v>
      </c>
      <c r="B531" s="804" t="s">
        <v>995</v>
      </c>
      <c r="C531" s="801" t="s">
        <v>170</v>
      </c>
      <c r="D531" s="778">
        <v>2</v>
      </c>
      <c r="E531" s="778"/>
      <c r="F531" s="779">
        <v>2</v>
      </c>
      <c r="G531" s="670"/>
      <c r="H531" s="563"/>
      <c r="I531" s="563"/>
      <c r="J531" s="778">
        <f t="shared" si="8"/>
        <v>0</v>
      </c>
      <c r="K531" s="818"/>
    </row>
    <row r="532" spans="1:11" s="817" customFormat="1" x14ac:dyDescent="0.25">
      <c r="A532" s="766" t="s">
        <v>996</v>
      </c>
      <c r="B532" s="804" t="s">
        <v>997</v>
      </c>
      <c r="C532" s="801" t="s">
        <v>170</v>
      </c>
      <c r="D532" s="778">
        <v>4</v>
      </c>
      <c r="E532" s="778"/>
      <c r="F532" s="779">
        <v>4</v>
      </c>
      <c r="G532" s="670"/>
      <c r="H532" s="563"/>
      <c r="I532" s="563"/>
      <c r="J532" s="778">
        <f t="shared" si="8"/>
        <v>0</v>
      </c>
      <c r="K532" s="818"/>
    </row>
    <row r="533" spans="1:11" s="817" customFormat="1" x14ac:dyDescent="0.25">
      <c r="A533" s="767" t="s">
        <v>998</v>
      </c>
      <c r="B533" s="786" t="s">
        <v>999</v>
      </c>
      <c r="C533" s="799"/>
      <c r="D533" s="783"/>
      <c r="E533" s="783"/>
      <c r="F533" s="784"/>
      <c r="G533" s="641"/>
      <c r="H533" s="533"/>
      <c r="I533" s="533"/>
      <c r="J533" s="778">
        <f t="shared" si="8"/>
        <v>0</v>
      </c>
      <c r="K533" s="818"/>
    </row>
    <row r="534" spans="1:11" s="817" customFormat="1" x14ac:dyDescent="0.25">
      <c r="A534" s="766" t="s">
        <v>1000</v>
      </c>
      <c r="B534" s="804" t="s">
        <v>1001</v>
      </c>
      <c r="C534" s="801" t="s">
        <v>170</v>
      </c>
      <c r="D534" s="778">
        <v>2</v>
      </c>
      <c r="E534" s="778"/>
      <c r="F534" s="779">
        <v>2</v>
      </c>
      <c r="G534" s="659"/>
      <c r="H534" s="550"/>
      <c r="I534" s="550"/>
      <c r="J534" s="778">
        <f t="shared" si="8"/>
        <v>0</v>
      </c>
      <c r="K534" s="818"/>
    </row>
    <row r="535" spans="1:11" s="817" customFormat="1" x14ac:dyDescent="0.25">
      <c r="A535" s="766" t="s">
        <v>1002</v>
      </c>
      <c r="B535" s="804" t="s">
        <v>991</v>
      </c>
      <c r="C535" s="801" t="s">
        <v>170</v>
      </c>
      <c r="D535" s="778">
        <v>6</v>
      </c>
      <c r="E535" s="778"/>
      <c r="F535" s="779">
        <v>6</v>
      </c>
      <c r="G535" s="670"/>
      <c r="H535" s="563"/>
      <c r="I535" s="563"/>
      <c r="J535" s="778">
        <f t="shared" si="8"/>
        <v>0</v>
      </c>
      <c r="K535" s="818"/>
    </row>
    <row r="536" spans="1:11" s="817" customFormat="1" ht="45" x14ac:dyDescent="0.25">
      <c r="A536" s="766" t="s">
        <v>1003</v>
      </c>
      <c r="B536" s="804" t="s">
        <v>1004</v>
      </c>
      <c r="C536" s="801" t="s">
        <v>170</v>
      </c>
      <c r="D536" s="778">
        <v>6</v>
      </c>
      <c r="E536" s="778"/>
      <c r="F536" s="779">
        <v>6</v>
      </c>
      <c r="G536" s="670"/>
      <c r="H536" s="563"/>
      <c r="I536" s="563"/>
      <c r="J536" s="778">
        <f t="shared" si="8"/>
        <v>0</v>
      </c>
      <c r="K536" s="818"/>
    </row>
    <row r="537" spans="1:11" s="817" customFormat="1" x14ac:dyDescent="0.25">
      <c r="A537" s="767" t="s">
        <v>1005</v>
      </c>
      <c r="B537" s="786" t="s">
        <v>1006</v>
      </c>
      <c r="C537" s="799"/>
      <c r="D537" s="783"/>
      <c r="E537" s="783"/>
      <c r="F537" s="784"/>
      <c r="G537" s="641"/>
      <c r="H537" s="533"/>
      <c r="I537" s="533"/>
      <c r="J537" s="778">
        <f t="shared" si="8"/>
        <v>0</v>
      </c>
      <c r="K537" s="818"/>
    </row>
    <row r="538" spans="1:11" s="817" customFormat="1" x14ac:dyDescent="0.25">
      <c r="A538" s="766" t="s">
        <v>1007</v>
      </c>
      <c r="B538" s="804" t="s">
        <v>1008</v>
      </c>
      <c r="C538" s="801" t="s">
        <v>170</v>
      </c>
      <c r="D538" s="778">
        <v>65</v>
      </c>
      <c r="E538" s="778"/>
      <c r="F538" s="779">
        <v>65</v>
      </c>
      <c r="G538" s="640"/>
      <c r="H538" s="532"/>
      <c r="I538" s="532"/>
      <c r="J538" s="778">
        <f t="shared" si="8"/>
        <v>0</v>
      </c>
      <c r="K538" s="818"/>
    </row>
    <row r="539" spans="1:11" s="817" customFormat="1" x14ac:dyDescent="0.25">
      <c r="A539" s="766" t="s">
        <v>1009</v>
      </c>
      <c r="B539" s="804" t="s">
        <v>1010</v>
      </c>
      <c r="C539" s="801" t="s">
        <v>170</v>
      </c>
      <c r="D539" s="778">
        <v>4</v>
      </c>
      <c r="E539" s="778"/>
      <c r="F539" s="779">
        <v>4</v>
      </c>
      <c r="G539" s="659"/>
      <c r="H539" s="550"/>
      <c r="I539" s="550"/>
      <c r="J539" s="778">
        <f t="shared" si="8"/>
        <v>0</v>
      </c>
      <c r="K539" s="818"/>
    </row>
    <row r="540" spans="1:11" s="817" customFormat="1" x14ac:dyDescent="0.25">
      <c r="A540" s="766" t="s">
        <v>1011</v>
      </c>
      <c r="B540" s="804" t="s">
        <v>1012</v>
      </c>
      <c r="C540" s="801" t="s">
        <v>406</v>
      </c>
      <c r="D540" s="778">
        <v>375</v>
      </c>
      <c r="E540" s="778"/>
      <c r="F540" s="779">
        <v>375</v>
      </c>
      <c r="G540" s="659"/>
      <c r="H540" s="550"/>
      <c r="I540" s="550"/>
      <c r="J540" s="778">
        <f t="shared" si="8"/>
        <v>0</v>
      </c>
      <c r="K540" s="818"/>
    </row>
    <row r="541" spans="1:11" s="817" customFormat="1" ht="45" x14ac:dyDescent="0.25">
      <c r="A541" s="766" t="s">
        <v>1013</v>
      </c>
      <c r="B541" s="804" t="s">
        <v>1014</v>
      </c>
      <c r="C541" s="801" t="s">
        <v>170</v>
      </c>
      <c r="D541" s="778">
        <v>6</v>
      </c>
      <c r="E541" s="778"/>
      <c r="F541" s="779">
        <v>6</v>
      </c>
      <c r="G541" s="659"/>
      <c r="H541" s="550"/>
      <c r="I541" s="550"/>
      <c r="J541" s="778">
        <f t="shared" si="8"/>
        <v>0</v>
      </c>
      <c r="K541" s="818"/>
    </row>
    <row r="542" spans="1:11" s="817" customFormat="1" ht="45" x14ac:dyDescent="0.25">
      <c r="A542" s="766" t="s">
        <v>1015</v>
      </c>
      <c r="B542" s="804" t="s">
        <v>1016</v>
      </c>
      <c r="C542" s="801" t="s">
        <v>170</v>
      </c>
      <c r="D542" s="778">
        <v>11</v>
      </c>
      <c r="E542" s="778"/>
      <c r="F542" s="779"/>
      <c r="G542" s="659"/>
      <c r="H542" s="550"/>
      <c r="I542" s="550"/>
      <c r="J542" s="778">
        <f t="shared" si="8"/>
        <v>11</v>
      </c>
      <c r="K542" s="818"/>
    </row>
    <row r="543" spans="1:11" s="817" customFormat="1" ht="45" x14ac:dyDescent="0.25">
      <c r="A543" s="766" t="s">
        <v>1017</v>
      </c>
      <c r="B543" s="804" t="s">
        <v>1018</v>
      </c>
      <c r="C543" s="801" t="s">
        <v>170</v>
      </c>
      <c r="D543" s="778">
        <v>8</v>
      </c>
      <c r="E543" s="778"/>
      <c r="F543" s="779">
        <v>8</v>
      </c>
      <c r="G543" s="640"/>
      <c r="H543" s="532"/>
      <c r="I543" s="532"/>
      <c r="J543" s="778">
        <f t="shared" si="8"/>
        <v>0</v>
      </c>
      <c r="K543" s="818"/>
    </row>
    <row r="544" spans="1:11" s="817" customFormat="1" x14ac:dyDescent="0.25">
      <c r="A544" s="766" t="s">
        <v>1019</v>
      </c>
      <c r="B544" s="804" t="s">
        <v>1020</v>
      </c>
      <c r="C544" s="801" t="s">
        <v>406</v>
      </c>
      <c r="D544" s="778">
        <v>201.45</v>
      </c>
      <c r="E544" s="778"/>
      <c r="F544" s="779">
        <v>201.45</v>
      </c>
      <c r="G544" s="671"/>
      <c r="H544" s="564"/>
      <c r="I544" s="564"/>
      <c r="J544" s="778">
        <f t="shared" si="8"/>
        <v>0</v>
      </c>
      <c r="K544" s="818"/>
    </row>
    <row r="545" spans="1:11" s="817" customFormat="1" ht="30" x14ac:dyDescent="0.25">
      <c r="A545" s="766" t="s">
        <v>1021</v>
      </c>
      <c r="B545" s="804" t="s">
        <v>1022</v>
      </c>
      <c r="C545" s="801" t="s">
        <v>170</v>
      </c>
      <c r="D545" s="778">
        <v>10</v>
      </c>
      <c r="E545" s="778"/>
      <c r="F545" s="779">
        <v>10</v>
      </c>
      <c r="G545" s="659"/>
      <c r="H545" s="550"/>
      <c r="I545" s="550"/>
      <c r="J545" s="778">
        <f t="shared" si="8"/>
        <v>0</v>
      </c>
      <c r="K545" s="818"/>
    </row>
    <row r="546" spans="1:11" s="817" customFormat="1" ht="30" x14ac:dyDescent="0.25">
      <c r="A546" s="766" t="s">
        <v>1023</v>
      </c>
      <c r="B546" s="804" t="s">
        <v>1024</v>
      </c>
      <c r="C546" s="801" t="s">
        <v>19</v>
      </c>
      <c r="D546" s="778">
        <v>15.91</v>
      </c>
      <c r="E546" s="778"/>
      <c r="F546" s="779">
        <v>15.91</v>
      </c>
      <c r="G546" s="640"/>
      <c r="H546" s="532"/>
      <c r="I546" s="532"/>
      <c r="J546" s="778">
        <f t="shared" si="8"/>
        <v>0</v>
      </c>
      <c r="K546" s="818"/>
    </row>
    <row r="547" spans="1:11" s="817" customFormat="1" x14ac:dyDescent="0.25">
      <c r="A547" s="766" t="s">
        <v>1025</v>
      </c>
      <c r="B547" s="804" t="s">
        <v>1026</v>
      </c>
      <c r="C547" s="801" t="s">
        <v>1027</v>
      </c>
      <c r="D547" s="778">
        <v>5.35</v>
      </c>
      <c r="E547" s="778"/>
      <c r="F547" s="779"/>
      <c r="G547" s="659"/>
      <c r="H547" s="550"/>
      <c r="I547" s="550"/>
      <c r="J547" s="778">
        <f t="shared" si="8"/>
        <v>5.35</v>
      </c>
      <c r="K547" s="818"/>
    </row>
    <row r="548" spans="1:11" s="817" customFormat="1" x14ac:dyDescent="0.25">
      <c r="A548" s="766" t="s">
        <v>1028</v>
      </c>
      <c r="B548" s="804" t="s">
        <v>1029</v>
      </c>
      <c r="C548" s="801" t="s">
        <v>28</v>
      </c>
      <c r="D548" s="778">
        <v>1</v>
      </c>
      <c r="E548" s="778"/>
      <c r="F548" s="779"/>
      <c r="G548" s="659"/>
      <c r="H548" s="550"/>
      <c r="I548" s="550"/>
      <c r="J548" s="778">
        <f t="shared" si="8"/>
        <v>1</v>
      </c>
      <c r="K548" s="818"/>
    </row>
    <row r="549" spans="1:11" s="817" customFormat="1" ht="45" x14ac:dyDescent="0.25">
      <c r="A549" s="766" t="s">
        <v>1030</v>
      </c>
      <c r="B549" s="804" t="s">
        <v>1031</v>
      </c>
      <c r="C549" s="801" t="s">
        <v>43</v>
      </c>
      <c r="D549" s="778">
        <v>3.6</v>
      </c>
      <c r="E549" s="778"/>
      <c r="F549" s="779"/>
      <c r="G549" s="659"/>
      <c r="H549" s="550"/>
      <c r="I549" s="550"/>
      <c r="J549" s="778">
        <f t="shared" si="8"/>
        <v>3.6</v>
      </c>
      <c r="K549" s="818"/>
    </row>
    <row r="550" spans="1:11" s="817" customFormat="1" ht="30" x14ac:dyDescent="0.25">
      <c r="A550" s="766" t="s">
        <v>1032</v>
      </c>
      <c r="B550" s="804" t="s">
        <v>1033</v>
      </c>
      <c r="C550" s="801" t="s">
        <v>19</v>
      </c>
      <c r="D550" s="778">
        <v>28.8</v>
      </c>
      <c r="E550" s="778"/>
      <c r="F550" s="779"/>
      <c r="G550" s="659"/>
      <c r="H550" s="550"/>
      <c r="I550" s="550"/>
      <c r="J550" s="778">
        <f t="shared" si="8"/>
        <v>28.8</v>
      </c>
      <c r="K550" s="818"/>
    </row>
    <row r="551" spans="1:11" s="817" customFormat="1" x14ac:dyDescent="0.25">
      <c r="A551" s="766" t="s">
        <v>1034</v>
      </c>
      <c r="B551" s="804" t="s">
        <v>1035</v>
      </c>
      <c r="C551" s="801" t="s">
        <v>170</v>
      </c>
      <c r="D551" s="778">
        <v>6</v>
      </c>
      <c r="E551" s="778"/>
      <c r="F551" s="779">
        <v>6</v>
      </c>
      <c r="G551" s="659"/>
      <c r="H551" s="550"/>
      <c r="I551" s="550"/>
      <c r="J551" s="778">
        <f t="shared" si="8"/>
        <v>0</v>
      </c>
      <c r="K551" s="818"/>
    </row>
    <row r="552" spans="1:11" s="817" customFormat="1" ht="30" x14ac:dyDescent="0.25">
      <c r="A552" s="766" t="s">
        <v>1036</v>
      </c>
      <c r="B552" s="804" t="s">
        <v>1037</v>
      </c>
      <c r="C552" s="801" t="s">
        <v>170</v>
      </c>
      <c r="D552" s="778">
        <v>100</v>
      </c>
      <c r="E552" s="778"/>
      <c r="F552" s="779">
        <v>100</v>
      </c>
      <c r="G552" s="659"/>
      <c r="H552" s="550"/>
      <c r="I552" s="550"/>
      <c r="J552" s="778">
        <f t="shared" si="8"/>
        <v>0</v>
      </c>
      <c r="K552" s="818"/>
    </row>
    <row r="553" spans="1:11" s="817" customFormat="1" x14ac:dyDescent="0.25">
      <c r="A553" s="766" t="s">
        <v>1038</v>
      </c>
      <c r="B553" s="804" t="s">
        <v>1039</v>
      </c>
      <c r="C553" s="801" t="s">
        <v>19</v>
      </c>
      <c r="D553" s="778">
        <v>588</v>
      </c>
      <c r="E553" s="778"/>
      <c r="F553" s="779">
        <v>588</v>
      </c>
      <c r="G553" s="659"/>
      <c r="H553" s="550"/>
      <c r="I553" s="550"/>
      <c r="J553" s="778">
        <f t="shared" si="8"/>
        <v>0</v>
      </c>
      <c r="K553" s="818"/>
    </row>
    <row r="554" spans="1:11" s="817" customFormat="1" x14ac:dyDescent="0.25">
      <c r="A554" s="766" t="s">
        <v>1040</v>
      </c>
      <c r="B554" s="804" t="s">
        <v>176</v>
      </c>
      <c r="C554" s="801" t="s">
        <v>19</v>
      </c>
      <c r="D554" s="778">
        <v>8098</v>
      </c>
      <c r="E554" s="778"/>
      <c r="F554" s="779">
        <v>8098</v>
      </c>
      <c r="G554" s="640"/>
      <c r="H554" s="532"/>
      <c r="I554" s="532"/>
      <c r="J554" s="778">
        <f t="shared" si="8"/>
        <v>0</v>
      </c>
      <c r="K554" s="818"/>
    </row>
    <row r="555" spans="1:11" s="817" customFormat="1" x14ac:dyDescent="0.25">
      <c r="A555" s="754" t="s">
        <v>1041</v>
      </c>
      <c r="B555" s="769" t="s">
        <v>1042</v>
      </c>
      <c r="C555" s="774"/>
      <c r="D555" s="775"/>
      <c r="E555" s="775"/>
      <c r="F555" s="775"/>
      <c r="G555" s="350"/>
      <c r="H555" s="541"/>
      <c r="I555" s="541"/>
      <c r="J555" s="779">
        <f t="shared" si="8"/>
        <v>0</v>
      </c>
      <c r="K555" s="818"/>
    </row>
    <row r="556" spans="1:11" s="632" customFormat="1" ht="15" hidden="1" outlineLevel="1" x14ac:dyDescent="0.25">
      <c r="A556" s="749" t="s">
        <v>1043</v>
      </c>
      <c r="B556" s="657" t="s">
        <v>1044</v>
      </c>
      <c r="C556" s="635" t="s">
        <v>170</v>
      </c>
      <c r="D556" s="621">
        <v>1</v>
      </c>
      <c r="E556" s="621">
        <v>1</v>
      </c>
      <c r="F556" s="752"/>
      <c r="G556" s="652"/>
      <c r="H556" s="548"/>
      <c r="I556" s="548"/>
      <c r="J556" s="653">
        <f t="shared" si="8"/>
        <v>0</v>
      </c>
      <c r="K556" s="633"/>
    </row>
    <row r="557" spans="1:11" s="632" customFormat="1" ht="28.5" hidden="1" outlineLevel="1" x14ac:dyDescent="0.25">
      <c r="A557" s="749" t="s">
        <v>1045</v>
      </c>
      <c r="B557" s="657" t="s">
        <v>1046</v>
      </c>
      <c r="C557" s="635" t="s">
        <v>243</v>
      </c>
      <c r="D557" s="621">
        <v>10</v>
      </c>
      <c r="E557" s="621">
        <v>10</v>
      </c>
      <c r="F557" s="752"/>
      <c r="G557" s="652"/>
      <c r="H557" s="548"/>
      <c r="I557" s="548"/>
      <c r="J557" s="653">
        <f t="shared" ref="J557:J620" si="9">D557-E557-F557-G557-H557-I557</f>
        <v>0</v>
      </c>
      <c r="K557" s="633"/>
    </row>
    <row r="558" spans="1:11" s="632" customFormat="1" ht="28.5" hidden="1" outlineLevel="1" x14ac:dyDescent="0.25">
      <c r="A558" s="749" t="s">
        <v>1047</v>
      </c>
      <c r="B558" s="657" t="s">
        <v>1048</v>
      </c>
      <c r="C558" s="635" t="s">
        <v>243</v>
      </c>
      <c r="D558" s="621">
        <v>79</v>
      </c>
      <c r="E558" s="621">
        <v>15</v>
      </c>
      <c r="F558" s="752"/>
      <c r="G558" s="652"/>
      <c r="H558" s="548"/>
      <c r="I558" s="548"/>
      <c r="J558" s="653">
        <f t="shared" si="9"/>
        <v>64</v>
      </c>
      <c r="K558" s="633"/>
    </row>
    <row r="559" spans="1:11" s="632" customFormat="1" ht="15" hidden="1" outlineLevel="1" x14ac:dyDescent="0.25">
      <c r="A559" s="749" t="s">
        <v>1049</v>
      </c>
      <c r="B559" s="657" t="s">
        <v>1050</v>
      </c>
      <c r="C559" s="635" t="s">
        <v>296</v>
      </c>
      <c r="D559" s="621">
        <v>41</v>
      </c>
      <c r="E559" s="621">
        <v>30</v>
      </c>
      <c r="F559" s="752"/>
      <c r="G559" s="652"/>
      <c r="H559" s="548"/>
      <c r="I559" s="548"/>
      <c r="J559" s="653">
        <f t="shared" si="9"/>
        <v>11</v>
      </c>
      <c r="K559" s="633"/>
    </row>
    <row r="560" spans="1:11" s="632" customFormat="1" ht="15" hidden="1" outlineLevel="1" x14ac:dyDescent="0.25">
      <c r="A560" s="749" t="s">
        <v>1051</v>
      </c>
      <c r="B560" s="657" t="s">
        <v>645</v>
      </c>
      <c r="C560" s="635" t="s">
        <v>296</v>
      </c>
      <c r="D560" s="621">
        <v>50</v>
      </c>
      <c r="E560" s="621"/>
      <c r="F560" s="752"/>
      <c r="G560" s="652"/>
      <c r="H560" s="548"/>
      <c r="I560" s="548"/>
      <c r="J560" s="653">
        <f t="shared" si="9"/>
        <v>50</v>
      </c>
      <c r="K560" s="633"/>
    </row>
    <row r="561" spans="1:11" s="632" customFormat="1" ht="15" hidden="1" outlineLevel="1" x14ac:dyDescent="0.25">
      <c r="A561" s="749" t="s">
        <v>1052</v>
      </c>
      <c r="B561" s="657" t="s">
        <v>676</v>
      </c>
      <c r="C561" s="635" t="s">
        <v>170</v>
      </c>
      <c r="D561" s="621">
        <v>3</v>
      </c>
      <c r="E561" s="621"/>
      <c r="F561" s="752"/>
      <c r="G561" s="652"/>
      <c r="H561" s="548"/>
      <c r="I561" s="548"/>
      <c r="J561" s="653">
        <f t="shared" si="9"/>
        <v>3</v>
      </c>
      <c r="K561" s="633"/>
    </row>
    <row r="562" spans="1:11" s="632" customFormat="1" ht="15" hidden="1" outlineLevel="1" x14ac:dyDescent="0.25">
      <c r="A562" s="749" t="s">
        <v>1053</v>
      </c>
      <c r="B562" s="657" t="s">
        <v>520</v>
      </c>
      <c r="C562" s="635" t="s">
        <v>243</v>
      </c>
      <c r="D562" s="621">
        <v>21</v>
      </c>
      <c r="E562" s="621"/>
      <c r="F562" s="752"/>
      <c r="G562" s="652"/>
      <c r="H562" s="548"/>
      <c r="I562" s="548"/>
      <c r="J562" s="653">
        <f t="shared" si="9"/>
        <v>21</v>
      </c>
      <c r="K562" s="633"/>
    </row>
    <row r="563" spans="1:11" s="632" customFormat="1" ht="15" hidden="1" outlineLevel="1" x14ac:dyDescent="0.25">
      <c r="A563" s="749" t="s">
        <v>1054</v>
      </c>
      <c r="B563" s="657" t="s">
        <v>1055</v>
      </c>
      <c r="C563" s="635" t="s">
        <v>243</v>
      </c>
      <c r="D563" s="621">
        <v>17.3</v>
      </c>
      <c r="E563" s="621"/>
      <c r="F563" s="752"/>
      <c r="G563" s="652"/>
      <c r="H563" s="548"/>
      <c r="I563" s="548"/>
      <c r="J563" s="653">
        <f t="shared" si="9"/>
        <v>17.3</v>
      </c>
      <c r="K563" s="633"/>
    </row>
    <row r="564" spans="1:11" s="632" customFormat="1" ht="28.5" hidden="1" outlineLevel="1" x14ac:dyDescent="0.25">
      <c r="A564" s="749" t="s">
        <v>1056</v>
      </c>
      <c r="B564" s="657" t="s">
        <v>1057</v>
      </c>
      <c r="C564" s="635" t="s">
        <v>170</v>
      </c>
      <c r="D564" s="621">
        <v>1</v>
      </c>
      <c r="E564" s="621"/>
      <c r="F564" s="752"/>
      <c r="G564" s="652"/>
      <c r="H564" s="548"/>
      <c r="I564" s="548"/>
      <c r="J564" s="653">
        <f t="shared" si="9"/>
        <v>1</v>
      </c>
      <c r="K564" s="633"/>
    </row>
    <row r="565" spans="1:11" s="632" customFormat="1" ht="15" hidden="1" outlineLevel="1" x14ac:dyDescent="0.25">
      <c r="A565" s="749" t="s">
        <v>1058</v>
      </c>
      <c r="B565" s="657" t="s">
        <v>557</v>
      </c>
      <c r="C565" s="635" t="s">
        <v>170</v>
      </c>
      <c r="D565" s="621">
        <v>4</v>
      </c>
      <c r="E565" s="621"/>
      <c r="F565" s="752"/>
      <c r="G565" s="652"/>
      <c r="H565" s="548"/>
      <c r="I565" s="548"/>
      <c r="J565" s="653">
        <f t="shared" si="9"/>
        <v>4</v>
      </c>
      <c r="K565" s="633"/>
    </row>
    <row r="566" spans="1:11" s="632" customFormat="1" ht="15" hidden="1" outlineLevel="1" x14ac:dyDescent="0.25">
      <c r="A566" s="749" t="s">
        <v>1059</v>
      </c>
      <c r="B566" s="657" t="s">
        <v>563</v>
      </c>
      <c r="C566" s="635" t="s">
        <v>170</v>
      </c>
      <c r="D566" s="621">
        <v>54</v>
      </c>
      <c r="E566" s="621"/>
      <c r="F566" s="752"/>
      <c r="G566" s="652"/>
      <c r="H566" s="548"/>
      <c r="I566" s="548"/>
      <c r="J566" s="653">
        <f t="shared" si="9"/>
        <v>54</v>
      </c>
      <c r="K566" s="633"/>
    </row>
    <row r="567" spans="1:11" s="632" customFormat="1" ht="15" hidden="1" outlineLevel="1" x14ac:dyDescent="0.25">
      <c r="A567" s="749" t="s">
        <v>1060</v>
      </c>
      <c r="B567" s="657" t="s">
        <v>561</v>
      </c>
      <c r="C567" s="635" t="s">
        <v>170</v>
      </c>
      <c r="D567" s="621">
        <v>28</v>
      </c>
      <c r="E567" s="621"/>
      <c r="F567" s="752"/>
      <c r="G567" s="652"/>
      <c r="H567" s="548"/>
      <c r="I567" s="548"/>
      <c r="J567" s="653">
        <f t="shared" si="9"/>
        <v>28</v>
      </c>
      <c r="K567" s="633"/>
    </row>
    <row r="568" spans="1:11" s="632" customFormat="1" ht="15" hidden="1" outlineLevel="1" x14ac:dyDescent="0.25">
      <c r="A568" s="749" t="s">
        <v>1061</v>
      </c>
      <c r="B568" s="657" t="s">
        <v>1062</v>
      </c>
      <c r="C568" s="635" t="s">
        <v>243</v>
      </c>
      <c r="D568" s="621">
        <v>8</v>
      </c>
      <c r="E568" s="621"/>
      <c r="F568" s="752"/>
      <c r="G568" s="652"/>
      <c r="H568" s="548"/>
      <c r="I568" s="548"/>
      <c r="J568" s="653">
        <f t="shared" si="9"/>
        <v>8</v>
      </c>
      <c r="K568" s="633"/>
    </row>
    <row r="569" spans="1:11" s="632" customFormat="1" ht="15" hidden="1" outlineLevel="1" x14ac:dyDescent="0.25">
      <c r="A569" s="749" t="s">
        <v>1063</v>
      </c>
      <c r="B569" s="657" t="s">
        <v>658</v>
      </c>
      <c r="C569" s="635" t="s">
        <v>243</v>
      </c>
      <c r="D569" s="621">
        <v>41</v>
      </c>
      <c r="E569" s="621"/>
      <c r="F569" s="752"/>
      <c r="G569" s="652"/>
      <c r="H569" s="548"/>
      <c r="I569" s="548"/>
      <c r="J569" s="653">
        <f t="shared" si="9"/>
        <v>41</v>
      </c>
      <c r="K569" s="633"/>
    </row>
    <row r="570" spans="1:11" s="632" customFormat="1" ht="15" hidden="1" outlineLevel="1" x14ac:dyDescent="0.25">
      <c r="A570" s="749" t="s">
        <v>1064</v>
      </c>
      <c r="B570" s="657" t="s">
        <v>1065</v>
      </c>
      <c r="C570" s="635" t="s">
        <v>243</v>
      </c>
      <c r="D570" s="621">
        <v>9</v>
      </c>
      <c r="E570" s="621"/>
      <c r="F570" s="752"/>
      <c r="G570" s="652"/>
      <c r="H570" s="548"/>
      <c r="I570" s="548"/>
      <c r="J570" s="653">
        <f t="shared" si="9"/>
        <v>9</v>
      </c>
      <c r="K570" s="633"/>
    </row>
    <row r="571" spans="1:11" s="632" customFormat="1" ht="28.5" hidden="1" outlineLevel="1" x14ac:dyDescent="0.25">
      <c r="A571" s="749" t="s">
        <v>1066</v>
      </c>
      <c r="B571" s="657" t="s">
        <v>674</v>
      </c>
      <c r="C571" s="635" t="s">
        <v>243</v>
      </c>
      <c r="D571" s="621">
        <v>200</v>
      </c>
      <c r="E571" s="621"/>
      <c r="F571" s="752"/>
      <c r="G571" s="652"/>
      <c r="H571" s="548"/>
      <c r="I571" s="548"/>
      <c r="J571" s="653">
        <f t="shared" si="9"/>
        <v>200</v>
      </c>
      <c r="K571" s="633"/>
    </row>
    <row r="572" spans="1:11" s="632" customFormat="1" ht="15" hidden="1" outlineLevel="1" x14ac:dyDescent="0.25">
      <c r="A572" s="749" t="s">
        <v>1067</v>
      </c>
      <c r="B572" s="657" t="s">
        <v>1068</v>
      </c>
      <c r="C572" s="635" t="s">
        <v>243</v>
      </c>
      <c r="D572" s="621">
        <v>115</v>
      </c>
      <c r="E572" s="621"/>
      <c r="F572" s="752"/>
      <c r="G572" s="652"/>
      <c r="H572" s="548"/>
      <c r="I572" s="548"/>
      <c r="J572" s="653">
        <f t="shared" si="9"/>
        <v>115</v>
      </c>
      <c r="K572" s="633"/>
    </row>
    <row r="573" spans="1:11" s="632" customFormat="1" ht="15" hidden="1" outlineLevel="1" x14ac:dyDescent="0.25">
      <c r="A573" s="749" t="s">
        <v>1069</v>
      </c>
      <c r="B573" s="657" t="s">
        <v>1070</v>
      </c>
      <c r="C573" s="635" t="s">
        <v>170</v>
      </c>
      <c r="D573" s="621">
        <v>400</v>
      </c>
      <c r="E573" s="621">
        <v>100</v>
      </c>
      <c r="F573" s="752"/>
      <c r="G573" s="652"/>
      <c r="H573" s="548"/>
      <c r="I573" s="548"/>
      <c r="J573" s="653">
        <f t="shared" si="9"/>
        <v>300</v>
      </c>
      <c r="K573" s="633"/>
    </row>
    <row r="574" spans="1:11" s="632" customFormat="1" ht="15" hidden="1" outlineLevel="1" x14ac:dyDescent="0.25">
      <c r="A574" s="749" t="s">
        <v>1071</v>
      </c>
      <c r="B574" s="657" t="s">
        <v>1072</v>
      </c>
      <c r="C574" s="635" t="s">
        <v>243</v>
      </c>
      <c r="D574" s="621">
        <v>80</v>
      </c>
      <c r="E574" s="621"/>
      <c r="F574" s="752"/>
      <c r="G574" s="652"/>
      <c r="H574" s="548"/>
      <c r="I574" s="548"/>
      <c r="J574" s="653">
        <f t="shared" si="9"/>
        <v>80</v>
      </c>
      <c r="K574" s="633"/>
    </row>
    <row r="575" spans="1:11" s="632" customFormat="1" ht="15" hidden="1" outlineLevel="1" x14ac:dyDescent="0.25">
      <c r="A575" s="749" t="s">
        <v>1073</v>
      </c>
      <c r="B575" s="657" t="s">
        <v>1074</v>
      </c>
      <c r="C575" s="635" t="s">
        <v>243</v>
      </c>
      <c r="D575" s="621">
        <v>10</v>
      </c>
      <c r="E575" s="621"/>
      <c r="F575" s="752"/>
      <c r="G575" s="652"/>
      <c r="H575" s="548"/>
      <c r="I575" s="548"/>
      <c r="J575" s="653">
        <f t="shared" si="9"/>
        <v>10</v>
      </c>
      <c r="K575" s="633"/>
    </row>
    <row r="576" spans="1:11" s="632" customFormat="1" ht="15" hidden="1" outlineLevel="1" x14ac:dyDescent="0.25">
      <c r="A576" s="749" t="s">
        <v>1075</v>
      </c>
      <c r="B576" s="657" t="s">
        <v>648</v>
      </c>
      <c r="C576" s="635" t="s">
        <v>243</v>
      </c>
      <c r="D576" s="621">
        <v>196</v>
      </c>
      <c r="E576" s="621"/>
      <c r="F576" s="752"/>
      <c r="G576" s="652"/>
      <c r="H576" s="548"/>
      <c r="I576" s="548"/>
      <c r="J576" s="653">
        <f t="shared" si="9"/>
        <v>196</v>
      </c>
      <c r="K576" s="633"/>
    </row>
    <row r="577" spans="1:11" s="632" customFormat="1" ht="15" hidden="1" outlineLevel="1" x14ac:dyDescent="0.25">
      <c r="A577" s="749" t="s">
        <v>1076</v>
      </c>
      <c r="B577" s="657" t="s">
        <v>354</v>
      </c>
      <c r="C577" s="635" t="s">
        <v>196</v>
      </c>
      <c r="D577" s="621">
        <v>1</v>
      </c>
      <c r="E577" s="621">
        <v>1</v>
      </c>
      <c r="F577" s="752"/>
      <c r="G577" s="652"/>
      <c r="H577" s="548"/>
      <c r="I577" s="548"/>
      <c r="J577" s="653">
        <f t="shared" si="9"/>
        <v>0</v>
      </c>
      <c r="K577" s="633"/>
    </row>
    <row r="578" spans="1:11" s="632" customFormat="1" ht="15" hidden="1" outlineLevel="1" x14ac:dyDescent="0.25">
      <c r="A578" s="749" t="s">
        <v>1077</v>
      </c>
      <c r="B578" s="657" t="s">
        <v>1078</v>
      </c>
      <c r="C578" s="635" t="s">
        <v>243</v>
      </c>
      <c r="D578" s="621">
        <v>195</v>
      </c>
      <c r="E578" s="621"/>
      <c r="F578" s="752"/>
      <c r="G578" s="652"/>
      <c r="H578" s="548"/>
      <c r="I578" s="548"/>
      <c r="J578" s="653">
        <f t="shared" si="9"/>
        <v>195</v>
      </c>
      <c r="K578" s="633"/>
    </row>
    <row r="579" spans="1:11" s="632" customFormat="1" ht="15" hidden="1" outlineLevel="1" x14ac:dyDescent="0.25">
      <c r="A579" s="749" t="s">
        <v>1079</v>
      </c>
      <c r="B579" s="657" t="s">
        <v>1080</v>
      </c>
      <c r="C579" s="635" t="s">
        <v>243</v>
      </c>
      <c r="D579" s="621">
        <v>30</v>
      </c>
      <c r="E579" s="621"/>
      <c r="F579" s="752"/>
      <c r="G579" s="652"/>
      <c r="H579" s="548"/>
      <c r="I579" s="548"/>
      <c r="J579" s="653">
        <f t="shared" si="9"/>
        <v>30</v>
      </c>
      <c r="K579" s="633"/>
    </row>
    <row r="580" spans="1:11" s="632" customFormat="1" ht="15" hidden="1" outlineLevel="1" x14ac:dyDescent="0.25">
      <c r="A580" s="749" t="s">
        <v>1081</v>
      </c>
      <c r="B580" s="657" t="s">
        <v>1082</v>
      </c>
      <c r="C580" s="635" t="s">
        <v>170</v>
      </c>
      <c r="D580" s="621">
        <v>1</v>
      </c>
      <c r="E580" s="621"/>
      <c r="F580" s="752"/>
      <c r="G580" s="652"/>
      <c r="H580" s="548"/>
      <c r="I580" s="548"/>
      <c r="J580" s="653">
        <f t="shared" si="9"/>
        <v>1</v>
      </c>
      <c r="K580" s="633"/>
    </row>
    <row r="581" spans="1:11" s="632" customFormat="1" ht="15" hidden="1" outlineLevel="1" x14ac:dyDescent="0.25">
      <c r="A581" s="749" t="s">
        <v>1083</v>
      </c>
      <c r="B581" s="657" t="s">
        <v>1084</v>
      </c>
      <c r="C581" s="635" t="s">
        <v>170</v>
      </c>
      <c r="D581" s="621">
        <v>1</v>
      </c>
      <c r="E581" s="621"/>
      <c r="F581" s="752"/>
      <c r="G581" s="652"/>
      <c r="H581" s="548"/>
      <c r="I581" s="548"/>
      <c r="J581" s="653">
        <f t="shared" si="9"/>
        <v>1</v>
      </c>
      <c r="K581" s="633"/>
    </row>
    <row r="582" spans="1:11" s="632" customFormat="1" ht="15" hidden="1" outlineLevel="1" x14ac:dyDescent="0.25">
      <c r="A582" s="749" t="s">
        <v>1085</v>
      </c>
      <c r="B582" s="657" t="s">
        <v>1086</v>
      </c>
      <c r="C582" s="635" t="s">
        <v>243</v>
      </c>
      <c r="D582" s="621">
        <v>11</v>
      </c>
      <c r="E582" s="621"/>
      <c r="F582" s="752"/>
      <c r="G582" s="652"/>
      <c r="H582" s="548"/>
      <c r="I582" s="548"/>
      <c r="J582" s="653">
        <f t="shared" si="9"/>
        <v>11</v>
      </c>
      <c r="K582" s="633"/>
    </row>
    <row r="583" spans="1:11" s="632" customFormat="1" ht="15" hidden="1" outlineLevel="1" x14ac:dyDescent="0.25">
      <c r="A583" s="749" t="s">
        <v>1087</v>
      </c>
      <c r="B583" s="657" t="s">
        <v>1088</v>
      </c>
      <c r="C583" s="635" t="s">
        <v>243</v>
      </c>
      <c r="D583" s="621">
        <v>17.3</v>
      </c>
      <c r="E583" s="621"/>
      <c r="F583" s="752"/>
      <c r="G583" s="652"/>
      <c r="H583" s="548"/>
      <c r="I583" s="548"/>
      <c r="J583" s="653">
        <f t="shared" si="9"/>
        <v>17.3</v>
      </c>
      <c r="K583" s="633"/>
    </row>
    <row r="584" spans="1:11" s="632" customFormat="1" ht="15" hidden="1" outlineLevel="1" x14ac:dyDescent="0.25">
      <c r="A584" s="749" t="s">
        <v>1089</v>
      </c>
      <c r="B584" s="657" t="s">
        <v>1090</v>
      </c>
      <c r="C584" s="635" t="s">
        <v>170</v>
      </c>
      <c r="D584" s="621">
        <v>5</v>
      </c>
      <c r="E584" s="621"/>
      <c r="F584" s="752"/>
      <c r="G584" s="652"/>
      <c r="H584" s="548"/>
      <c r="I584" s="548"/>
      <c r="J584" s="653">
        <f t="shared" si="9"/>
        <v>5</v>
      </c>
      <c r="K584" s="633"/>
    </row>
    <row r="585" spans="1:11" s="632" customFormat="1" ht="15" hidden="1" outlineLevel="1" x14ac:dyDescent="0.25">
      <c r="A585" s="749" t="s">
        <v>1091</v>
      </c>
      <c r="B585" s="657" t="s">
        <v>1092</v>
      </c>
      <c r="C585" s="635" t="s">
        <v>170</v>
      </c>
      <c r="D585" s="621">
        <v>1</v>
      </c>
      <c r="E585" s="621"/>
      <c r="F585" s="752"/>
      <c r="G585" s="652"/>
      <c r="H585" s="548"/>
      <c r="I585" s="548"/>
      <c r="J585" s="653">
        <f t="shared" si="9"/>
        <v>1</v>
      </c>
      <c r="K585" s="633"/>
    </row>
    <row r="586" spans="1:11" s="632" customFormat="1" ht="15" hidden="1" outlineLevel="1" x14ac:dyDescent="0.25">
      <c r="A586" s="749" t="s">
        <v>1093</v>
      </c>
      <c r="B586" s="657" t="s">
        <v>1094</v>
      </c>
      <c r="C586" s="635" t="s">
        <v>170</v>
      </c>
      <c r="D586" s="621">
        <v>1</v>
      </c>
      <c r="E586" s="621"/>
      <c r="F586" s="752"/>
      <c r="G586" s="652"/>
      <c r="H586" s="548"/>
      <c r="I586" s="548"/>
      <c r="J586" s="653">
        <f t="shared" si="9"/>
        <v>1</v>
      </c>
      <c r="K586" s="633"/>
    </row>
    <row r="587" spans="1:11" s="632" customFormat="1" ht="15" hidden="1" outlineLevel="1" x14ac:dyDescent="0.25">
      <c r="A587" s="749" t="s">
        <v>1095</v>
      </c>
      <c r="B587" s="657" t="s">
        <v>1096</v>
      </c>
      <c r="C587" s="635" t="s">
        <v>296</v>
      </c>
      <c r="D587" s="621">
        <v>9.6</v>
      </c>
      <c r="E587" s="621"/>
      <c r="F587" s="752"/>
      <c r="G587" s="652"/>
      <c r="H587" s="548"/>
      <c r="I587" s="548"/>
      <c r="J587" s="653">
        <f t="shared" si="9"/>
        <v>9.6</v>
      </c>
      <c r="K587" s="633"/>
    </row>
    <row r="588" spans="1:11" s="632" customFormat="1" ht="15" hidden="1" outlineLevel="1" x14ac:dyDescent="0.25">
      <c r="A588" s="749" t="s">
        <v>1097</v>
      </c>
      <c r="B588" s="657" t="s">
        <v>557</v>
      </c>
      <c r="C588" s="635" t="s">
        <v>170</v>
      </c>
      <c r="D588" s="621">
        <v>4</v>
      </c>
      <c r="E588" s="621"/>
      <c r="F588" s="752"/>
      <c r="G588" s="652"/>
      <c r="H588" s="548"/>
      <c r="I588" s="548"/>
      <c r="J588" s="653">
        <f t="shared" si="9"/>
        <v>4</v>
      </c>
      <c r="K588" s="633"/>
    </row>
    <row r="589" spans="1:11" s="632" customFormat="1" ht="15" hidden="1" outlineLevel="1" x14ac:dyDescent="0.25">
      <c r="A589" s="749" t="s">
        <v>1098</v>
      </c>
      <c r="B589" s="657" t="s">
        <v>291</v>
      </c>
      <c r="C589" s="635" t="s">
        <v>170</v>
      </c>
      <c r="D589" s="621">
        <v>720</v>
      </c>
      <c r="E589" s="621"/>
      <c r="F589" s="752"/>
      <c r="G589" s="652"/>
      <c r="H589" s="548"/>
      <c r="I589" s="548"/>
      <c r="J589" s="653">
        <f t="shared" si="9"/>
        <v>720</v>
      </c>
      <c r="K589" s="633"/>
    </row>
    <row r="590" spans="1:11" s="632" customFormat="1" ht="15" hidden="1" outlineLevel="1" x14ac:dyDescent="0.25">
      <c r="A590" s="749" t="s">
        <v>1099</v>
      </c>
      <c r="B590" s="657" t="s">
        <v>293</v>
      </c>
      <c r="C590" s="635" t="s">
        <v>170</v>
      </c>
      <c r="D590" s="621">
        <v>28</v>
      </c>
      <c r="E590" s="621"/>
      <c r="F590" s="752"/>
      <c r="G590" s="652"/>
      <c r="H590" s="548"/>
      <c r="I590" s="548"/>
      <c r="J590" s="653">
        <f t="shared" si="9"/>
        <v>28</v>
      </c>
      <c r="K590" s="633"/>
    </row>
    <row r="591" spans="1:11" s="632" customFormat="1" ht="15" hidden="1" outlineLevel="1" x14ac:dyDescent="0.25">
      <c r="A591" s="749" t="s">
        <v>1100</v>
      </c>
      <c r="B591" s="657" t="s">
        <v>561</v>
      </c>
      <c r="C591" s="635" t="s">
        <v>170</v>
      </c>
      <c r="D591" s="621">
        <v>28</v>
      </c>
      <c r="E591" s="621"/>
      <c r="F591" s="752"/>
      <c r="G591" s="652"/>
      <c r="H591" s="548"/>
      <c r="I591" s="548"/>
      <c r="J591" s="653">
        <f t="shared" si="9"/>
        <v>28</v>
      </c>
      <c r="K591" s="633"/>
    </row>
    <row r="592" spans="1:11" s="632" customFormat="1" ht="15" hidden="1" outlineLevel="1" x14ac:dyDescent="0.25">
      <c r="A592" s="749" t="s">
        <v>1101</v>
      </c>
      <c r="B592" s="657" t="s">
        <v>563</v>
      </c>
      <c r="C592" s="635" t="s">
        <v>170</v>
      </c>
      <c r="D592" s="621">
        <v>54</v>
      </c>
      <c r="E592" s="621"/>
      <c r="F592" s="752"/>
      <c r="G592" s="652"/>
      <c r="H592" s="548"/>
      <c r="I592" s="548"/>
      <c r="J592" s="653">
        <f t="shared" si="9"/>
        <v>54</v>
      </c>
      <c r="K592" s="633"/>
    </row>
    <row r="593" spans="1:11" s="632" customFormat="1" ht="15" hidden="1" outlineLevel="1" x14ac:dyDescent="0.25">
      <c r="A593" s="749" t="s">
        <v>1102</v>
      </c>
      <c r="B593" s="657" t="s">
        <v>381</v>
      </c>
      <c r="C593" s="635" t="s">
        <v>196</v>
      </c>
      <c r="D593" s="621">
        <v>1</v>
      </c>
      <c r="E593" s="621"/>
      <c r="F593" s="752"/>
      <c r="G593" s="652"/>
      <c r="H593" s="548"/>
      <c r="I593" s="548"/>
      <c r="J593" s="653">
        <f t="shared" si="9"/>
        <v>1</v>
      </c>
      <c r="K593" s="633"/>
    </row>
    <row r="594" spans="1:11" s="817" customFormat="1" collapsed="1" x14ac:dyDescent="0.25">
      <c r="A594" s="767" t="s">
        <v>1103</v>
      </c>
      <c r="B594" s="809" t="s">
        <v>1104</v>
      </c>
      <c r="C594" s="838"/>
      <c r="D594" s="785"/>
      <c r="E594" s="785"/>
      <c r="F594" s="775"/>
      <c r="G594" s="366"/>
      <c r="H594" s="546"/>
      <c r="I594" s="546"/>
      <c r="J594" s="778">
        <f t="shared" si="9"/>
        <v>0</v>
      </c>
      <c r="K594" s="818"/>
    </row>
    <row r="595" spans="1:11" s="817" customFormat="1" x14ac:dyDescent="0.25">
      <c r="A595" s="768" t="s">
        <v>1105</v>
      </c>
      <c r="B595" s="810" t="s">
        <v>1106</v>
      </c>
      <c r="C595" s="806" t="s">
        <v>170</v>
      </c>
      <c r="D595" s="807">
        <v>2</v>
      </c>
      <c r="E595" s="807">
        <v>2</v>
      </c>
      <c r="F595" s="808"/>
      <c r="G595" s="652"/>
      <c r="H595" s="548"/>
      <c r="I595" s="548"/>
      <c r="J595" s="778">
        <f t="shared" si="9"/>
        <v>0</v>
      </c>
      <c r="K595" s="818"/>
    </row>
    <row r="596" spans="1:11" s="817" customFormat="1" x14ac:dyDescent="0.25">
      <c r="A596" s="768" t="s">
        <v>1107</v>
      </c>
      <c r="B596" s="810" t="s">
        <v>1108</v>
      </c>
      <c r="C596" s="806" t="s">
        <v>28</v>
      </c>
      <c r="D596" s="807">
        <v>2</v>
      </c>
      <c r="E596" s="807">
        <v>2</v>
      </c>
      <c r="F596" s="808"/>
      <c r="G596" s="652"/>
      <c r="H596" s="548"/>
      <c r="I596" s="548"/>
      <c r="J596" s="778">
        <f t="shared" si="9"/>
        <v>0</v>
      </c>
      <c r="K596" s="818"/>
    </row>
    <row r="597" spans="1:11" s="817" customFormat="1" ht="30" x14ac:dyDescent="0.25">
      <c r="A597" s="768" t="s">
        <v>1109</v>
      </c>
      <c r="B597" s="810" t="s">
        <v>1110</v>
      </c>
      <c r="C597" s="806" t="s">
        <v>1111</v>
      </c>
      <c r="D597" s="807">
        <v>2</v>
      </c>
      <c r="E597" s="807">
        <v>2</v>
      </c>
      <c r="F597" s="808"/>
      <c r="G597" s="652"/>
      <c r="H597" s="548"/>
      <c r="I597" s="548"/>
      <c r="J597" s="778">
        <f t="shared" si="9"/>
        <v>0</v>
      </c>
      <c r="K597" s="818"/>
    </row>
    <row r="598" spans="1:11" s="817" customFormat="1" ht="30" x14ac:dyDescent="0.25">
      <c r="A598" s="768" t="s">
        <v>1112</v>
      </c>
      <c r="B598" s="810" t="s">
        <v>1113</v>
      </c>
      <c r="C598" s="806" t="s">
        <v>170</v>
      </c>
      <c r="D598" s="807">
        <v>3</v>
      </c>
      <c r="E598" s="807">
        <v>3</v>
      </c>
      <c r="F598" s="808"/>
      <c r="G598" s="652"/>
      <c r="H598" s="548"/>
      <c r="I598" s="548"/>
      <c r="J598" s="778">
        <f t="shared" si="9"/>
        <v>0</v>
      </c>
      <c r="K598" s="818"/>
    </row>
    <row r="599" spans="1:11" s="817" customFormat="1" ht="30" x14ac:dyDescent="0.25">
      <c r="A599" s="768" t="s">
        <v>1114</v>
      </c>
      <c r="B599" s="810" t="s">
        <v>1115</v>
      </c>
      <c r="C599" s="806" t="s">
        <v>1116</v>
      </c>
      <c r="D599" s="807">
        <v>52</v>
      </c>
      <c r="E599" s="807">
        <v>41.91</v>
      </c>
      <c r="F599" s="808">
        <v>10.090000000000003</v>
      </c>
      <c r="G599" s="652"/>
      <c r="H599" s="548"/>
      <c r="I599" s="548"/>
      <c r="J599" s="778">
        <f t="shared" si="9"/>
        <v>0</v>
      </c>
      <c r="K599" s="818"/>
    </row>
    <row r="600" spans="1:11" s="817" customFormat="1" ht="45" x14ac:dyDescent="0.25">
      <c r="A600" s="768" t="s">
        <v>1117</v>
      </c>
      <c r="B600" s="810" t="s">
        <v>1118</v>
      </c>
      <c r="C600" s="806" t="s">
        <v>170</v>
      </c>
      <c r="D600" s="807">
        <v>2</v>
      </c>
      <c r="E600" s="807">
        <v>2</v>
      </c>
      <c r="F600" s="808"/>
      <c r="G600" s="652"/>
      <c r="H600" s="548"/>
      <c r="I600" s="548"/>
      <c r="J600" s="778">
        <f t="shared" si="9"/>
        <v>0</v>
      </c>
      <c r="K600" s="818"/>
    </row>
    <row r="601" spans="1:11" s="817" customFormat="1" ht="30" x14ac:dyDescent="0.25">
      <c r="A601" s="768" t="s">
        <v>1119</v>
      </c>
      <c r="B601" s="810" t="s">
        <v>1120</v>
      </c>
      <c r="C601" s="806" t="s">
        <v>406</v>
      </c>
      <c r="D601" s="807">
        <v>140.19999999999999</v>
      </c>
      <c r="E601" s="807">
        <v>140.19999999999999</v>
      </c>
      <c r="F601" s="808"/>
      <c r="G601" s="652"/>
      <c r="H601" s="548"/>
      <c r="I601" s="548"/>
      <c r="J601" s="778">
        <f t="shared" si="9"/>
        <v>0</v>
      </c>
      <c r="K601" s="818"/>
    </row>
    <row r="602" spans="1:11" s="817" customFormat="1" ht="30" x14ac:dyDescent="0.25">
      <c r="A602" s="768" t="s">
        <v>1121</v>
      </c>
      <c r="B602" s="810" t="s">
        <v>1122</v>
      </c>
      <c r="C602" s="806" t="s">
        <v>170</v>
      </c>
      <c r="D602" s="807">
        <v>107</v>
      </c>
      <c r="E602" s="807"/>
      <c r="F602" s="808">
        <v>107</v>
      </c>
      <c r="G602" s="652"/>
      <c r="H602" s="548"/>
      <c r="I602" s="548"/>
      <c r="J602" s="778">
        <f t="shared" si="9"/>
        <v>0</v>
      </c>
      <c r="K602" s="818"/>
    </row>
    <row r="603" spans="1:11" s="817" customFormat="1" ht="45" x14ac:dyDescent="0.25">
      <c r="A603" s="768" t="s">
        <v>1123</v>
      </c>
      <c r="B603" s="810" t="s">
        <v>1124</v>
      </c>
      <c r="C603" s="806" t="s">
        <v>1125</v>
      </c>
      <c r="D603" s="807">
        <v>10</v>
      </c>
      <c r="E603" s="807">
        <v>10</v>
      </c>
      <c r="F603" s="808"/>
      <c r="G603" s="652"/>
      <c r="H603" s="548"/>
      <c r="I603" s="548"/>
      <c r="J603" s="778">
        <f t="shared" si="9"/>
        <v>0</v>
      </c>
      <c r="K603" s="818"/>
    </row>
    <row r="604" spans="1:11" s="817" customFormat="1" ht="30" x14ac:dyDescent="0.25">
      <c r="A604" s="768" t="s">
        <v>1126</v>
      </c>
      <c r="B604" s="810" t="s">
        <v>1127</v>
      </c>
      <c r="C604" s="806" t="s">
        <v>170</v>
      </c>
      <c r="D604" s="807">
        <v>30</v>
      </c>
      <c r="E604" s="807"/>
      <c r="F604" s="808">
        <v>30</v>
      </c>
      <c r="G604" s="652"/>
      <c r="H604" s="548"/>
      <c r="I604" s="548"/>
      <c r="J604" s="778">
        <f t="shared" si="9"/>
        <v>0</v>
      </c>
      <c r="K604" s="818"/>
    </row>
    <row r="605" spans="1:11" s="817" customFormat="1" ht="30" x14ac:dyDescent="0.25">
      <c r="A605" s="768" t="s">
        <v>1128</v>
      </c>
      <c r="B605" s="810" t="s">
        <v>1129</v>
      </c>
      <c r="C605" s="806" t="s">
        <v>170</v>
      </c>
      <c r="D605" s="807">
        <v>45</v>
      </c>
      <c r="E605" s="807">
        <v>45</v>
      </c>
      <c r="F605" s="808"/>
      <c r="G605" s="652"/>
      <c r="H605" s="548"/>
      <c r="I605" s="548"/>
      <c r="J605" s="778">
        <f t="shared" si="9"/>
        <v>0</v>
      </c>
      <c r="K605" s="818"/>
    </row>
    <row r="606" spans="1:11" s="817" customFormat="1" x14ac:dyDescent="0.25">
      <c r="A606" s="768" t="s">
        <v>1130</v>
      </c>
      <c r="B606" s="810" t="s">
        <v>1131</v>
      </c>
      <c r="C606" s="806"/>
      <c r="D606" s="807"/>
      <c r="E606" s="807"/>
      <c r="F606" s="808"/>
      <c r="G606" s="652"/>
      <c r="H606" s="548"/>
      <c r="I606" s="548"/>
      <c r="J606" s="778">
        <f t="shared" si="9"/>
        <v>0</v>
      </c>
      <c r="K606" s="818"/>
    </row>
    <row r="607" spans="1:11" s="817" customFormat="1" ht="30" x14ac:dyDescent="0.25">
      <c r="A607" s="768" t="s">
        <v>1132</v>
      </c>
      <c r="B607" s="810" t="s">
        <v>1133</v>
      </c>
      <c r="C607" s="806" t="s">
        <v>170</v>
      </c>
      <c r="D607" s="807">
        <v>10</v>
      </c>
      <c r="E607" s="807"/>
      <c r="F607" s="808">
        <v>10</v>
      </c>
      <c r="G607" s="652"/>
      <c r="H607" s="548"/>
      <c r="I607" s="548"/>
      <c r="J607" s="778">
        <f t="shared" si="9"/>
        <v>0</v>
      </c>
      <c r="K607" s="818"/>
    </row>
    <row r="608" spans="1:11" s="817" customFormat="1" ht="30" x14ac:dyDescent="0.25">
      <c r="A608" s="768" t="s">
        <v>1134</v>
      </c>
      <c r="B608" s="810" t="s">
        <v>1135</v>
      </c>
      <c r="C608" s="806" t="s">
        <v>1125</v>
      </c>
      <c r="D608" s="807">
        <v>28</v>
      </c>
      <c r="E608" s="807">
        <v>28</v>
      </c>
      <c r="F608" s="808"/>
      <c r="G608" s="652"/>
      <c r="H608" s="548"/>
      <c r="I608" s="548"/>
      <c r="J608" s="778">
        <f t="shared" si="9"/>
        <v>0</v>
      </c>
      <c r="K608" s="818"/>
    </row>
    <row r="609" spans="1:11" s="817" customFormat="1" ht="30" x14ac:dyDescent="0.25">
      <c r="A609" s="768" t="s">
        <v>1136</v>
      </c>
      <c r="B609" s="810" t="s">
        <v>1137</v>
      </c>
      <c r="C609" s="806" t="s">
        <v>1125</v>
      </c>
      <c r="D609" s="807">
        <v>5</v>
      </c>
      <c r="E609" s="807"/>
      <c r="F609" s="808">
        <v>5</v>
      </c>
      <c r="G609" s="652"/>
      <c r="H609" s="548"/>
      <c r="I609" s="548"/>
      <c r="J609" s="778">
        <f t="shared" si="9"/>
        <v>0</v>
      </c>
      <c r="K609" s="818"/>
    </row>
    <row r="610" spans="1:11" s="817" customFormat="1" ht="30" x14ac:dyDescent="0.25">
      <c r="A610" s="768" t="s">
        <v>1138</v>
      </c>
      <c r="B610" s="810" t="s">
        <v>1139</v>
      </c>
      <c r="C610" s="806" t="s">
        <v>170</v>
      </c>
      <c r="D610" s="807">
        <v>5</v>
      </c>
      <c r="E610" s="807">
        <v>5</v>
      </c>
      <c r="F610" s="808"/>
      <c r="G610" s="652"/>
      <c r="H610" s="548"/>
      <c r="I610" s="548"/>
      <c r="J610" s="778">
        <f t="shared" si="9"/>
        <v>0</v>
      </c>
      <c r="K610" s="818"/>
    </row>
    <row r="611" spans="1:11" s="817" customFormat="1" ht="30" x14ac:dyDescent="0.25">
      <c r="A611" s="768" t="s">
        <v>1140</v>
      </c>
      <c r="B611" s="810" t="s">
        <v>1141</v>
      </c>
      <c r="C611" s="806" t="s">
        <v>170</v>
      </c>
      <c r="D611" s="807">
        <v>30</v>
      </c>
      <c r="E611" s="807">
        <v>26</v>
      </c>
      <c r="F611" s="808">
        <v>4</v>
      </c>
      <c r="G611" s="652"/>
      <c r="H611" s="548"/>
      <c r="I611" s="548"/>
      <c r="J611" s="778">
        <f t="shared" si="9"/>
        <v>0</v>
      </c>
      <c r="K611" s="818"/>
    </row>
    <row r="612" spans="1:11" s="817" customFormat="1" ht="45" x14ac:dyDescent="0.25">
      <c r="A612" s="768" t="s">
        <v>1142</v>
      </c>
      <c r="B612" s="810" t="s">
        <v>1143</v>
      </c>
      <c r="C612" s="806" t="s">
        <v>183</v>
      </c>
      <c r="D612" s="807">
        <v>0.33</v>
      </c>
      <c r="E612" s="807"/>
      <c r="F612" s="808">
        <v>0.33</v>
      </c>
      <c r="G612" s="652"/>
      <c r="H612" s="548"/>
      <c r="I612" s="548"/>
      <c r="J612" s="778">
        <f t="shared" si="9"/>
        <v>0</v>
      </c>
      <c r="K612" s="818"/>
    </row>
    <row r="613" spans="1:11" s="497" customFormat="1" ht="15" hidden="1" x14ac:dyDescent="0.25">
      <c r="A613" s="703" t="s">
        <v>1144</v>
      </c>
      <c r="B613" s="704" t="s">
        <v>1145</v>
      </c>
      <c r="C613" s="705" t="s">
        <v>406</v>
      </c>
      <c r="D613" s="706">
        <v>0.6</v>
      </c>
      <c r="E613" s="707">
        <v>0.6</v>
      </c>
      <c r="F613" s="708">
        <v>0</v>
      </c>
      <c r="G613" s="548"/>
      <c r="H613" s="548"/>
      <c r="I613" s="548"/>
      <c r="J613" s="389">
        <f t="shared" si="9"/>
        <v>0</v>
      </c>
      <c r="K613" s="464"/>
    </row>
    <row r="614" spans="1:11" s="817" customFormat="1" ht="30" x14ac:dyDescent="0.25">
      <c r="A614" s="768" t="s">
        <v>1146</v>
      </c>
      <c r="B614" s="810" t="s">
        <v>1147</v>
      </c>
      <c r="C614" s="806" t="s">
        <v>170</v>
      </c>
      <c r="D614" s="807">
        <v>2</v>
      </c>
      <c r="E614" s="807">
        <v>2</v>
      </c>
      <c r="F614" s="808"/>
      <c r="G614" s="652"/>
      <c r="H614" s="548"/>
      <c r="I614" s="548"/>
      <c r="J614" s="778">
        <f t="shared" si="9"/>
        <v>0</v>
      </c>
      <c r="K614" s="818"/>
    </row>
    <row r="615" spans="1:11" s="817" customFormat="1" ht="30" x14ac:dyDescent="0.25">
      <c r="A615" s="768" t="s">
        <v>1148</v>
      </c>
      <c r="B615" s="810" t="s">
        <v>1149</v>
      </c>
      <c r="C615" s="806" t="s">
        <v>1125</v>
      </c>
      <c r="D615" s="807">
        <v>2</v>
      </c>
      <c r="E615" s="807">
        <v>2</v>
      </c>
      <c r="F615" s="808"/>
      <c r="G615" s="652"/>
      <c r="H615" s="548"/>
      <c r="I615" s="548"/>
      <c r="J615" s="778">
        <f t="shared" si="9"/>
        <v>0</v>
      </c>
      <c r="K615" s="818"/>
    </row>
    <row r="616" spans="1:11" s="817" customFormat="1" x14ac:dyDescent="0.25">
      <c r="A616" s="768" t="s">
        <v>1150</v>
      </c>
      <c r="B616" s="810" t="s">
        <v>1151</v>
      </c>
      <c r="C616" s="806" t="s">
        <v>1152</v>
      </c>
      <c r="D616" s="807">
        <v>1</v>
      </c>
      <c r="E616" s="807">
        <v>1</v>
      </c>
      <c r="F616" s="808"/>
      <c r="G616" s="652"/>
      <c r="H616" s="548"/>
      <c r="I616" s="548"/>
      <c r="J616" s="778">
        <f t="shared" si="9"/>
        <v>0</v>
      </c>
      <c r="K616" s="818"/>
    </row>
    <row r="617" spans="1:11" s="817" customFormat="1" ht="30" x14ac:dyDescent="0.25">
      <c r="A617" s="768" t="s">
        <v>1153</v>
      </c>
      <c r="B617" s="810" t="s">
        <v>1154</v>
      </c>
      <c r="C617" s="806" t="s">
        <v>1155</v>
      </c>
      <c r="D617" s="807">
        <v>3.72</v>
      </c>
      <c r="E617" s="807">
        <v>3.72</v>
      </c>
      <c r="F617" s="808"/>
      <c r="G617" s="652"/>
      <c r="H617" s="548"/>
      <c r="I617" s="548"/>
      <c r="J617" s="778">
        <f t="shared" si="9"/>
        <v>0</v>
      </c>
      <c r="K617" s="818"/>
    </row>
    <row r="618" spans="1:11" s="817" customFormat="1" x14ac:dyDescent="0.25">
      <c r="A618" s="768" t="s">
        <v>1156</v>
      </c>
      <c r="B618" s="810" t="s">
        <v>1157</v>
      </c>
      <c r="C618" s="806" t="s">
        <v>183</v>
      </c>
      <c r="D618" s="807">
        <v>0.06</v>
      </c>
      <c r="E618" s="807"/>
      <c r="F618" s="808"/>
      <c r="G618" s="652"/>
      <c r="H618" s="548"/>
      <c r="I618" s="548"/>
      <c r="J618" s="778">
        <f t="shared" si="9"/>
        <v>0.06</v>
      </c>
      <c r="K618" s="818"/>
    </row>
    <row r="619" spans="1:11" s="817" customFormat="1" x14ac:dyDescent="0.25">
      <c r="A619" s="768" t="s">
        <v>1158</v>
      </c>
      <c r="B619" s="810" t="s">
        <v>381</v>
      </c>
      <c r="C619" s="806" t="s">
        <v>1152</v>
      </c>
      <c r="D619" s="807">
        <v>1</v>
      </c>
      <c r="E619" s="807">
        <v>0.9</v>
      </c>
      <c r="F619" s="808">
        <v>9.9999999999999978E-2</v>
      </c>
      <c r="G619" s="672"/>
      <c r="H619" s="565"/>
      <c r="I619" s="565"/>
      <c r="J619" s="778">
        <f t="shared" si="9"/>
        <v>0</v>
      </c>
      <c r="K619" s="818"/>
    </row>
    <row r="620" spans="1:11" s="817" customFormat="1" x14ac:dyDescent="0.25">
      <c r="A620" s="768" t="s">
        <v>1159</v>
      </c>
      <c r="B620" s="810" t="s">
        <v>1160</v>
      </c>
      <c r="C620" s="806" t="s">
        <v>28</v>
      </c>
      <c r="D620" s="807">
        <v>45</v>
      </c>
      <c r="E620" s="807"/>
      <c r="F620" s="808">
        <v>45</v>
      </c>
      <c r="G620" s="652"/>
      <c r="H620" s="548"/>
      <c r="I620" s="548"/>
      <c r="J620" s="778">
        <f t="shared" si="9"/>
        <v>0</v>
      </c>
      <c r="K620" s="818"/>
    </row>
    <row r="621" spans="1:11" s="817" customFormat="1" ht="30" x14ac:dyDescent="0.25">
      <c r="A621" s="768" t="s">
        <v>1161</v>
      </c>
      <c r="B621" s="810" t="s">
        <v>1162</v>
      </c>
      <c r="C621" s="806" t="s">
        <v>28</v>
      </c>
      <c r="D621" s="807">
        <v>45</v>
      </c>
      <c r="E621" s="807"/>
      <c r="F621" s="808">
        <v>45</v>
      </c>
      <c r="G621" s="652"/>
      <c r="H621" s="548"/>
      <c r="I621" s="548"/>
      <c r="J621" s="778">
        <f t="shared" ref="J621:J684" si="10">D621-E621-F621-G621-H621-I621</f>
        <v>0</v>
      </c>
      <c r="K621" s="818"/>
    </row>
    <row r="622" spans="1:11" s="817" customFormat="1" x14ac:dyDescent="0.25">
      <c r="A622" s="768" t="s">
        <v>1163</v>
      </c>
      <c r="B622" s="810" t="s">
        <v>1164</v>
      </c>
      <c r="C622" s="806" t="s">
        <v>28</v>
      </c>
      <c r="D622" s="807">
        <v>45</v>
      </c>
      <c r="E622" s="807"/>
      <c r="F622" s="808">
        <v>45</v>
      </c>
      <c r="G622" s="652"/>
      <c r="H622" s="548"/>
      <c r="I622" s="548"/>
      <c r="J622" s="778">
        <f t="shared" si="10"/>
        <v>0</v>
      </c>
      <c r="K622" s="818"/>
    </row>
    <row r="623" spans="1:11" s="817" customFormat="1" x14ac:dyDescent="0.25">
      <c r="A623" s="768" t="s">
        <v>1165</v>
      </c>
      <c r="B623" s="810" t="s">
        <v>1166</v>
      </c>
      <c r="C623" s="806" t="s">
        <v>28</v>
      </c>
      <c r="D623" s="807">
        <v>6</v>
      </c>
      <c r="E623" s="807"/>
      <c r="F623" s="808">
        <v>6</v>
      </c>
      <c r="G623" s="652"/>
      <c r="H623" s="548"/>
      <c r="I623" s="548"/>
      <c r="J623" s="778">
        <f t="shared" si="10"/>
        <v>0</v>
      </c>
      <c r="K623" s="818"/>
    </row>
    <row r="624" spans="1:11" s="817" customFormat="1" x14ac:dyDescent="0.25">
      <c r="A624" s="768" t="s">
        <v>1167</v>
      </c>
      <c r="B624" s="810" t="s">
        <v>1168</v>
      </c>
      <c r="C624" s="806" t="s">
        <v>28</v>
      </c>
      <c r="D624" s="807">
        <v>2</v>
      </c>
      <c r="E624" s="807"/>
      <c r="F624" s="808">
        <v>2</v>
      </c>
      <c r="G624" s="652"/>
      <c r="H624" s="548"/>
      <c r="I624" s="548"/>
      <c r="J624" s="778">
        <f t="shared" si="10"/>
        <v>0</v>
      </c>
      <c r="K624" s="818"/>
    </row>
    <row r="625" spans="1:11" s="817" customFormat="1" x14ac:dyDescent="0.25">
      <c r="A625" s="768" t="s">
        <v>1169</v>
      </c>
      <c r="B625" s="810" t="s">
        <v>1170</v>
      </c>
      <c r="C625" s="806" t="s">
        <v>28</v>
      </c>
      <c r="D625" s="807">
        <v>2</v>
      </c>
      <c r="E625" s="807"/>
      <c r="F625" s="808">
        <v>2</v>
      </c>
      <c r="G625" s="652"/>
      <c r="H625" s="548"/>
      <c r="I625" s="548"/>
      <c r="J625" s="778">
        <f t="shared" si="10"/>
        <v>0</v>
      </c>
      <c r="K625" s="818"/>
    </row>
    <row r="626" spans="1:11" s="817" customFormat="1" ht="30" x14ac:dyDescent="0.25">
      <c r="A626" s="768" t="s">
        <v>1171</v>
      </c>
      <c r="B626" s="810" t="s">
        <v>1172</v>
      </c>
      <c r="C626" s="806" t="s">
        <v>28</v>
      </c>
      <c r="D626" s="807">
        <v>2</v>
      </c>
      <c r="E626" s="807"/>
      <c r="F626" s="808">
        <v>2</v>
      </c>
      <c r="G626" s="652"/>
      <c r="H626" s="548"/>
      <c r="I626" s="548"/>
      <c r="J626" s="778">
        <f t="shared" si="10"/>
        <v>0</v>
      </c>
      <c r="K626" s="818"/>
    </row>
    <row r="627" spans="1:11" s="817" customFormat="1" x14ac:dyDescent="0.25">
      <c r="A627" s="768" t="s">
        <v>1173</v>
      </c>
      <c r="B627" s="810" t="s">
        <v>1174</v>
      </c>
      <c r="C627" s="806" t="s">
        <v>28</v>
      </c>
      <c r="D627" s="807">
        <v>1</v>
      </c>
      <c r="E627" s="807"/>
      <c r="F627" s="808">
        <v>1</v>
      </c>
      <c r="G627" s="652"/>
      <c r="H627" s="548"/>
      <c r="I627" s="548"/>
      <c r="J627" s="778">
        <f t="shared" si="10"/>
        <v>0</v>
      </c>
      <c r="K627" s="818"/>
    </row>
    <row r="628" spans="1:11" s="817" customFormat="1" x14ac:dyDescent="0.25">
      <c r="A628" s="768" t="s">
        <v>1175</v>
      </c>
      <c r="B628" s="810" t="s">
        <v>1176</v>
      </c>
      <c r="C628" s="806" t="s">
        <v>28</v>
      </c>
      <c r="D628" s="807">
        <v>8</v>
      </c>
      <c r="E628" s="807"/>
      <c r="F628" s="808">
        <v>8</v>
      </c>
      <c r="G628" s="652"/>
      <c r="H628" s="548"/>
      <c r="I628" s="548"/>
      <c r="J628" s="778">
        <f t="shared" si="10"/>
        <v>0</v>
      </c>
      <c r="K628" s="818"/>
    </row>
    <row r="629" spans="1:11" s="817" customFormat="1" x14ac:dyDescent="0.25">
      <c r="A629" s="768" t="s">
        <v>1177</v>
      </c>
      <c r="B629" s="810" t="s">
        <v>1178</v>
      </c>
      <c r="C629" s="806" t="s">
        <v>170</v>
      </c>
      <c r="D629" s="807">
        <v>1</v>
      </c>
      <c r="E629" s="807"/>
      <c r="F629" s="808">
        <v>1</v>
      </c>
      <c r="G629" s="652"/>
      <c r="H629" s="548"/>
      <c r="I629" s="548"/>
      <c r="J629" s="778">
        <f t="shared" si="10"/>
        <v>0</v>
      </c>
      <c r="K629" s="818"/>
    </row>
    <row r="630" spans="1:11" s="817" customFormat="1" ht="30" x14ac:dyDescent="0.25">
      <c r="A630" s="768" t="s">
        <v>1179</v>
      </c>
      <c r="B630" s="810" t="s">
        <v>1180</v>
      </c>
      <c r="C630" s="806" t="s">
        <v>28</v>
      </c>
      <c r="D630" s="807">
        <v>12</v>
      </c>
      <c r="E630" s="807"/>
      <c r="F630" s="808">
        <v>12</v>
      </c>
      <c r="G630" s="652"/>
      <c r="H630" s="548"/>
      <c r="I630" s="548"/>
      <c r="J630" s="778">
        <f t="shared" si="10"/>
        <v>0</v>
      </c>
      <c r="K630" s="818"/>
    </row>
    <row r="631" spans="1:11" s="817" customFormat="1" x14ac:dyDescent="0.25">
      <c r="A631" s="768" t="s">
        <v>1181</v>
      </c>
      <c r="B631" s="810" t="s">
        <v>1182</v>
      </c>
      <c r="C631" s="806" t="s">
        <v>28</v>
      </c>
      <c r="D631" s="807">
        <v>49</v>
      </c>
      <c r="E631" s="807"/>
      <c r="F631" s="808"/>
      <c r="G631" s="652"/>
      <c r="H631" s="548"/>
      <c r="I631" s="548"/>
      <c r="J631" s="778">
        <f t="shared" si="10"/>
        <v>49</v>
      </c>
      <c r="K631" s="818"/>
    </row>
    <row r="632" spans="1:11" s="817" customFormat="1" x14ac:dyDescent="0.25">
      <c r="A632" s="754" t="s">
        <v>1183</v>
      </c>
      <c r="B632" s="769" t="s">
        <v>1184</v>
      </c>
      <c r="C632" s="774"/>
      <c r="D632" s="775"/>
      <c r="E632" s="775"/>
      <c r="F632" s="775"/>
      <c r="G632" s="350"/>
      <c r="H632" s="541"/>
      <c r="I632" s="541"/>
      <c r="J632" s="779">
        <f t="shared" si="10"/>
        <v>0</v>
      </c>
      <c r="K632" s="818"/>
    </row>
    <row r="633" spans="1:11" s="497" customFormat="1" ht="15" hidden="1" x14ac:dyDescent="0.25">
      <c r="A633" s="709" t="s">
        <v>1185</v>
      </c>
      <c r="B633" s="710" t="s">
        <v>422</v>
      </c>
      <c r="C633" s="711"/>
      <c r="D633" s="712"/>
      <c r="E633" s="713"/>
      <c r="F633" s="714">
        <v>0</v>
      </c>
      <c r="G633" s="566"/>
      <c r="H633" s="566"/>
      <c r="I633" s="566"/>
      <c r="J633" s="389">
        <f t="shared" si="10"/>
        <v>0</v>
      </c>
      <c r="K633" s="464"/>
    </row>
    <row r="634" spans="1:11" s="817" customFormat="1" x14ac:dyDescent="0.25">
      <c r="A634" s="768" t="s">
        <v>1186</v>
      </c>
      <c r="B634" s="819" t="s">
        <v>424</v>
      </c>
      <c r="C634" s="820" t="s">
        <v>406</v>
      </c>
      <c r="D634" s="821">
        <v>40</v>
      </c>
      <c r="E634" s="821"/>
      <c r="F634" s="822">
        <v>40</v>
      </c>
      <c r="G634" s="673"/>
      <c r="H634" s="567"/>
      <c r="I634" s="567"/>
      <c r="J634" s="778">
        <f t="shared" si="10"/>
        <v>0</v>
      </c>
      <c r="K634" s="818"/>
    </row>
    <row r="635" spans="1:11" s="497" customFormat="1" ht="15" hidden="1" x14ac:dyDescent="0.25">
      <c r="A635" s="709" t="s">
        <v>1187</v>
      </c>
      <c r="B635" s="710" t="s">
        <v>426</v>
      </c>
      <c r="C635" s="711"/>
      <c r="D635" s="712"/>
      <c r="E635" s="713"/>
      <c r="F635" s="714">
        <v>0</v>
      </c>
      <c r="G635" s="566"/>
      <c r="H635" s="566"/>
      <c r="I635" s="566"/>
      <c r="J635" s="389">
        <f t="shared" si="10"/>
        <v>0</v>
      </c>
      <c r="K635" s="464"/>
    </row>
    <row r="636" spans="1:11" s="817" customFormat="1" x14ac:dyDescent="0.25">
      <c r="A636" s="768" t="s">
        <v>1188</v>
      </c>
      <c r="B636" s="819" t="s">
        <v>385</v>
      </c>
      <c r="C636" s="820" t="s">
        <v>386</v>
      </c>
      <c r="D636" s="821">
        <v>1</v>
      </c>
      <c r="E636" s="821"/>
      <c r="F636" s="822">
        <v>1</v>
      </c>
      <c r="G636" s="674"/>
      <c r="H636" s="566"/>
      <c r="I636" s="566"/>
      <c r="J636" s="778">
        <f t="shared" si="10"/>
        <v>0</v>
      </c>
      <c r="K636" s="818"/>
    </row>
    <row r="637" spans="1:11" s="817" customFormat="1" x14ac:dyDescent="0.25">
      <c r="A637" s="768" t="s">
        <v>1189</v>
      </c>
      <c r="B637" s="819" t="s">
        <v>429</v>
      </c>
      <c r="C637" s="820" t="s">
        <v>386</v>
      </c>
      <c r="D637" s="821">
        <v>1</v>
      </c>
      <c r="E637" s="821"/>
      <c r="F637" s="822">
        <v>1</v>
      </c>
      <c r="G637" s="674"/>
      <c r="H637" s="566"/>
      <c r="I637" s="566"/>
      <c r="J637" s="778">
        <f t="shared" si="10"/>
        <v>0</v>
      </c>
      <c r="K637" s="818"/>
    </row>
    <row r="638" spans="1:11" s="817" customFormat="1" x14ac:dyDescent="0.25">
      <c r="A638" s="768" t="s">
        <v>1190</v>
      </c>
      <c r="B638" s="819" t="s">
        <v>396</v>
      </c>
      <c r="C638" s="820" t="s">
        <v>170</v>
      </c>
      <c r="D638" s="821">
        <v>43</v>
      </c>
      <c r="E638" s="821"/>
      <c r="F638" s="822">
        <v>43</v>
      </c>
      <c r="G638" s="674"/>
      <c r="H638" s="566"/>
      <c r="I638" s="566"/>
      <c r="J638" s="778">
        <f t="shared" si="10"/>
        <v>0</v>
      </c>
      <c r="K638" s="818"/>
    </row>
    <row r="639" spans="1:11" s="817" customFormat="1" x14ac:dyDescent="0.25">
      <c r="A639" s="768" t="s">
        <v>1191</v>
      </c>
      <c r="B639" s="819" t="s">
        <v>431</v>
      </c>
      <c r="C639" s="820" t="s">
        <v>386</v>
      </c>
      <c r="D639" s="821">
        <v>2</v>
      </c>
      <c r="E639" s="821"/>
      <c r="F639" s="822">
        <v>2</v>
      </c>
      <c r="G639" s="674"/>
      <c r="H639" s="566"/>
      <c r="I639" s="566"/>
      <c r="J639" s="778">
        <f t="shared" si="10"/>
        <v>0</v>
      </c>
      <c r="K639" s="818"/>
    </row>
    <row r="640" spans="1:11" s="817" customFormat="1" ht="30" x14ac:dyDescent="0.25">
      <c r="A640" s="768" t="s">
        <v>1192</v>
      </c>
      <c r="B640" s="819" t="s">
        <v>433</v>
      </c>
      <c r="C640" s="820" t="s">
        <v>28</v>
      </c>
      <c r="D640" s="821">
        <v>172</v>
      </c>
      <c r="E640" s="821"/>
      <c r="F640" s="822">
        <v>172</v>
      </c>
      <c r="G640" s="674"/>
      <c r="H640" s="566"/>
      <c r="I640" s="566"/>
      <c r="J640" s="778">
        <f t="shared" si="10"/>
        <v>0</v>
      </c>
      <c r="K640" s="818"/>
    </row>
    <row r="641" spans="1:11" s="497" customFormat="1" ht="15" hidden="1" x14ac:dyDescent="0.25">
      <c r="A641" s="709" t="s">
        <v>1193</v>
      </c>
      <c r="B641" s="710" t="s">
        <v>442</v>
      </c>
      <c r="C641" s="711"/>
      <c r="D641" s="712"/>
      <c r="E641" s="713"/>
      <c r="F641" s="714">
        <v>0</v>
      </c>
      <c r="G641" s="566"/>
      <c r="H641" s="566"/>
      <c r="I641" s="566"/>
      <c r="J641" s="389">
        <f t="shared" si="10"/>
        <v>0</v>
      </c>
      <c r="K641" s="464"/>
    </row>
    <row r="642" spans="1:11" s="817" customFormat="1" ht="30" x14ac:dyDescent="0.25">
      <c r="A642" s="768" t="s">
        <v>1194</v>
      </c>
      <c r="B642" s="819" t="s">
        <v>1195</v>
      </c>
      <c r="C642" s="820" t="s">
        <v>19</v>
      </c>
      <c r="D642" s="821">
        <v>1146</v>
      </c>
      <c r="E642" s="821">
        <v>500</v>
      </c>
      <c r="F642" s="822">
        <v>646</v>
      </c>
      <c r="G642" s="674"/>
      <c r="H642" s="566"/>
      <c r="I642" s="566"/>
      <c r="J642" s="778">
        <f t="shared" si="10"/>
        <v>0</v>
      </c>
      <c r="K642" s="818"/>
    </row>
    <row r="643" spans="1:11" s="817" customFormat="1" ht="30" x14ac:dyDescent="0.25">
      <c r="A643" s="768" t="s">
        <v>1196</v>
      </c>
      <c r="B643" s="819" t="s">
        <v>444</v>
      </c>
      <c r="C643" s="820" t="s">
        <v>386</v>
      </c>
      <c r="D643" s="821">
        <v>5</v>
      </c>
      <c r="E643" s="821">
        <v>4</v>
      </c>
      <c r="F643" s="822">
        <v>1</v>
      </c>
      <c r="G643" s="674"/>
      <c r="H643" s="566"/>
      <c r="I643" s="566"/>
      <c r="J643" s="778">
        <f t="shared" si="10"/>
        <v>0</v>
      </c>
      <c r="K643" s="818"/>
    </row>
    <row r="644" spans="1:11" s="817" customFormat="1" ht="30" x14ac:dyDescent="0.25">
      <c r="A644" s="768" t="s">
        <v>1197</v>
      </c>
      <c r="B644" s="819" t="s">
        <v>446</v>
      </c>
      <c r="C644" s="820" t="s">
        <v>386</v>
      </c>
      <c r="D644" s="821">
        <v>16</v>
      </c>
      <c r="E644" s="821">
        <v>12</v>
      </c>
      <c r="F644" s="822">
        <v>4</v>
      </c>
      <c r="G644" s="674"/>
      <c r="H644" s="566"/>
      <c r="I644" s="566"/>
      <c r="J644" s="778">
        <f t="shared" si="10"/>
        <v>0</v>
      </c>
      <c r="K644" s="818"/>
    </row>
    <row r="645" spans="1:11" s="817" customFormat="1" x14ac:dyDescent="0.25">
      <c r="A645" s="768" t="s">
        <v>1198</v>
      </c>
      <c r="B645" s="819" t="s">
        <v>448</v>
      </c>
      <c r="C645" s="820" t="s">
        <v>449</v>
      </c>
      <c r="D645" s="821">
        <v>348</v>
      </c>
      <c r="E645" s="821">
        <v>250</v>
      </c>
      <c r="F645" s="822">
        <v>98</v>
      </c>
      <c r="G645" s="674"/>
      <c r="H645" s="566"/>
      <c r="I645" s="566"/>
      <c r="J645" s="778">
        <f t="shared" si="10"/>
        <v>0</v>
      </c>
      <c r="K645" s="818"/>
    </row>
    <row r="646" spans="1:11" s="817" customFormat="1" x14ac:dyDescent="0.25">
      <c r="A646" s="768" t="s">
        <v>1199</v>
      </c>
      <c r="B646" s="819" t="s">
        <v>451</v>
      </c>
      <c r="C646" s="820" t="s">
        <v>449</v>
      </c>
      <c r="D646" s="821">
        <v>133</v>
      </c>
      <c r="E646" s="821">
        <v>80</v>
      </c>
      <c r="F646" s="822">
        <v>53</v>
      </c>
      <c r="G646" s="674"/>
      <c r="H646" s="566"/>
      <c r="I646" s="566"/>
      <c r="J646" s="778">
        <f t="shared" si="10"/>
        <v>0</v>
      </c>
      <c r="K646" s="818"/>
    </row>
    <row r="647" spans="1:11" s="817" customFormat="1" x14ac:dyDescent="0.25">
      <c r="A647" s="768" t="s">
        <v>1200</v>
      </c>
      <c r="B647" s="819" t="s">
        <v>453</v>
      </c>
      <c r="C647" s="820" t="s">
        <v>28</v>
      </c>
      <c r="D647" s="821">
        <v>16</v>
      </c>
      <c r="E647" s="821">
        <v>12</v>
      </c>
      <c r="F647" s="822">
        <v>4</v>
      </c>
      <c r="G647" s="674"/>
      <c r="H647" s="566"/>
      <c r="I647" s="566"/>
      <c r="J647" s="778">
        <f t="shared" si="10"/>
        <v>0</v>
      </c>
      <c r="K647" s="818"/>
    </row>
    <row r="648" spans="1:11" s="817" customFormat="1" x14ac:dyDescent="0.25">
      <c r="A648" s="768" t="s">
        <v>1201</v>
      </c>
      <c r="B648" s="819" t="s">
        <v>410</v>
      </c>
      <c r="C648" s="820" t="s">
        <v>386</v>
      </c>
      <c r="D648" s="821">
        <v>1</v>
      </c>
      <c r="E648" s="821"/>
      <c r="F648" s="822">
        <v>1</v>
      </c>
      <c r="G648" s="674"/>
      <c r="H648" s="566"/>
      <c r="I648" s="566"/>
      <c r="J648" s="778">
        <f t="shared" si="10"/>
        <v>0</v>
      </c>
      <c r="K648" s="818"/>
    </row>
    <row r="649" spans="1:11" s="817" customFormat="1" x14ac:dyDescent="0.25">
      <c r="A649" s="754" t="s">
        <v>1202</v>
      </c>
      <c r="B649" s="769" t="s">
        <v>1203</v>
      </c>
      <c r="C649" s="774"/>
      <c r="D649" s="775"/>
      <c r="E649" s="775"/>
      <c r="F649" s="775"/>
      <c r="G649" s="366"/>
      <c r="H649" s="546"/>
      <c r="I649" s="546"/>
      <c r="J649" s="779">
        <f t="shared" si="10"/>
        <v>0</v>
      </c>
      <c r="K649" s="818"/>
    </row>
    <row r="650" spans="1:11" s="632" customFormat="1" ht="15" hidden="1" outlineLevel="1" x14ac:dyDescent="0.25">
      <c r="A650" s="749" t="s">
        <v>1204</v>
      </c>
      <c r="B650" s="657" t="s">
        <v>1205</v>
      </c>
      <c r="C650" s="635" t="s">
        <v>170</v>
      </c>
      <c r="D650" s="621">
        <v>19</v>
      </c>
      <c r="E650" s="621">
        <v>17</v>
      </c>
      <c r="F650" s="752"/>
      <c r="G650" s="652"/>
      <c r="H650" s="548"/>
      <c r="I650" s="548"/>
      <c r="J650" s="653">
        <f t="shared" si="10"/>
        <v>2</v>
      </c>
      <c r="K650" s="633"/>
    </row>
    <row r="651" spans="1:11" s="632" customFormat="1" ht="15" hidden="1" outlineLevel="1" x14ac:dyDescent="0.25">
      <c r="A651" s="749" t="s">
        <v>1206</v>
      </c>
      <c r="B651" s="657" t="s">
        <v>1207</v>
      </c>
      <c r="C651" s="635" t="s">
        <v>170</v>
      </c>
      <c r="D651" s="621">
        <v>65</v>
      </c>
      <c r="E651" s="621">
        <v>61</v>
      </c>
      <c r="F651" s="752"/>
      <c r="G651" s="652"/>
      <c r="H651" s="548"/>
      <c r="I651" s="548"/>
      <c r="J651" s="653">
        <f t="shared" si="10"/>
        <v>4</v>
      </c>
      <c r="K651" s="633"/>
    </row>
    <row r="652" spans="1:11" s="632" customFormat="1" ht="28.5" hidden="1" outlineLevel="1" x14ac:dyDescent="0.25">
      <c r="A652" s="749" t="s">
        <v>1208</v>
      </c>
      <c r="B652" s="657" t="s">
        <v>1209</v>
      </c>
      <c r="C652" s="635" t="s">
        <v>170</v>
      </c>
      <c r="D652" s="621">
        <v>3</v>
      </c>
      <c r="E652" s="621"/>
      <c r="F652" s="752"/>
      <c r="G652" s="652"/>
      <c r="H652" s="548"/>
      <c r="I652" s="548"/>
      <c r="J652" s="653">
        <f t="shared" si="10"/>
        <v>3</v>
      </c>
      <c r="K652" s="633"/>
    </row>
    <row r="653" spans="1:11" s="632" customFormat="1" ht="15" hidden="1" outlineLevel="1" x14ac:dyDescent="0.25">
      <c r="A653" s="749" t="s">
        <v>1210</v>
      </c>
      <c r="B653" s="657" t="s">
        <v>1211</v>
      </c>
      <c r="C653" s="635" t="s">
        <v>170</v>
      </c>
      <c r="D653" s="621">
        <v>1</v>
      </c>
      <c r="E653" s="621"/>
      <c r="F653" s="752"/>
      <c r="G653" s="652"/>
      <c r="H653" s="548"/>
      <c r="I653" s="548"/>
      <c r="J653" s="653">
        <f t="shared" si="10"/>
        <v>1</v>
      </c>
      <c r="K653" s="633"/>
    </row>
    <row r="654" spans="1:11" s="632" customFormat="1" ht="15" hidden="1" outlineLevel="1" x14ac:dyDescent="0.25">
      <c r="A654" s="749" t="s">
        <v>1212</v>
      </c>
      <c r="B654" s="657" t="s">
        <v>1213</v>
      </c>
      <c r="C654" s="635" t="s">
        <v>170</v>
      </c>
      <c r="D654" s="621">
        <v>1</v>
      </c>
      <c r="E654" s="621"/>
      <c r="F654" s="752"/>
      <c r="G654" s="652"/>
      <c r="H654" s="548"/>
      <c r="I654" s="548"/>
      <c r="J654" s="653">
        <f t="shared" si="10"/>
        <v>1</v>
      </c>
      <c r="K654" s="633"/>
    </row>
    <row r="655" spans="1:11" s="632" customFormat="1" ht="15" hidden="1" outlineLevel="1" x14ac:dyDescent="0.25">
      <c r="A655" s="749" t="s">
        <v>1214</v>
      </c>
      <c r="B655" s="657" t="s">
        <v>1215</v>
      </c>
      <c r="C655" s="635" t="s">
        <v>170</v>
      </c>
      <c r="D655" s="621">
        <v>2</v>
      </c>
      <c r="E655" s="621">
        <v>2</v>
      </c>
      <c r="F655" s="752"/>
      <c r="G655" s="652"/>
      <c r="H655" s="548"/>
      <c r="I655" s="548"/>
      <c r="J655" s="653">
        <f t="shared" si="10"/>
        <v>0</v>
      </c>
      <c r="K655" s="633"/>
    </row>
    <row r="656" spans="1:11" s="632" customFormat="1" ht="15" hidden="1" outlineLevel="1" x14ac:dyDescent="0.25">
      <c r="A656" s="749" t="s">
        <v>1216</v>
      </c>
      <c r="B656" s="657" t="s">
        <v>1217</v>
      </c>
      <c r="C656" s="635" t="s">
        <v>170</v>
      </c>
      <c r="D656" s="621">
        <v>1</v>
      </c>
      <c r="E656" s="621"/>
      <c r="F656" s="752"/>
      <c r="G656" s="652"/>
      <c r="H656" s="548"/>
      <c r="I656" s="548"/>
      <c r="J656" s="653">
        <f t="shared" si="10"/>
        <v>1</v>
      </c>
      <c r="K656" s="633"/>
    </row>
    <row r="657" spans="1:11" s="632" customFormat="1" ht="15" hidden="1" outlineLevel="1" x14ac:dyDescent="0.25">
      <c r="A657" s="749" t="s">
        <v>1218</v>
      </c>
      <c r="B657" s="657" t="s">
        <v>1219</v>
      </c>
      <c r="C657" s="635" t="s">
        <v>170</v>
      </c>
      <c r="D657" s="621">
        <v>1</v>
      </c>
      <c r="E657" s="621">
        <v>1</v>
      </c>
      <c r="F657" s="752"/>
      <c r="G657" s="652"/>
      <c r="H657" s="548"/>
      <c r="I657" s="548"/>
      <c r="J657" s="653">
        <f t="shared" si="10"/>
        <v>0</v>
      </c>
      <c r="K657" s="633"/>
    </row>
    <row r="658" spans="1:11" s="632" customFormat="1" ht="28.5" hidden="1" outlineLevel="1" x14ac:dyDescent="0.25">
      <c r="A658" s="749" t="s">
        <v>1220</v>
      </c>
      <c r="B658" s="657" t="s">
        <v>1221</v>
      </c>
      <c r="C658" s="635" t="s">
        <v>170</v>
      </c>
      <c r="D658" s="621">
        <v>1</v>
      </c>
      <c r="E658" s="621"/>
      <c r="F658" s="752"/>
      <c r="G658" s="652"/>
      <c r="H658" s="548"/>
      <c r="I658" s="548"/>
      <c r="J658" s="653">
        <f t="shared" si="10"/>
        <v>1</v>
      </c>
      <c r="K658" s="633"/>
    </row>
    <row r="659" spans="1:11" s="632" customFormat="1" ht="15" hidden="1" outlineLevel="1" x14ac:dyDescent="0.25">
      <c r="A659" s="749" t="s">
        <v>1222</v>
      </c>
      <c r="B659" s="657" t="s">
        <v>1223</v>
      </c>
      <c r="C659" s="635" t="s">
        <v>296</v>
      </c>
      <c r="D659" s="621">
        <v>35.85</v>
      </c>
      <c r="E659" s="621">
        <v>30</v>
      </c>
      <c r="F659" s="752"/>
      <c r="G659" s="652"/>
      <c r="H659" s="548"/>
      <c r="I659" s="548"/>
      <c r="J659" s="653">
        <f t="shared" si="10"/>
        <v>5.8500000000000014</v>
      </c>
      <c r="K659" s="633"/>
    </row>
    <row r="660" spans="1:11" s="632" customFormat="1" ht="15" hidden="1" outlineLevel="1" x14ac:dyDescent="0.25">
      <c r="A660" s="749" t="s">
        <v>1224</v>
      </c>
      <c r="B660" s="657" t="s">
        <v>1225</v>
      </c>
      <c r="C660" s="635" t="s">
        <v>296</v>
      </c>
      <c r="D660" s="621">
        <v>1497.3</v>
      </c>
      <c r="E660" s="621">
        <v>1300</v>
      </c>
      <c r="F660" s="752"/>
      <c r="G660" s="652"/>
      <c r="H660" s="548"/>
      <c r="I660" s="548"/>
      <c r="J660" s="653">
        <f t="shared" si="10"/>
        <v>197.29999999999995</v>
      </c>
      <c r="K660" s="633"/>
    </row>
    <row r="661" spans="1:11" s="632" customFormat="1" ht="15" hidden="1" outlineLevel="1" x14ac:dyDescent="0.25">
      <c r="A661" s="749" t="s">
        <v>1226</v>
      </c>
      <c r="B661" s="657" t="s">
        <v>1227</v>
      </c>
      <c r="C661" s="635" t="s">
        <v>296</v>
      </c>
      <c r="D661" s="621">
        <v>329.4</v>
      </c>
      <c r="E661" s="621">
        <v>300</v>
      </c>
      <c r="F661" s="752"/>
      <c r="G661" s="652"/>
      <c r="H661" s="548"/>
      <c r="I661" s="548"/>
      <c r="J661" s="653">
        <f t="shared" si="10"/>
        <v>29.399999999999977</v>
      </c>
      <c r="K661" s="633"/>
    </row>
    <row r="662" spans="1:11" s="632" customFormat="1" ht="15" hidden="1" outlineLevel="1" x14ac:dyDescent="0.25">
      <c r="A662" s="749" t="s">
        <v>1228</v>
      </c>
      <c r="B662" s="657" t="s">
        <v>1229</v>
      </c>
      <c r="C662" s="635" t="s">
        <v>296</v>
      </c>
      <c r="D662" s="621">
        <v>264.5</v>
      </c>
      <c r="E662" s="621">
        <v>50</v>
      </c>
      <c r="F662" s="752"/>
      <c r="G662" s="652"/>
      <c r="H662" s="548"/>
      <c r="I662" s="548"/>
      <c r="J662" s="653">
        <f t="shared" si="10"/>
        <v>214.5</v>
      </c>
      <c r="K662" s="633"/>
    </row>
    <row r="663" spans="1:11" s="632" customFormat="1" ht="15" hidden="1" outlineLevel="1" x14ac:dyDescent="0.25">
      <c r="A663" s="749" t="s">
        <v>1230</v>
      </c>
      <c r="B663" s="657" t="s">
        <v>1231</v>
      </c>
      <c r="C663" s="635" t="s">
        <v>296</v>
      </c>
      <c r="D663" s="621">
        <v>343.5</v>
      </c>
      <c r="E663" s="621">
        <v>70</v>
      </c>
      <c r="F663" s="752"/>
      <c r="G663" s="652"/>
      <c r="H663" s="548"/>
      <c r="I663" s="548"/>
      <c r="J663" s="653">
        <f t="shared" si="10"/>
        <v>273.5</v>
      </c>
      <c r="K663" s="633"/>
    </row>
    <row r="664" spans="1:11" s="632" customFormat="1" ht="15" hidden="1" outlineLevel="1" x14ac:dyDescent="0.25">
      <c r="A664" s="749" t="s">
        <v>1232</v>
      </c>
      <c r="B664" s="657" t="s">
        <v>1233</v>
      </c>
      <c r="C664" s="635" t="s">
        <v>296</v>
      </c>
      <c r="D664" s="621">
        <v>306</v>
      </c>
      <c r="E664" s="621"/>
      <c r="F664" s="752"/>
      <c r="G664" s="652"/>
      <c r="H664" s="548"/>
      <c r="I664" s="548"/>
      <c r="J664" s="653">
        <f t="shared" si="10"/>
        <v>306</v>
      </c>
      <c r="K664" s="633"/>
    </row>
    <row r="665" spans="1:11" s="632" customFormat="1" ht="15" hidden="1" outlineLevel="1" x14ac:dyDescent="0.25">
      <c r="A665" s="749" t="s">
        <v>1234</v>
      </c>
      <c r="B665" s="657" t="s">
        <v>1235</v>
      </c>
      <c r="C665" s="635" t="s">
        <v>296</v>
      </c>
      <c r="D665" s="621">
        <v>962.9</v>
      </c>
      <c r="E665" s="621"/>
      <c r="F665" s="752"/>
      <c r="G665" s="652"/>
      <c r="H665" s="548"/>
      <c r="I665" s="548"/>
      <c r="J665" s="653">
        <f t="shared" si="10"/>
        <v>962.9</v>
      </c>
      <c r="K665" s="633"/>
    </row>
    <row r="666" spans="1:11" s="632" customFormat="1" ht="15" hidden="1" outlineLevel="1" x14ac:dyDescent="0.25">
      <c r="A666" s="749" t="s">
        <v>1236</v>
      </c>
      <c r="B666" s="656" t="s">
        <v>1237</v>
      </c>
      <c r="C666" s="635" t="s">
        <v>170</v>
      </c>
      <c r="D666" s="621">
        <v>16</v>
      </c>
      <c r="E666" s="621">
        <v>16</v>
      </c>
      <c r="F666" s="752"/>
      <c r="G666" s="652"/>
      <c r="H666" s="548"/>
      <c r="I666" s="548"/>
      <c r="J666" s="653">
        <f t="shared" si="10"/>
        <v>0</v>
      </c>
      <c r="K666" s="633"/>
    </row>
    <row r="667" spans="1:11" s="632" customFormat="1" ht="15" hidden="1" outlineLevel="1" x14ac:dyDescent="0.25">
      <c r="A667" s="749" t="s">
        <v>1238</v>
      </c>
      <c r="B667" s="656" t="s">
        <v>1239</v>
      </c>
      <c r="C667" s="635" t="s">
        <v>170</v>
      </c>
      <c r="D667" s="621">
        <v>20</v>
      </c>
      <c r="E667" s="621"/>
      <c r="F667" s="752"/>
      <c r="G667" s="652"/>
      <c r="H667" s="548"/>
      <c r="I667" s="548"/>
      <c r="J667" s="653">
        <f t="shared" si="10"/>
        <v>20</v>
      </c>
      <c r="K667" s="633"/>
    </row>
    <row r="668" spans="1:11" s="632" customFormat="1" ht="15" hidden="1" outlineLevel="1" x14ac:dyDescent="0.25">
      <c r="A668" s="749" t="s">
        <v>1240</v>
      </c>
      <c r="B668" s="656" t="s">
        <v>1241</v>
      </c>
      <c r="C668" s="635" t="s">
        <v>170</v>
      </c>
      <c r="D668" s="621">
        <v>80</v>
      </c>
      <c r="E668" s="621">
        <v>40</v>
      </c>
      <c r="F668" s="752"/>
      <c r="G668" s="652"/>
      <c r="H668" s="548"/>
      <c r="I668" s="548"/>
      <c r="J668" s="653">
        <f t="shared" si="10"/>
        <v>40</v>
      </c>
      <c r="K668" s="633"/>
    </row>
    <row r="669" spans="1:11" s="632" customFormat="1" ht="15" hidden="1" outlineLevel="1" x14ac:dyDescent="0.25">
      <c r="A669" s="749" t="s">
        <v>1242</v>
      </c>
      <c r="B669" s="656" t="s">
        <v>1243</v>
      </c>
      <c r="C669" s="635" t="s">
        <v>170</v>
      </c>
      <c r="D669" s="621">
        <v>80</v>
      </c>
      <c r="E669" s="621"/>
      <c r="F669" s="752"/>
      <c r="G669" s="652"/>
      <c r="H669" s="548"/>
      <c r="I669" s="548"/>
      <c r="J669" s="653">
        <f t="shared" si="10"/>
        <v>80</v>
      </c>
      <c r="K669" s="633"/>
    </row>
    <row r="670" spans="1:11" s="632" customFormat="1" ht="15" hidden="1" outlineLevel="1" x14ac:dyDescent="0.25">
      <c r="A670" s="749" t="s">
        <v>1244</v>
      </c>
      <c r="B670" s="656" t="s">
        <v>1245</v>
      </c>
      <c r="C670" s="635" t="s">
        <v>170</v>
      </c>
      <c r="D670" s="621">
        <v>30</v>
      </c>
      <c r="E670" s="621">
        <v>20</v>
      </c>
      <c r="F670" s="752"/>
      <c r="G670" s="652"/>
      <c r="H670" s="548"/>
      <c r="I670" s="548"/>
      <c r="J670" s="653">
        <f t="shared" si="10"/>
        <v>10</v>
      </c>
      <c r="K670" s="633"/>
    </row>
    <row r="671" spans="1:11" s="632" customFormat="1" ht="15" hidden="1" outlineLevel="1" x14ac:dyDescent="0.25">
      <c r="A671" s="749" t="s">
        <v>1246</v>
      </c>
      <c r="B671" s="657" t="s">
        <v>1247</v>
      </c>
      <c r="C671" s="635" t="s">
        <v>170</v>
      </c>
      <c r="D671" s="621">
        <v>32</v>
      </c>
      <c r="E671" s="621"/>
      <c r="F671" s="752"/>
      <c r="G671" s="652"/>
      <c r="H671" s="548"/>
      <c r="I671" s="548"/>
      <c r="J671" s="653">
        <f t="shared" si="10"/>
        <v>32</v>
      </c>
      <c r="K671" s="633"/>
    </row>
    <row r="672" spans="1:11" s="632" customFormat="1" ht="15" hidden="1" outlineLevel="1" x14ac:dyDescent="0.25">
      <c r="A672" s="749" t="s">
        <v>1248</v>
      </c>
      <c r="B672" s="657" t="s">
        <v>1249</v>
      </c>
      <c r="C672" s="635" t="s">
        <v>170</v>
      </c>
      <c r="D672" s="621">
        <v>19</v>
      </c>
      <c r="E672" s="621">
        <v>19</v>
      </c>
      <c r="F672" s="752"/>
      <c r="G672" s="652"/>
      <c r="H672" s="548"/>
      <c r="I672" s="548"/>
      <c r="J672" s="653">
        <f t="shared" si="10"/>
        <v>0</v>
      </c>
      <c r="K672" s="633"/>
    </row>
    <row r="673" spans="1:11" s="632" customFormat="1" ht="15" hidden="1" outlineLevel="1" x14ac:dyDescent="0.25">
      <c r="A673" s="749" t="s">
        <v>1250</v>
      </c>
      <c r="B673" s="657" t="s">
        <v>1251</v>
      </c>
      <c r="C673" s="635" t="s">
        <v>170</v>
      </c>
      <c r="D673" s="621">
        <v>65</v>
      </c>
      <c r="E673" s="621">
        <v>64</v>
      </c>
      <c r="F673" s="752"/>
      <c r="G673" s="652"/>
      <c r="H673" s="548"/>
      <c r="I673" s="548"/>
      <c r="J673" s="653">
        <f t="shared" si="10"/>
        <v>1</v>
      </c>
      <c r="K673" s="633"/>
    </row>
    <row r="674" spans="1:11" s="632" customFormat="1" ht="15" hidden="1" outlineLevel="1" x14ac:dyDescent="0.25">
      <c r="A674" s="749" t="s">
        <v>1252</v>
      </c>
      <c r="B674" s="657" t="s">
        <v>522</v>
      </c>
      <c r="C674" s="635" t="s">
        <v>243</v>
      </c>
      <c r="D674" s="621">
        <v>1114</v>
      </c>
      <c r="E674" s="621"/>
      <c r="F674" s="752"/>
      <c r="G674" s="652"/>
      <c r="H674" s="548"/>
      <c r="I674" s="548"/>
      <c r="J674" s="653">
        <f t="shared" si="10"/>
        <v>1114</v>
      </c>
      <c r="K674" s="633"/>
    </row>
    <row r="675" spans="1:11" s="632" customFormat="1" ht="15" hidden="1" outlineLevel="1" x14ac:dyDescent="0.25">
      <c r="A675" s="749" t="s">
        <v>1253</v>
      </c>
      <c r="B675" s="657" t="s">
        <v>1254</v>
      </c>
      <c r="C675" s="635" t="s">
        <v>296</v>
      </c>
      <c r="D675" s="621">
        <v>1114</v>
      </c>
      <c r="E675" s="621"/>
      <c r="F675" s="752"/>
      <c r="G675" s="652"/>
      <c r="H675" s="548"/>
      <c r="I675" s="548"/>
      <c r="J675" s="653">
        <f t="shared" si="10"/>
        <v>1114</v>
      </c>
      <c r="K675" s="633"/>
    </row>
    <row r="676" spans="1:11" s="632" customFormat="1" ht="15" hidden="1" outlineLevel="1" x14ac:dyDescent="0.25">
      <c r="A676" s="749" t="s">
        <v>1255</v>
      </c>
      <c r="B676" s="657" t="s">
        <v>520</v>
      </c>
      <c r="C676" s="635" t="s">
        <v>243</v>
      </c>
      <c r="D676" s="621">
        <v>33</v>
      </c>
      <c r="E676" s="621"/>
      <c r="F676" s="752"/>
      <c r="G676" s="652"/>
      <c r="H676" s="548"/>
      <c r="I676" s="548"/>
      <c r="J676" s="653">
        <f t="shared" si="10"/>
        <v>33</v>
      </c>
      <c r="K676" s="633"/>
    </row>
    <row r="677" spans="1:11" s="632" customFormat="1" ht="15" hidden="1" outlineLevel="1" x14ac:dyDescent="0.25">
      <c r="A677" s="749" t="s">
        <v>1256</v>
      </c>
      <c r="B677" s="657" t="s">
        <v>543</v>
      </c>
      <c r="C677" s="635" t="s">
        <v>170</v>
      </c>
      <c r="D677" s="621">
        <v>1800</v>
      </c>
      <c r="E677" s="621"/>
      <c r="F677" s="752"/>
      <c r="G677" s="652"/>
      <c r="H677" s="548"/>
      <c r="I677" s="548"/>
      <c r="J677" s="653">
        <f t="shared" si="10"/>
        <v>1800</v>
      </c>
      <c r="K677" s="633"/>
    </row>
    <row r="678" spans="1:11" s="632" customFormat="1" ht="15" hidden="1" outlineLevel="1" x14ac:dyDescent="0.25">
      <c r="A678" s="749" t="s">
        <v>1257</v>
      </c>
      <c r="B678" s="657" t="s">
        <v>1258</v>
      </c>
      <c r="C678" s="635" t="s">
        <v>296</v>
      </c>
      <c r="D678" s="621">
        <v>1420</v>
      </c>
      <c r="E678" s="621">
        <v>1100</v>
      </c>
      <c r="F678" s="752"/>
      <c r="G678" s="652"/>
      <c r="H678" s="548"/>
      <c r="I678" s="548"/>
      <c r="J678" s="653">
        <f t="shared" si="10"/>
        <v>320</v>
      </c>
      <c r="K678" s="633"/>
    </row>
    <row r="679" spans="1:11" s="632" customFormat="1" ht="15" hidden="1" outlineLevel="1" x14ac:dyDescent="0.25">
      <c r="A679" s="749" t="s">
        <v>1259</v>
      </c>
      <c r="B679" s="657" t="s">
        <v>557</v>
      </c>
      <c r="C679" s="635" t="s">
        <v>170</v>
      </c>
      <c r="D679" s="621">
        <v>10</v>
      </c>
      <c r="E679" s="621">
        <v>10</v>
      </c>
      <c r="F679" s="752"/>
      <c r="G679" s="652"/>
      <c r="H679" s="548"/>
      <c r="I679" s="548"/>
      <c r="J679" s="653">
        <f t="shared" si="10"/>
        <v>0</v>
      </c>
      <c r="K679" s="633"/>
    </row>
    <row r="680" spans="1:11" s="632" customFormat="1" ht="15" hidden="1" outlineLevel="1" x14ac:dyDescent="0.25">
      <c r="A680" s="749" t="s">
        <v>1260</v>
      </c>
      <c r="B680" s="657" t="s">
        <v>563</v>
      </c>
      <c r="C680" s="635" t="s">
        <v>170</v>
      </c>
      <c r="D680" s="621">
        <v>146</v>
      </c>
      <c r="E680" s="621"/>
      <c r="F680" s="752"/>
      <c r="G680" s="652"/>
      <c r="H680" s="548"/>
      <c r="I680" s="548"/>
      <c r="J680" s="653">
        <f t="shared" si="10"/>
        <v>146</v>
      </c>
      <c r="K680" s="633"/>
    </row>
    <row r="681" spans="1:11" s="632" customFormat="1" ht="15" hidden="1" outlineLevel="1" x14ac:dyDescent="0.25">
      <c r="A681" s="749" t="s">
        <v>1261</v>
      </c>
      <c r="B681" s="657" t="s">
        <v>561</v>
      </c>
      <c r="C681" s="635" t="s">
        <v>170</v>
      </c>
      <c r="D681" s="621">
        <v>146</v>
      </c>
      <c r="E681" s="621"/>
      <c r="F681" s="752"/>
      <c r="G681" s="652"/>
      <c r="H681" s="548"/>
      <c r="I681" s="548"/>
      <c r="J681" s="653">
        <f t="shared" si="10"/>
        <v>146</v>
      </c>
      <c r="K681" s="633"/>
    </row>
    <row r="682" spans="1:11" s="632" customFormat="1" ht="15" hidden="1" outlineLevel="1" x14ac:dyDescent="0.25">
      <c r="A682" s="749" t="s">
        <v>1262</v>
      </c>
      <c r="B682" s="657" t="s">
        <v>1263</v>
      </c>
      <c r="C682" s="635" t="s">
        <v>170</v>
      </c>
      <c r="D682" s="621">
        <v>100</v>
      </c>
      <c r="E682" s="621"/>
      <c r="F682" s="752"/>
      <c r="G682" s="652"/>
      <c r="H682" s="548"/>
      <c r="I682" s="548"/>
      <c r="J682" s="653">
        <f t="shared" si="10"/>
        <v>100</v>
      </c>
      <c r="K682" s="633"/>
    </row>
    <row r="683" spans="1:11" s="632" customFormat="1" ht="15" hidden="1" outlineLevel="1" x14ac:dyDescent="0.25">
      <c r="A683" s="749" t="s">
        <v>1264</v>
      </c>
      <c r="B683" s="657" t="s">
        <v>289</v>
      </c>
      <c r="C683" s="635" t="s">
        <v>170</v>
      </c>
      <c r="D683" s="621">
        <v>120</v>
      </c>
      <c r="E683" s="621"/>
      <c r="F683" s="752"/>
      <c r="G683" s="652"/>
      <c r="H683" s="548"/>
      <c r="I683" s="548"/>
      <c r="J683" s="653">
        <f t="shared" si="10"/>
        <v>120</v>
      </c>
      <c r="K683" s="633"/>
    </row>
    <row r="684" spans="1:11" s="632" customFormat="1" ht="15" hidden="1" outlineLevel="1" x14ac:dyDescent="0.25">
      <c r="A684" s="749" t="s">
        <v>1265</v>
      </c>
      <c r="B684" s="657" t="s">
        <v>1266</v>
      </c>
      <c r="C684" s="635" t="s">
        <v>296</v>
      </c>
      <c r="D684" s="621">
        <v>188.5</v>
      </c>
      <c r="E684" s="621"/>
      <c r="F684" s="752"/>
      <c r="G684" s="652"/>
      <c r="H684" s="548"/>
      <c r="I684" s="548"/>
      <c r="J684" s="653">
        <f t="shared" si="10"/>
        <v>188.5</v>
      </c>
      <c r="K684" s="633"/>
    </row>
    <row r="685" spans="1:11" s="632" customFormat="1" ht="15" hidden="1" outlineLevel="1" x14ac:dyDescent="0.25">
      <c r="A685" s="749" t="s">
        <v>1267</v>
      </c>
      <c r="B685" s="657" t="s">
        <v>1268</v>
      </c>
      <c r="C685" s="635" t="s">
        <v>296</v>
      </c>
      <c r="D685" s="621">
        <v>616</v>
      </c>
      <c r="E685" s="621"/>
      <c r="F685" s="752"/>
      <c r="G685" s="652"/>
      <c r="H685" s="548"/>
      <c r="I685" s="548"/>
      <c r="J685" s="653">
        <f t="shared" ref="J685:J748" si="11">D685-E685-F685-G685-H685-I685</f>
        <v>616</v>
      </c>
      <c r="K685" s="633"/>
    </row>
    <row r="686" spans="1:11" s="632" customFormat="1" ht="15" hidden="1" outlineLevel="1" x14ac:dyDescent="0.25">
      <c r="A686" s="749" t="s">
        <v>1269</v>
      </c>
      <c r="B686" s="657" t="s">
        <v>1055</v>
      </c>
      <c r="C686" s="635" t="s">
        <v>170</v>
      </c>
      <c r="D686" s="621">
        <v>616</v>
      </c>
      <c r="E686" s="621"/>
      <c r="F686" s="752"/>
      <c r="G686" s="652"/>
      <c r="H686" s="548"/>
      <c r="I686" s="548"/>
      <c r="J686" s="653">
        <f t="shared" si="11"/>
        <v>616</v>
      </c>
      <c r="K686" s="633"/>
    </row>
    <row r="687" spans="1:11" s="632" customFormat="1" ht="15" hidden="1" outlineLevel="1" x14ac:dyDescent="0.25">
      <c r="A687" s="749" t="s">
        <v>1270</v>
      </c>
      <c r="B687" s="657" t="s">
        <v>1271</v>
      </c>
      <c r="C687" s="635" t="s">
        <v>170</v>
      </c>
      <c r="D687" s="621">
        <v>1732</v>
      </c>
      <c r="E687" s="621"/>
      <c r="F687" s="752"/>
      <c r="G687" s="652"/>
      <c r="H687" s="548"/>
      <c r="I687" s="548"/>
      <c r="J687" s="653">
        <f t="shared" si="11"/>
        <v>1732</v>
      </c>
      <c r="K687" s="633"/>
    </row>
    <row r="688" spans="1:11" s="632" customFormat="1" ht="15" hidden="1" outlineLevel="1" x14ac:dyDescent="0.25">
      <c r="A688" s="749" t="s">
        <v>1272</v>
      </c>
      <c r="B688" s="657" t="s">
        <v>685</v>
      </c>
      <c r="C688" s="635" t="s">
        <v>170</v>
      </c>
      <c r="D688" s="621">
        <v>2000</v>
      </c>
      <c r="E688" s="621"/>
      <c r="F688" s="752"/>
      <c r="G688" s="652"/>
      <c r="H688" s="548"/>
      <c r="I688" s="548"/>
      <c r="J688" s="653">
        <f t="shared" si="11"/>
        <v>2000</v>
      </c>
      <c r="K688" s="633"/>
    </row>
    <row r="689" spans="1:11" s="632" customFormat="1" ht="15" hidden="1" outlineLevel="1" x14ac:dyDescent="0.25">
      <c r="A689" s="749" t="s">
        <v>1273</v>
      </c>
      <c r="B689" s="657" t="s">
        <v>302</v>
      </c>
      <c r="C689" s="635" t="s">
        <v>170</v>
      </c>
      <c r="D689" s="621">
        <v>12</v>
      </c>
      <c r="E689" s="621"/>
      <c r="F689" s="752"/>
      <c r="G689" s="652"/>
      <c r="H689" s="548"/>
      <c r="I689" s="548"/>
      <c r="J689" s="653">
        <f t="shared" si="11"/>
        <v>12</v>
      </c>
      <c r="K689" s="633"/>
    </row>
    <row r="690" spans="1:11" s="632" customFormat="1" ht="15" hidden="1" outlineLevel="1" x14ac:dyDescent="0.25">
      <c r="A690" s="749" t="s">
        <v>1274</v>
      </c>
      <c r="B690" s="657" t="s">
        <v>304</v>
      </c>
      <c r="C690" s="635" t="s">
        <v>170</v>
      </c>
      <c r="D690" s="621">
        <v>4</v>
      </c>
      <c r="E690" s="621"/>
      <c r="F690" s="752"/>
      <c r="G690" s="652"/>
      <c r="H690" s="548"/>
      <c r="I690" s="548"/>
      <c r="J690" s="653">
        <f t="shared" si="11"/>
        <v>4</v>
      </c>
      <c r="K690" s="633"/>
    </row>
    <row r="691" spans="1:11" s="632" customFormat="1" ht="15" hidden="1" outlineLevel="1" x14ac:dyDescent="0.25">
      <c r="A691" s="749" t="s">
        <v>1275</v>
      </c>
      <c r="B691" s="657" t="s">
        <v>530</v>
      </c>
      <c r="C691" s="635" t="s">
        <v>170</v>
      </c>
      <c r="D691" s="621">
        <v>2</v>
      </c>
      <c r="E691" s="621"/>
      <c r="F691" s="752"/>
      <c r="G691" s="652"/>
      <c r="H691" s="548"/>
      <c r="I691" s="548"/>
      <c r="J691" s="653">
        <f t="shared" si="11"/>
        <v>2</v>
      </c>
      <c r="K691" s="633"/>
    </row>
    <row r="692" spans="1:11" s="632" customFormat="1" ht="15" hidden="1" outlineLevel="1" x14ac:dyDescent="0.25">
      <c r="A692" s="749" t="s">
        <v>1276</v>
      </c>
      <c r="B692" s="657" t="s">
        <v>1088</v>
      </c>
      <c r="C692" s="635" t="s">
        <v>296</v>
      </c>
      <c r="D692" s="621">
        <v>192</v>
      </c>
      <c r="E692" s="621"/>
      <c r="F692" s="752"/>
      <c r="G692" s="652"/>
      <c r="H692" s="548"/>
      <c r="I692" s="548"/>
      <c r="J692" s="653">
        <f t="shared" si="11"/>
        <v>192</v>
      </c>
      <c r="K692" s="633"/>
    </row>
    <row r="693" spans="1:11" s="632" customFormat="1" ht="15" hidden="1" outlineLevel="1" x14ac:dyDescent="0.25">
      <c r="A693" s="749" t="s">
        <v>1277</v>
      </c>
      <c r="B693" s="657" t="s">
        <v>1278</v>
      </c>
      <c r="C693" s="635" t="s">
        <v>296</v>
      </c>
      <c r="D693" s="621">
        <v>192</v>
      </c>
      <c r="E693" s="621"/>
      <c r="F693" s="752"/>
      <c r="G693" s="652"/>
      <c r="H693" s="548"/>
      <c r="I693" s="548"/>
      <c r="J693" s="653">
        <f t="shared" si="11"/>
        <v>192</v>
      </c>
      <c r="K693" s="633"/>
    </row>
    <row r="694" spans="1:11" s="632" customFormat="1" ht="15" hidden="1" outlineLevel="1" x14ac:dyDescent="0.25">
      <c r="A694" s="749" t="s">
        <v>1279</v>
      </c>
      <c r="B694" s="657" t="s">
        <v>348</v>
      </c>
      <c r="C694" s="635" t="s">
        <v>170</v>
      </c>
      <c r="D694" s="621">
        <v>400</v>
      </c>
      <c r="E694" s="621"/>
      <c r="F694" s="752"/>
      <c r="G694" s="652"/>
      <c r="H694" s="548"/>
      <c r="I694" s="548"/>
      <c r="J694" s="653">
        <f t="shared" si="11"/>
        <v>400</v>
      </c>
      <c r="K694" s="633"/>
    </row>
    <row r="695" spans="1:11" s="632" customFormat="1" ht="28.5" hidden="1" outlineLevel="1" x14ac:dyDescent="0.25">
      <c r="A695" s="749" t="s">
        <v>1280</v>
      </c>
      <c r="B695" s="657" t="s">
        <v>674</v>
      </c>
      <c r="C695" s="635" t="s">
        <v>296</v>
      </c>
      <c r="D695" s="621">
        <v>1100</v>
      </c>
      <c r="E695" s="621"/>
      <c r="F695" s="752"/>
      <c r="G695" s="652"/>
      <c r="H695" s="548"/>
      <c r="I695" s="548"/>
      <c r="J695" s="653">
        <f t="shared" si="11"/>
        <v>1100</v>
      </c>
      <c r="K695" s="633"/>
    </row>
    <row r="696" spans="1:11" s="632" customFormat="1" ht="15" hidden="1" outlineLevel="1" x14ac:dyDescent="0.25">
      <c r="A696" s="749" t="s">
        <v>1281</v>
      </c>
      <c r="B696" s="657" t="s">
        <v>1282</v>
      </c>
      <c r="C696" s="635" t="s">
        <v>170</v>
      </c>
      <c r="D696" s="621">
        <v>5</v>
      </c>
      <c r="E696" s="621"/>
      <c r="F696" s="752"/>
      <c r="G696" s="652"/>
      <c r="H696" s="548"/>
      <c r="I696" s="548"/>
      <c r="J696" s="653">
        <f t="shared" si="11"/>
        <v>5</v>
      </c>
      <c r="K696" s="633"/>
    </row>
    <row r="697" spans="1:11" s="632" customFormat="1" ht="15" hidden="1" outlineLevel="1" x14ac:dyDescent="0.25">
      <c r="A697" s="749" t="s">
        <v>1283</v>
      </c>
      <c r="B697" s="657" t="s">
        <v>1284</v>
      </c>
      <c r="C697" s="635" t="s">
        <v>170</v>
      </c>
      <c r="D697" s="621">
        <v>1</v>
      </c>
      <c r="E697" s="621"/>
      <c r="F697" s="752"/>
      <c r="G697" s="652"/>
      <c r="H697" s="548"/>
      <c r="I697" s="548"/>
      <c r="J697" s="653">
        <f t="shared" si="11"/>
        <v>1</v>
      </c>
      <c r="K697" s="633"/>
    </row>
    <row r="698" spans="1:11" s="632" customFormat="1" ht="15" hidden="1" outlineLevel="1" x14ac:dyDescent="0.25">
      <c r="A698" s="749" t="s">
        <v>1285</v>
      </c>
      <c r="B698" s="657" t="s">
        <v>1286</v>
      </c>
      <c r="C698" s="635" t="s">
        <v>170</v>
      </c>
      <c r="D698" s="621">
        <v>2</v>
      </c>
      <c r="E698" s="621"/>
      <c r="F698" s="752"/>
      <c r="G698" s="652"/>
      <c r="H698" s="548"/>
      <c r="I698" s="548"/>
      <c r="J698" s="653">
        <f t="shared" si="11"/>
        <v>2</v>
      </c>
      <c r="K698" s="633"/>
    </row>
    <row r="699" spans="1:11" s="632" customFormat="1" ht="15" hidden="1" outlineLevel="1" x14ac:dyDescent="0.25">
      <c r="A699" s="749" t="s">
        <v>1287</v>
      </c>
      <c r="B699" s="657" t="s">
        <v>1288</v>
      </c>
      <c r="C699" s="635" t="s">
        <v>170</v>
      </c>
      <c r="D699" s="621">
        <v>6</v>
      </c>
      <c r="E699" s="621"/>
      <c r="F699" s="752"/>
      <c r="G699" s="652"/>
      <c r="H699" s="548"/>
      <c r="I699" s="548"/>
      <c r="J699" s="653">
        <f t="shared" si="11"/>
        <v>6</v>
      </c>
      <c r="K699" s="633"/>
    </row>
    <row r="700" spans="1:11" s="632" customFormat="1" ht="15" hidden="1" outlineLevel="1" x14ac:dyDescent="0.25">
      <c r="A700" s="749" t="s">
        <v>1289</v>
      </c>
      <c r="B700" s="657" t="s">
        <v>1290</v>
      </c>
      <c r="C700" s="635" t="s">
        <v>170</v>
      </c>
      <c r="D700" s="621">
        <v>1</v>
      </c>
      <c r="E700" s="621"/>
      <c r="F700" s="752"/>
      <c r="G700" s="652"/>
      <c r="H700" s="548"/>
      <c r="I700" s="548"/>
      <c r="J700" s="653">
        <f t="shared" si="11"/>
        <v>1</v>
      </c>
      <c r="K700" s="633"/>
    </row>
    <row r="701" spans="1:11" s="632" customFormat="1" ht="15" hidden="1" outlineLevel="1" x14ac:dyDescent="0.25">
      <c r="A701" s="749" t="s">
        <v>1291</v>
      </c>
      <c r="B701" s="657" t="s">
        <v>1292</v>
      </c>
      <c r="C701" s="635" t="s">
        <v>243</v>
      </c>
      <c r="D701" s="621">
        <v>10</v>
      </c>
      <c r="E701" s="621"/>
      <c r="F701" s="752"/>
      <c r="G701" s="652"/>
      <c r="H701" s="548"/>
      <c r="I701" s="548"/>
      <c r="J701" s="653">
        <f t="shared" si="11"/>
        <v>10</v>
      </c>
      <c r="K701" s="633"/>
    </row>
    <row r="702" spans="1:11" s="632" customFormat="1" ht="15" hidden="1" outlineLevel="1" x14ac:dyDescent="0.25">
      <c r="A702" s="749" t="s">
        <v>1293</v>
      </c>
      <c r="B702" s="657" t="s">
        <v>1294</v>
      </c>
      <c r="C702" s="635" t="s">
        <v>243</v>
      </c>
      <c r="D702" s="621">
        <v>80</v>
      </c>
      <c r="E702" s="621"/>
      <c r="F702" s="752"/>
      <c r="G702" s="652"/>
      <c r="H702" s="548"/>
      <c r="I702" s="548"/>
      <c r="J702" s="653">
        <f t="shared" si="11"/>
        <v>80</v>
      </c>
      <c r="K702" s="633"/>
    </row>
    <row r="703" spans="1:11" s="632" customFormat="1" ht="15" hidden="1" outlineLevel="1" x14ac:dyDescent="0.25">
      <c r="A703" s="749" t="s">
        <v>1295</v>
      </c>
      <c r="B703" s="657" t="s">
        <v>1296</v>
      </c>
      <c r="C703" s="635" t="s">
        <v>170</v>
      </c>
      <c r="D703" s="621">
        <v>60</v>
      </c>
      <c r="E703" s="621"/>
      <c r="F703" s="752"/>
      <c r="G703" s="652"/>
      <c r="H703" s="548"/>
      <c r="I703" s="548"/>
      <c r="J703" s="653">
        <f t="shared" si="11"/>
        <v>60</v>
      </c>
      <c r="K703" s="633"/>
    </row>
    <row r="704" spans="1:11" s="632" customFormat="1" ht="15" hidden="1" outlineLevel="1" x14ac:dyDescent="0.25">
      <c r="A704" s="749" t="s">
        <v>1297</v>
      </c>
      <c r="B704" s="657" t="s">
        <v>1298</v>
      </c>
      <c r="C704" s="635" t="s">
        <v>170</v>
      </c>
      <c r="D704" s="621">
        <v>1</v>
      </c>
      <c r="E704" s="621"/>
      <c r="F704" s="752"/>
      <c r="G704" s="652"/>
      <c r="H704" s="548"/>
      <c r="I704" s="548"/>
      <c r="J704" s="653">
        <f t="shared" si="11"/>
        <v>1</v>
      </c>
      <c r="K704" s="633"/>
    </row>
    <row r="705" spans="1:11" s="632" customFormat="1" ht="15" hidden="1" outlineLevel="1" x14ac:dyDescent="0.25">
      <c r="A705" s="749" t="s">
        <v>1299</v>
      </c>
      <c r="B705" s="657" t="s">
        <v>1300</v>
      </c>
      <c r="C705" s="635" t="s">
        <v>170</v>
      </c>
      <c r="D705" s="621">
        <v>1200</v>
      </c>
      <c r="E705" s="621"/>
      <c r="F705" s="752"/>
      <c r="G705" s="652"/>
      <c r="H705" s="548"/>
      <c r="I705" s="548"/>
      <c r="J705" s="653">
        <f t="shared" si="11"/>
        <v>1200</v>
      </c>
      <c r="K705" s="633"/>
    </row>
    <row r="706" spans="1:11" s="632" customFormat="1" ht="15" hidden="1" outlineLevel="1" x14ac:dyDescent="0.25">
      <c r="A706" s="749" t="s">
        <v>1301</v>
      </c>
      <c r="B706" s="657" t="s">
        <v>1302</v>
      </c>
      <c r="C706" s="635" t="s">
        <v>170</v>
      </c>
      <c r="D706" s="621">
        <v>400</v>
      </c>
      <c r="E706" s="621"/>
      <c r="F706" s="752"/>
      <c r="G706" s="652"/>
      <c r="H706" s="548"/>
      <c r="I706" s="548"/>
      <c r="J706" s="653">
        <f t="shared" si="11"/>
        <v>400</v>
      </c>
      <c r="K706" s="633"/>
    </row>
    <row r="707" spans="1:11" s="632" customFormat="1" ht="28.5" hidden="1" outlineLevel="1" x14ac:dyDescent="0.25">
      <c r="A707" s="749" t="s">
        <v>1303</v>
      </c>
      <c r="B707" s="657" t="s">
        <v>1304</v>
      </c>
      <c r="C707" s="635" t="s">
        <v>170</v>
      </c>
      <c r="D707" s="621">
        <v>32</v>
      </c>
      <c r="E707" s="621"/>
      <c r="F707" s="752"/>
      <c r="G707" s="652"/>
      <c r="H707" s="548"/>
      <c r="I707" s="548"/>
      <c r="J707" s="653">
        <f t="shared" si="11"/>
        <v>32</v>
      </c>
      <c r="K707" s="633"/>
    </row>
    <row r="708" spans="1:11" s="632" customFormat="1" ht="15" hidden="1" outlineLevel="1" x14ac:dyDescent="0.25">
      <c r="A708" s="749" t="s">
        <v>1305</v>
      </c>
      <c r="B708" s="657" t="s">
        <v>1306</v>
      </c>
      <c r="C708" s="635" t="s">
        <v>170</v>
      </c>
      <c r="D708" s="621">
        <v>1</v>
      </c>
      <c r="E708" s="621"/>
      <c r="F708" s="752"/>
      <c r="G708" s="652"/>
      <c r="H708" s="548"/>
      <c r="I708" s="548"/>
      <c r="J708" s="653">
        <f t="shared" si="11"/>
        <v>1</v>
      </c>
      <c r="K708" s="633"/>
    </row>
    <row r="709" spans="1:11" s="632" customFormat="1" ht="15" hidden="1" outlineLevel="1" x14ac:dyDescent="0.25">
      <c r="A709" s="749" t="s">
        <v>1307</v>
      </c>
      <c r="B709" s="657" t="s">
        <v>1308</v>
      </c>
      <c r="C709" s="635" t="s">
        <v>170</v>
      </c>
      <c r="D709" s="621">
        <v>400</v>
      </c>
      <c r="E709" s="621"/>
      <c r="F709" s="752"/>
      <c r="G709" s="652"/>
      <c r="H709" s="548"/>
      <c r="I709" s="548"/>
      <c r="J709" s="653">
        <f t="shared" si="11"/>
        <v>400</v>
      </c>
      <c r="K709" s="633"/>
    </row>
    <row r="710" spans="1:11" s="632" customFormat="1" ht="15" hidden="1" outlineLevel="1" x14ac:dyDescent="0.25">
      <c r="A710" s="749" t="s">
        <v>1309</v>
      </c>
      <c r="B710" s="657" t="s">
        <v>1310</v>
      </c>
      <c r="C710" s="635" t="s">
        <v>170</v>
      </c>
      <c r="D710" s="621">
        <v>4</v>
      </c>
      <c r="E710" s="621"/>
      <c r="F710" s="752"/>
      <c r="G710" s="652"/>
      <c r="H710" s="548"/>
      <c r="I710" s="548"/>
      <c r="J710" s="653">
        <f t="shared" si="11"/>
        <v>4</v>
      </c>
      <c r="K710" s="633"/>
    </row>
    <row r="711" spans="1:11" s="632" customFormat="1" ht="15" hidden="1" outlineLevel="1" x14ac:dyDescent="0.25">
      <c r="A711" s="749" t="s">
        <v>1311</v>
      </c>
      <c r="B711" s="656" t="s">
        <v>1312</v>
      </c>
      <c r="C711" s="635" t="s">
        <v>43</v>
      </c>
      <c r="D711" s="621">
        <v>18.3</v>
      </c>
      <c r="E711" s="621"/>
      <c r="F711" s="752"/>
      <c r="G711" s="652"/>
      <c r="H711" s="548"/>
      <c r="I711" s="548"/>
      <c r="J711" s="653">
        <f t="shared" si="11"/>
        <v>18.3</v>
      </c>
      <c r="K711" s="633"/>
    </row>
    <row r="712" spans="1:11" s="632" customFormat="1" ht="15" hidden="1" outlineLevel="1" x14ac:dyDescent="0.25">
      <c r="A712" s="749" t="s">
        <v>1313</v>
      </c>
      <c r="B712" s="656" t="s">
        <v>1314</v>
      </c>
      <c r="C712" s="635" t="s">
        <v>1315</v>
      </c>
      <c r="D712" s="621">
        <v>40</v>
      </c>
      <c r="E712" s="621"/>
      <c r="F712" s="752"/>
      <c r="G712" s="652"/>
      <c r="H712" s="548"/>
      <c r="I712" s="548"/>
      <c r="J712" s="653">
        <f t="shared" si="11"/>
        <v>40</v>
      </c>
      <c r="K712" s="633"/>
    </row>
    <row r="713" spans="1:11" s="632" customFormat="1" ht="15" hidden="1" outlineLevel="1" x14ac:dyDescent="0.25">
      <c r="A713" s="749" t="s">
        <v>1316</v>
      </c>
      <c r="B713" s="656" t="s">
        <v>1317</v>
      </c>
      <c r="C713" s="654" t="s">
        <v>170</v>
      </c>
      <c r="D713" s="655">
        <v>51</v>
      </c>
      <c r="E713" s="655">
        <v>20</v>
      </c>
      <c r="F713" s="751"/>
      <c r="G713" s="643"/>
      <c r="H713" s="535"/>
      <c r="I713" s="535"/>
      <c r="J713" s="653">
        <f t="shared" si="11"/>
        <v>31</v>
      </c>
      <c r="K713" s="633"/>
    </row>
    <row r="714" spans="1:11" s="632" customFormat="1" ht="15" hidden="1" outlineLevel="1" x14ac:dyDescent="0.25">
      <c r="A714" s="749" t="s">
        <v>1318</v>
      </c>
      <c r="B714" s="656" t="s">
        <v>1319</v>
      </c>
      <c r="C714" s="654" t="s">
        <v>170</v>
      </c>
      <c r="D714" s="655">
        <v>34</v>
      </c>
      <c r="E714" s="655">
        <v>10</v>
      </c>
      <c r="F714" s="751"/>
      <c r="G714" s="643"/>
      <c r="H714" s="535"/>
      <c r="I714" s="535"/>
      <c r="J714" s="653">
        <f t="shared" si="11"/>
        <v>24</v>
      </c>
      <c r="K714" s="633"/>
    </row>
    <row r="715" spans="1:11" s="632" customFormat="1" ht="15" hidden="1" outlineLevel="1" x14ac:dyDescent="0.25">
      <c r="A715" s="749" t="s">
        <v>1320</v>
      </c>
      <c r="B715" s="656" t="s">
        <v>1321</v>
      </c>
      <c r="C715" s="654" t="s">
        <v>170</v>
      </c>
      <c r="D715" s="655">
        <v>17</v>
      </c>
      <c r="E715" s="655">
        <v>10</v>
      </c>
      <c r="F715" s="751"/>
      <c r="G715" s="643"/>
      <c r="H715" s="535"/>
      <c r="I715" s="535"/>
      <c r="J715" s="653">
        <f t="shared" si="11"/>
        <v>7</v>
      </c>
      <c r="K715" s="633"/>
    </row>
    <row r="716" spans="1:11" s="632" customFormat="1" ht="28.5" hidden="1" outlineLevel="1" x14ac:dyDescent="0.25">
      <c r="A716" s="749" t="s">
        <v>1322</v>
      </c>
      <c r="B716" s="656" t="s">
        <v>1323</v>
      </c>
      <c r="C716" s="654" t="s">
        <v>170</v>
      </c>
      <c r="D716" s="655">
        <v>17</v>
      </c>
      <c r="E716" s="655">
        <v>10</v>
      </c>
      <c r="F716" s="751"/>
      <c r="G716" s="643"/>
      <c r="H716" s="535"/>
      <c r="I716" s="535"/>
      <c r="J716" s="653">
        <f t="shared" si="11"/>
        <v>7</v>
      </c>
      <c r="K716" s="633"/>
    </row>
    <row r="717" spans="1:11" s="632" customFormat="1" ht="15" hidden="1" outlineLevel="1" x14ac:dyDescent="0.25">
      <c r="A717" s="749" t="s">
        <v>1324</v>
      </c>
      <c r="B717" s="656" t="s">
        <v>1325</v>
      </c>
      <c r="C717" s="654" t="s">
        <v>170</v>
      </c>
      <c r="D717" s="655">
        <v>5</v>
      </c>
      <c r="E717" s="655">
        <v>5</v>
      </c>
      <c r="F717" s="751"/>
      <c r="G717" s="643"/>
      <c r="H717" s="535"/>
      <c r="I717" s="535"/>
      <c r="J717" s="653">
        <f t="shared" si="11"/>
        <v>0</v>
      </c>
      <c r="K717" s="633"/>
    </row>
    <row r="718" spans="1:11" s="632" customFormat="1" ht="15" hidden="1" outlineLevel="1" x14ac:dyDescent="0.25">
      <c r="A718" s="749" t="s">
        <v>1326</v>
      </c>
      <c r="B718" s="656" t="s">
        <v>1327</v>
      </c>
      <c r="C718" s="654" t="s">
        <v>170</v>
      </c>
      <c r="D718" s="655">
        <v>4</v>
      </c>
      <c r="E718" s="655">
        <v>4</v>
      </c>
      <c r="F718" s="751"/>
      <c r="G718" s="643"/>
      <c r="H718" s="535"/>
      <c r="I718" s="535"/>
      <c r="J718" s="653">
        <f t="shared" si="11"/>
        <v>0</v>
      </c>
      <c r="K718" s="633"/>
    </row>
    <row r="719" spans="1:11" s="632" customFormat="1" ht="15" hidden="1" outlineLevel="1" x14ac:dyDescent="0.25">
      <c r="A719" s="749" t="s">
        <v>1328</v>
      </c>
      <c r="B719" s="656" t="s">
        <v>1329</v>
      </c>
      <c r="C719" s="654" t="s">
        <v>170</v>
      </c>
      <c r="D719" s="655">
        <v>4</v>
      </c>
      <c r="E719" s="655">
        <v>4</v>
      </c>
      <c r="F719" s="751"/>
      <c r="G719" s="643"/>
      <c r="H719" s="535"/>
      <c r="I719" s="535"/>
      <c r="J719" s="653">
        <f t="shared" si="11"/>
        <v>0</v>
      </c>
      <c r="K719" s="633"/>
    </row>
    <row r="720" spans="1:11" s="632" customFormat="1" ht="15" hidden="1" outlineLevel="1" x14ac:dyDescent="0.25">
      <c r="A720" s="749" t="s">
        <v>1330</v>
      </c>
      <c r="B720" s="657" t="s">
        <v>1331</v>
      </c>
      <c r="C720" s="635" t="s">
        <v>243</v>
      </c>
      <c r="D720" s="621">
        <v>30</v>
      </c>
      <c r="E720" s="621"/>
      <c r="F720" s="752"/>
      <c r="G720" s="652"/>
      <c r="H720" s="548"/>
      <c r="I720" s="548"/>
      <c r="J720" s="653">
        <f t="shared" si="11"/>
        <v>30</v>
      </c>
      <c r="K720" s="633"/>
    </row>
    <row r="721" spans="1:11" s="632" customFormat="1" ht="15" hidden="1" outlineLevel="1" x14ac:dyDescent="0.25">
      <c r="A721" s="749" t="s">
        <v>1332</v>
      </c>
      <c r="B721" s="657" t="s">
        <v>1333</v>
      </c>
      <c r="C721" s="635" t="s">
        <v>296</v>
      </c>
      <c r="D721" s="621">
        <v>50</v>
      </c>
      <c r="E721" s="621"/>
      <c r="F721" s="752"/>
      <c r="G721" s="652"/>
      <c r="H721" s="548"/>
      <c r="I721" s="548"/>
      <c r="J721" s="653">
        <f t="shared" si="11"/>
        <v>50</v>
      </c>
      <c r="K721" s="633"/>
    </row>
    <row r="722" spans="1:11" s="632" customFormat="1" ht="15" hidden="1" outlineLevel="1" x14ac:dyDescent="0.25">
      <c r="A722" s="749" t="s">
        <v>1334</v>
      </c>
      <c r="B722" s="657" t="s">
        <v>1335</v>
      </c>
      <c r="C722" s="635" t="s">
        <v>43</v>
      </c>
      <c r="D722" s="621">
        <v>32.299999999999997</v>
      </c>
      <c r="E722" s="621">
        <v>18</v>
      </c>
      <c r="F722" s="752"/>
      <c r="G722" s="652"/>
      <c r="H722" s="548"/>
      <c r="I722" s="548"/>
      <c r="J722" s="653">
        <f t="shared" si="11"/>
        <v>14.299999999999997</v>
      </c>
      <c r="K722" s="633"/>
    </row>
    <row r="723" spans="1:11" s="632" customFormat="1" ht="15" hidden="1" outlineLevel="1" x14ac:dyDescent="0.25">
      <c r="A723" s="749" t="s">
        <v>1336</v>
      </c>
      <c r="B723" s="657" t="s">
        <v>1312</v>
      </c>
      <c r="C723" s="635" t="s">
        <v>43</v>
      </c>
      <c r="D723" s="621">
        <v>1.2</v>
      </c>
      <c r="E723" s="621"/>
      <c r="F723" s="752"/>
      <c r="G723" s="652"/>
      <c r="H723" s="548"/>
      <c r="I723" s="548"/>
      <c r="J723" s="653">
        <f t="shared" si="11"/>
        <v>1.2</v>
      </c>
      <c r="K723" s="633"/>
    </row>
    <row r="724" spans="1:11" s="632" customFormat="1" ht="15" hidden="1" outlineLevel="1" x14ac:dyDescent="0.25">
      <c r="A724" s="749" t="s">
        <v>1337</v>
      </c>
      <c r="B724" s="657" t="s">
        <v>1338</v>
      </c>
      <c r="C724" s="635" t="s">
        <v>43</v>
      </c>
      <c r="D724" s="621">
        <v>14</v>
      </c>
      <c r="E724" s="621">
        <v>14</v>
      </c>
      <c r="F724" s="752"/>
      <c r="G724" s="652"/>
      <c r="H724" s="548"/>
      <c r="I724" s="548"/>
      <c r="J724" s="653">
        <f t="shared" si="11"/>
        <v>0</v>
      </c>
      <c r="K724" s="633"/>
    </row>
    <row r="725" spans="1:11" s="632" customFormat="1" ht="15" hidden="1" outlineLevel="1" x14ac:dyDescent="0.25">
      <c r="A725" s="749" t="s">
        <v>1339</v>
      </c>
      <c r="B725" s="657" t="s">
        <v>1340</v>
      </c>
      <c r="C725" s="635" t="s">
        <v>43</v>
      </c>
      <c r="D725" s="621">
        <v>1.2</v>
      </c>
      <c r="E725" s="621"/>
      <c r="F725" s="752"/>
      <c r="G725" s="652"/>
      <c r="H725" s="548"/>
      <c r="I725" s="548"/>
      <c r="J725" s="653">
        <f t="shared" si="11"/>
        <v>1.2</v>
      </c>
      <c r="K725" s="633"/>
    </row>
    <row r="726" spans="1:11" s="632" customFormat="1" ht="15" hidden="1" outlineLevel="1" x14ac:dyDescent="0.25">
      <c r="A726" s="749" t="s">
        <v>1341</v>
      </c>
      <c r="B726" s="657" t="s">
        <v>354</v>
      </c>
      <c r="C726" s="635" t="s">
        <v>196</v>
      </c>
      <c r="D726" s="621">
        <v>1</v>
      </c>
      <c r="E726" s="621">
        <v>1</v>
      </c>
      <c r="F726" s="752"/>
      <c r="G726" s="652"/>
      <c r="H726" s="548"/>
      <c r="I726" s="548"/>
      <c r="J726" s="653">
        <f t="shared" si="11"/>
        <v>0</v>
      </c>
      <c r="K726" s="633"/>
    </row>
    <row r="727" spans="1:11" s="632" customFormat="1" ht="15" hidden="1" outlineLevel="1" x14ac:dyDescent="0.25">
      <c r="A727" s="749" t="s">
        <v>1342</v>
      </c>
      <c r="B727" s="657" t="s">
        <v>381</v>
      </c>
      <c r="C727" s="635" t="s">
        <v>196</v>
      </c>
      <c r="D727" s="621">
        <v>1</v>
      </c>
      <c r="E727" s="621">
        <v>1</v>
      </c>
      <c r="F727" s="752"/>
      <c r="G727" s="652"/>
      <c r="H727" s="548"/>
      <c r="I727" s="548"/>
      <c r="J727" s="653">
        <f t="shared" si="11"/>
        <v>0</v>
      </c>
      <c r="K727" s="633"/>
    </row>
    <row r="728" spans="1:11" s="632" customFormat="1" ht="28.5" hidden="1" outlineLevel="1" x14ac:dyDescent="0.25">
      <c r="A728" s="749" t="s">
        <v>1343</v>
      </c>
      <c r="B728" s="657" t="s">
        <v>1344</v>
      </c>
      <c r="C728" s="635" t="s">
        <v>196</v>
      </c>
      <c r="D728" s="621">
        <v>1</v>
      </c>
      <c r="E728" s="621">
        <v>1</v>
      </c>
      <c r="F728" s="752"/>
      <c r="G728" s="652"/>
      <c r="H728" s="548"/>
      <c r="I728" s="548"/>
      <c r="J728" s="653">
        <f t="shared" si="11"/>
        <v>0</v>
      </c>
      <c r="K728" s="633"/>
    </row>
    <row r="729" spans="1:11" s="632" customFormat="1" ht="15" hidden="1" outlineLevel="1" x14ac:dyDescent="0.25">
      <c r="A729" s="749" t="s">
        <v>1345</v>
      </c>
      <c r="B729" s="657" t="s">
        <v>1346</v>
      </c>
      <c r="C729" s="635" t="s">
        <v>170</v>
      </c>
      <c r="D729" s="621">
        <v>38</v>
      </c>
      <c r="E729" s="621">
        <v>36</v>
      </c>
      <c r="F729" s="752"/>
      <c r="G729" s="652"/>
      <c r="H729" s="548"/>
      <c r="I729" s="548"/>
      <c r="J729" s="653">
        <f t="shared" si="11"/>
        <v>2</v>
      </c>
      <c r="K729" s="633"/>
    </row>
    <row r="730" spans="1:11" s="632" customFormat="1" ht="15" hidden="1" outlineLevel="1" x14ac:dyDescent="0.25">
      <c r="A730" s="749" t="s">
        <v>1347</v>
      </c>
      <c r="B730" s="657" t="s">
        <v>1348</v>
      </c>
      <c r="C730" s="635" t="s">
        <v>243</v>
      </c>
      <c r="D730" s="621">
        <v>200</v>
      </c>
      <c r="E730" s="621"/>
      <c r="F730" s="752"/>
      <c r="G730" s="652"/>
      <c r="H730" s="548"/>
      <c r="I730" s="548"/>
      <c r="J730" s="653">
        <f t="shared" si="11"/>
        <v>200</v>
      </c>
      <c r="K730" s="633"/>
    </row>
    <row r="731" spans="1:11" s="632" customFormat="1" ht="28.5" hidden="1" outlineLevel="1" x14ac:dyDescent="0.25">
      <c r="A731" s="749" t="s">
        <v>1349</v>
      </c>
      <c r="B731" s="657" t="s">
        <v>1350</v>
      </c>
      <c r="C731" s="635" t="s">
        <v>243</v>
      </c>
      <c r="D731" s="621">
        <v>200</v>
      </c>
      <c r="E731" s="621"/>
      <c r="F731" s="752"/>
      <c r="G731" s="652"/>
      <c r="H731" s="548"/>
      <c r="I731" s="548"/>
      <c r="J731" s="653">
        <f t="shared" si="11"/>
        <v>200</v>
      </c>
      <c r="K731" s="633"/>
    </row>
    <row r="732" spans="1:11" s="632" customFormat="1" ht="15" hidden="1" outlineLevel="1" x14ac:dyDescent="0.25">
      <c r="A732" s="749" t="s">
        <v>1351</v>
      </c>
      <c r="B732" s="657" t="s">
        <v>1352</v>
      </c>
      <c r="C732" s="635" t="s">
        <v>170</v>
      </c>
      <c r="D732" s="621">
        <v>1</v>
      </c>
      <c r="E732" s="621"/>
      <c r="F732" s="752"/>
      <c r="G732" s="652"/>
      <c r="H732" s="548"/>
      <c r="I732" s="548"/>
      <c r="J732" s="653">
        <f t="shared" si="11"/>
        <v>1</v>
      </c>
      <c r="K732" s="633"/>
    </row>
    <row r="733" spans="1:11" s="632" customFormat="1" ht="15" hidden="1" outlineLevel="1" x14ac:dyDescent="0.25">
      <c r="A733" s="749" t="s">
        <v>1353</v>
      </c>
      <c r="B733" s="657" t="s">
        <v>1354</v>
      </c>
      <c r="C733" s="635" t="s">
        <v>170</v>
      </c>
      <c r="D733" s="621">
        <v>1</v>
      </c>
      <c r="E733" s="621"/>
      <c r="F733" s="752"/>
      <c r="G733" s="652"/>
      <c r="H733" s="548"/>
      <c r="I733" s="548"/>
      <c r="J733" s="653">
        <f t="shared" si="11"/>
        <v>1</v>
      </c>
      <c r="K733" s="633"/>
    </row>
    <row r="734" spans="1:11" s="632" customFormat="1" ht="15" hidden="1" outlineLevel="1" x14ac:dyDescent="0.25">
      <c r="A734" s="749" t="s">
        <v>1355</v>
      </c>
      <c r="B734" s="656" t="s">
        <v>1356</v>
      </c>
      <c r="C734" s="654" t="s">
        <v>170</v>
      </c>
      <c r="D734" s="655">
        <v>1</v>
      </c>
      <c r="E734" s="655"/>
      <c r="F734" s="751"/>
      <c r="G734" s="643"/>
      <c r="H734" s="535"/>
      <c r="I734" s="535"/>
      <c r="J734" s="653">
        <f t="shared" si="11"/>
        <v>1</v>
      </c>
      <c r="K734" s="633"/>
    </row>
    <row r="735" spans="1:11" s="632" customFormat="1" ht="15" hidden="1" outlineLevel="1" x14ac:dyDescent="0.25">
      <c r="A735" s="749" t="s">
        <v>1357</v>
      </c>
      <c r="B735" s="656" t="s">
        <v>1358</v>
      </c>
      <c r="C735" s="654" t="s">
        <v>170</v>
      </c>
      <c r="D735" s="655">
        <v>12</v>
      </c>
      <c r="E735" s="655"/>
      <c r="F735" s="751"/>
      <c r="G735" s="643"/>
      <c r="H735" s="535"/>
      <c r="I735" s="535"/>
      <c r="J735" s="653">
        <f t="shared" si="11"/>
        <v>12</v>
      </c>
      <c r="K735" s="633"/>
    </row>
    <row r="736" spans="1:11" s="632" customFormat="1" ht="15" hidden="1" outlineLevel="1" x14ac:dyDescent="0.25">
      <c r="A736" s="749" t="s">
        <v>1359</v>
      </c>
      <c r="B736" s="656" t="s">
        <v>1360</v>
      </c>
      <c r="C736" s="654" t="s">
        <v>170</v>
      </c>
      <c r="D736" s="655">
        <v>2</v>
      </c>
      <c r="E736" s="655"/>
      <c r="F736" s="751"/>
      <c r="G736" s="643"/>
      <c r="H736" s="535"/>
      <c r="I736" s="535"/>
      <c r="J736" s="653">
        <f t="shared" si="11"/>
        <v>2</v>
      </c>
      <c r="K736" s="633"/>
    </row>
    <row r="737" spans="1:11" s="632" customFormat="1" ht="15" hidden="1" outlineLevel="1" x14ac:dyDescent="0.25">
      <c r="A737" s="749" t="s">
        <v>1361</v>
      </c>
      <c r="B737" s="656" t="s">
        <v>1362</v>
      </c>
      <c r="C737" s="654" t="s">
        <v>170</v>
      </c>
      <c r="D737" s="655">
        <v>2</v>
      </c>
      <c r="E737" s="655"/>
      <c r="F737" s="751"/>
      <c r="G737" s="643"/>
      <c r="H737" s="535"/>
      <c r="I737" s="535"/>
      <c r="J737" s="653">
        <f t="shared" si="11"/>
        <v>2</v>
      </c>
      <c r="K737" s="633"/>
    </row>
    <row r="738" spans="1:11" s="632" customFormat="1" ht="15" hidden="1" outlineLevel="1" x14ac:dyDescent="0.25">
      <c r="A738" s="749" t="s">
        <v>1363</v>
      </c>
      <c r="B738" s="656" t="s">
        <v>1364</v>
      </c>
      <c r="C738" s="654" t="s">
        <v>170</v>
      </c>
      <c r="D738" s="655">
        <v>1</v>
      </c>
      <c r="E738" s="655"/>
      <c r="F738" s="751"/>
      <c r="G738" s="643"/>
      <c r="H738" s="535"/>
      <c r="I738" s="535"/>
      <c r="J738" s="653">
        <f t="shared" si="11"/>
        <v>1</v>
      </c>
      <c r="K738" s="633"/>
    </row>
    <row r="739" spans="1:11" s="632" customFormat="1" ht="15" hidden="1" outlineLevel="1" x14ac:dyDescent="0.25">
      <c r="A739" s="749" t="s">
        <v>1365</v>
      </c>
      <c r="B739" s="656" t="s">
        <v>1366</v>
      </c>
      <c r="C739" s="635" t="s">
        <v>296</v>
      </c>
      <c r="D739" s="621">
        <v>20</v>
      </c>
      <c r="E739" s="621">
        <v>5</v>
      </c>
      <c r="F739" s="752"/>
      <c r="G739" s="652"/>
      <c r="H739" s="548"/>
      <c r="I739" s="548"/>
      <c r="J739" s="653">
        <f t="shared" si="11"/>
        <v>15</v>
      </c>
      <c r="K739" s="633"/>
    </row>
    <row r="740" spans="1:11" s="632" customFormat="1" ht="15" hidden="1" outlineLevel="1" x14ac:dyDescent="0.25">
      <c r="A740" s="749" t="s">
        <v>1367</v>
      </c>
      <c r="B740" s="656" t="s">
        <v>1368</v>
      </c>
      <c r="C740" s="635" t="s">
        <v>296</v>
      </c>
      <c r="D740" s="621">
        <v>90</v>
      </c>
      <c r="E740" s="621">
        <v>90</v>
      </c>
      <c r="F740" s="752"/>
      <c r="G740" s="652"/>
      <c r="H740" s="548"/>
      <c r="I740" s="548"/>
      <c r="J740" s="653">
        <f t="shared" si="11"/>
        <v>0</v>
      </c>
      <c r="K740" s="633"/>
    </row>
    <row r="741" spans="1:11" s="632" customFormat="1" ht="15" hidden="1" outlineLevel="1" x14ac:dyDescent="0.25">
      <c r="A741" s="749" t="s">
        <v>1369</v>
      </c>
      <c r="B741" s="656" t="s">
        <v>1370</v>
      </c>
      <c r="C741" s="635" t="s">
        <v>296</v>
      </c>
      <c r="D741" s="621">
        <v>1000</v>
      </c>
      <c r="E741" s="621">
        <v>1000</v>
      </c>
      <c r="F741" s="752"/>
      <c r="G741" s="652"/>
      <c r="H741" s="548"/>
      <c r="I741" s="548"/>
      <c r="J741" s="653">
        <f t="shared" si="11"/>
        <v>0</v>
      </c>
      <c r="K741" s="633"/>
    </row>
    <row r="742" spans="1:11" s="632" customFormat="1" ht="15" hidden="1" outlineLevel="1" x14ac:dyDescent="0.25">
      <c r="A742" s="749" t="s">
        <v>1371</v>
      </c>
      <c r="B742" s="657" t="s">
        <v>1372</v>
      </c>
      <c r="C742" s="635" t="s">
        <v>296</v>
      </c>
      <c r="D742" s="621">
        <v>250</v>
      </c>
      <c r="E742" s="621">
        <v>250</v>
      </c>
      <c r="F742" s="752"/>
      <c r="G742" s="652"/>
      <c r="H742" s="548"/>
      <c r="I742" s="548"/>
      <c r="J742" s="653">
        <f t="shared" si="11"/>
        <v>0</v>
      </c>
      <c r="K742" s="633"/>
    </row>
    <row r="743" spans="1:11" s="632" customFormat="1" ht="15" hidden="1" outlineLevel="1" x14ac:dyDescent="0.25">
      <c r="A743" s="749" t="s">
        <v>1373</v>
      </c>
      <c r="B743" s="657" t="s">
        <v>1374</v>
      </c>
      <c r="C743" s="635" t="s">
        <v>296</v>
      </c>
      <c r="D743" s="621">
        <v>350</v>
      </c>
      <c r="E743" s="621">
        <v>350</v>
      </c>
      <c r="F743" s="752"/>
      <c r="G743" s="652"/>
      <c r="H743" s="548"/>
      <c r="I743" s="548"/>
      <c r="J743" s="653">
        <f t="shared" si="11"/>
        <v>0</v>
      </c>
      <c r="K743" s="633"/>
    </row>
    <row r="744" spans="1:11" s="632" customFormat="1" ht="15" hidden="1" outlineLevel="1" x14ac:dyDescent="0.25">
      <c r="A744" s="749" t="s">
        <v>1375</v>
      </c>
      <c r="B744" s="657" t="s">
        <v>1376</v>
      </c>
      <c r="C744" s="635" t="s">
        <v>296</v>
      </c>
      <c r="D744" s="621">
        <v>1028.4000000000001</v>
      </c>
      <c r="E744" s="621">
        <v>1000</v>
      </c>
      <c r="F744" s="752"/>
      <c r="G744" s="652"/>
      <c r="H744" s="548"/>
      <c r="I744" s="548"/>
      <c r="J744" s="653">
        <f t="shared" si="11"/>
        <v>28.400000000000091</v>
      </c>
      <c r="K744" s="633"/>
    </row>
    <row r="745" spans="1:11" s="632" customFormat="1" ht="15" hidden="1" outlineLevel="1" x14ac:dyDescent="0.25">
      <c r="A745" s="749" t="s">
        <v>1377</v>
      </c>
      <c r="B745" s="657" t="s">
        <v>1378</v>
      </c>
      <c r="C745" s="635" t="s">
        <v>296</v>
      </c>
      <c r="D745" s="621">
        <v>158</v>
      </c>
      <c r="E745" s="621"/>
      <c r="F745" s="752"/>
      <c r="G745" s="652"/>
      <c r="H745" s="548"/>
      <c r="I745" s="548"/>
      <c r="J745" s="653">
        <f t="shared" si="11"/>
        <v>158</v>
      </c>
      <c r="K745" s="633"/>
    </row>
    <row r="746" spans="1:11" s="632" customFormat="1" ht="15" hidden="1" outlineLevel="1" x14ac:dyDescent="0.25">
      <c r="A746" s="749" t="s">
        <v>1379</v>
      </c>
      <c r="B746" s="657" t="s">
        <v>1380</v>
      </c>
      <c r="C746" s="635" t="s">
        <v>296</v>
      </c>
      <c r="D746" s="621">
        <v>273.60000000000002</v>
      </c>
      <c r="E746" s="621">
        <v>240</v>
      </c>
      <c r="F746" s="752"/>
      <c r="G746" s="672"/>
      <c r="H746" s="565"/>
      <c r="I746" s="565"/>
      <c r="J746" s="653">
        <f t="shared" si="11"/>
        <v>33.600000000000023</v>
      </c>
      <c r="K746" s="633"/>
    </row>
    <row r="747" spans="1:11" s="632" customFormat="1" ht="15" hidden="1" outlineLevel="1" x14ac:dyDescent="0.25">
      <c r="A747" s="749" t="s">
        <v>1381</v>
      </c>
      <c r="B747" s="657" t="s">
        <v>1382</v>
      </c>
      <c r="C747" s="635" t="s">
        <v>296</v>
      </c>
      <c r="D747" s="621">
        <v>47.5</v>
      </c>
      <c r="E747" s="621"/>
      <c r="F747" s="752"/>
      <c r="G747" s="672"/>
      <c r="H747" s="565"/>
      <c r="I747" s="565"/>
      <c r="J747" s="653">
        <f t="shared" si="11"/>
        <v>47.5</v>
      </c>
      <c r="K747" s="633"/>
    </row>
    <row r="748" spans="1:11" s="632" customFormat="1" ht="15" hidden="1" outlineLevel="1" x14ac:dyDescent="0.25">
      <c r="A748" s="749" t="s">
        <v>1383</v>
      </c>
      <c r="B748" s="657" t="s">
        <v>293</v>
      </c>
      <c r="C748" s="635" t="s">
        <v>170</v>
      </c>
      <c r="D748" s="621">
        <v>1732</v>
      </c>
      <c r="E748" s="621"/>
      <c r="F748" s="752"/>
      <c r="G748" s="652"/>
      <c r="H748" s="548"/>
      <c r="I748" s="548"/>
      <c r="J748" s="653">
        <f t="shared" si="11"/>
        <v>1732</v>
      </c>
      <c r="K748" s="633"/>
    </row>
    <row r="749" spans="1:11" s="632" customFormat="1" ht="15" hidden="1" outlineLevel="1" x14ac:dyDescent="0.25">
      <c r="A749" s="749" t="s">
        <v>1384</v>
      </c>
      <c r="B749" s="657" t="s">
        <v>1385</v>
      </c>
      <c r="C749" s="635" t="s">
        <v>28</v>
      </c>
      <c r="D749" s="621">
        <v>5</v>
      </c>
      <c r="E749" s="621"/>
      <c r="F749" s="752"/>
      <c r="G749" s="652"/>
      <c r="H749" s="548"/>
      <c r="I749" s="548"/>
      <c r="J749" s="653">
        <f t="shared" ref="J749:J812" si="12">D749-E749-F749-G749-H749-I749</f>
        <v>5</v>
      </c>
      <c r="K749" s="633"/>
    </row>
    <row r="750" spans="1:11" s="632" customFormat="1" ht="15" hidden="1" outlineLevel="1" x14ac:dyDescent="0.25">
      <c r="A750" s="749" t="s">
        <v>1386</v>
      </c>
      <c r="B750" s="657" t="s">
        <v>1387</v>
      </c>
      <c r="C750" s="635" t="s">
        <v>28</v>
      </c>
      <c r="D750" s="621">
        <v>1</v>
      </c>
      <c r="E750" s="621"/>
      <c r="F750" s="752"/>
      <c r="G750" s="652"/>
      <c r="H750" s="548"/>
      <c r="I750" s="548"/>
      <c r="J750" s="653">
        <f t="shared" si="12"/>
        <v>1</v>
      </c>
      <c r="K750" s="633"/>
    </row>
    <row r="751" spans="1:11" s="632" customFormat="1" ht="15" hidden="1" outlineLevel="1" x14ac:dyDescent="0.25">
      <c r="A751" s="749" t="s">
        <v>1388</v>
      </c>
      <c r="B751" s="657" t="s">
        <v>1389</v>
      </c>
      <c r="C751" s="635" t="s">
        <v>296</v>
      </c>
      <c r="D751" s="621">
        <v>17</v>
      </c>
      <c r="E751" s="621"/>
      <c r="F751" s="752"/>
      <c r="G751" s="652"/>
      <c r="H751" s="548"/>
      <c r="I751" s="548"/>
      <c r="J751" s="653">
        <f t="shared" si="12"/>
        <v>17</v>
      </c>
      <c r="K751" s="633"/>
    </row>
    <row r="752" spans="1:11" s="632" customFormat="1" ht="15" hidden="1" outlineLevel="1" x14ac:dyDescent="0.25">
      <c r="A752" s="749" t="s">
        <v>1390</v>
      </c>
      <c r="B752" s="657" t="s">
        <v>1391</v>
      </c>
      <c r="C752" s="635" t="s">
        <v>296</v>
      </c>
      <c r="D752" s="621">
        <v>950</v>
      </c>
      <c r="E752" s="621"/>
      <c r="F752" s="752"/>
      <c r="G752" s="652"/>
      <c r="H752" s="548"/>
      <c r="I752" s="548"/>
      <c r="J752" s="653">
        <f t="shared" si="12"/>
        <v>950</v>
      </c>
      <c r="K752" s="633"/>
    </row>
    <row r="753" spans="1:11" s="632" customFormat="1" ht="15" hidden="1" outlineLevel="1" x14ac:dyDescent="0.25">
      <c r="A753" s="749" t="s">
        <v>1392</v>
      </c>
      <c r="B753" s="657" t="s">
        <v>1393</v>
      </c>
      <c r="C753" s="635" t="s">
        <v>296</v>
      </c>
      <c r="D753" s="621">
        <v>180</v>
      </c>
      <c r="E753" s="621"/>
      <c r="F753" s="752"/>
      <c r="G753" s="652"/>
      <c r="H753" s="548"/>
      <c r="I753" s="548"/>
      <c r="J753" s="653">
        <f t="shared" si="12"/>
        <v>180</v>
      </c>
      <c r="K753" s="633"/>
    </row>
    <row r="754" spans="1:11" s="632" customFormat="1" ht="15" hidden="1" outlineLevel="1" x14ac:dyDescent="0.25">
      <c r="A754" s="749" t="s">
        <v>1394</v>
      </c>
      <c r="B754" s="657" t="s">
        <v>1395</v>
      </c>
      <c r="C754" s="635" t="s">
        <v>296</v>
      </c>
      <c r="D754" s="621">
        <v>9</v>
      </c>
      <c r="E754" s="621"/>
      <c r="F754" s="752"/>
      <c r="G754" s="652"/>
      <c r="H754" s="548"/>
      <c r="I754" s="548"/>
      <c r="J754" s="653">
        <f t="shared" si="12"/>
        <v>9</v>
      </c>
      <c r="K754" s="633"/>
    </row>
    <row r="755" spans="1:11" s="632" customFormat="1" ht="15" hidden="1" outlineLevel="1" x14ac:dyDescent="0.25">
      <c r="A755" s="749" t="s">
        <v>1396</v>
      </c>
      <c r="B755" s="657" t="s">
        <v>1397</v>
      </c>
      <c r="C755" s="635" t="s">
        <v>296</v>
      </c>
      <c r="D755" s="621">
        <v>9</v>
      </c>
      <c r="E755" s="621"/>
      <c r="F755" s="752"/>
      <c r="G755" s="652"/>
      <c r="H755" s="548"/>
      <c r="I755" s="548"/>
      <c r="J755" s="653">
        <f t="shared" si="12"/>
        <v>9</v>
      </c>
      <c r="K755" s="633"/>
    </row>
    <row r="756" spans="1:11" s="632" customFormat="1" ht="28.5" hidden="1" outlineLevel="1" x14ac:dyDescent="0.25">
      <c r="A756" s="749" t="s">
        <v>1398</v>
      </c>
      <c r="B756" s="657" t="s">
        <v>1399</v>
      </c>
      <c r="C756" s="635" t="s">
        <v>449</v>
      </c>
      <c r="D756" s="621">
        <v>41</v>
      </c>
      <c r="E756" s="621"/>
      <c r="F756" s="752"/>
      <c r="G756" s="395"/>
      <c r="H756" s="568"/>
      <c r="I756" s="568"/>
      <c r="J756" s="653">
        <f t="shared" si="12"/>
        <v>41</v>
      </c>
      <c r="K756" s="633"/>
    </row>
    <row r="757" spans="1:11" s="632" customFormat="1" ht="28.5" hidden="1" outlineLevel="1" x14ac:dyDescent="0.25">
      <c r="A757" s="749" t="s">
        <v>1400</v>
      </c>
      <c r="B757" s="657" t="s">
        <v>1401</v>
      </c>
      <c r="C757" s="635" t="s">
        <v>449</v>
      </c>
      <c r="D757" s="621">
        <v>39.200000000000003</v>
      </c>
      <c r="E757" s="621"/>
      <c r="F757" s="752"/>
      <c r="G757" s="396"/>
      <c r="H757" s="569"/>
      <c r="I757" s="569"/>
      <c r="J757" s="653">
        <f t="shared" si="12"/>
        <v>39.200000000000003</v>
      </c>
      <c r="K757" s="633"/>
    </row>
    <row r="758" spans="1:11" s="632" customFormat="1" ht="28.5" hidden="1" outlineLevel="1" x14ac:dyDescent="0.25">
      <c r="A758" s="749" t="s">
        <v>1402</v>
      </c>
      <c r="B758" s="657" t="s">
        <v>1403</v>
      </c>
      <c r="C758" s="635" t="s">
        <v>449</v>
      </c>
      <c r="D758" s="621">
        <v>3.3</v>
      </c>
      <c r="E758" s="621"/>
      <c r="F758" s="752"/>
      <c r="G758" s="652"/>
      <c r="H758" s="548"/>
      <c r="I758" s="548"/>
      <c r="J758" s="653">
        <f t="shared" si="12"/>
        <v>3.3</v>
      </c>
      <c r="K758" s="633"/>
    </row>
    <row r="759" spans="1:11" s="632" customFormat="1" ht="15" hidden="1" outlineLevel="1" x14ac:dyDescent="0.25">
      <c r="A759" s="749" t="s">
        <v>1404</v>
      </c>
      <c r="B759" s="657" t="s">
        <v>1405</v>
      </c>
      <c r="C759" s="635" t="s">
        <v>28</v>
      </c>
      <c r="D759" s="621">
        <v>50</v>
      </c>
      <c r="E759" s="621"/>
      <c r="F759" s="752"/>
      <c r="G759" s="652"/>
      <c r="H759" s="548"/>
      <c r="I759" s="548"/>
      <c r="J759" s="653">
        <f t="shared" si="12"/>
        <v>50</v>
      </c>
      <c r="K759" s="633"/>
    </row>
    <row r="760" spans="1:11" s="632" customFormat="1" ht="15" hidden="1" outlineLevel="1" x14ac:dyDescent="0.25">
      <c r="A760" s="749" t="s">
        <v>1406</v>
      </c>
      <c r="B760" s="657" t="s">
        <v>1407</v>
      </c>
      <c r="C760" s="635" t="s">
        <v>28</v>
      </c>
      <c r="D760" s="621">
        <v>57</v>
      </c>
      <c r="E760" s="621"/>
      <c r="F760" s="752"/>
      <c r="G760" s="672"/>
      <c r="H760" s="565"/>
      <c r="I760" s="565"/>
      <c r="J760" s="653">
        <f t="shared" si="12"/>
        <v>57</v>
      </c>
      <c r="K760" s="633"/>
    </row>
    <row r="761" spans="1:11" s="632" customFormat="1" ht="15" hidden="1" outlineLevel="1" x14ac:dyDescent="0.25">
      <c r="A761" s="749" t="s">
        <v>1408</v>
      </c>
      <c r="B761" s="657" t="s">
        <v>1409</v>
      </c>
      <c r="C761" s="635" t="s">
        <v>28</v>
      </c>
      <c r="D761" s="621">
        <v>4</v>
      </c>
      <c r="E761" s="621"/>
      <c r="F761" s="752"/>
      <c r="G761" s="652"/>
      <c r="H761" s="548"/>
      <c r="I761" s="548"/>
      <c r="J761" s="653">
        <f t="shared" si="12"/>
        <v>4</v>
      </c>
      <c r="K761" s="633"/>
    </row>
    <row r="762" spans="1:11" s="632" customFormat="1" ht="15" hidden="1" outlineLevel="1" x14ac:dyDescent="0.25">
      <c r="A762" s="749" t="s">
        <v>1410</v>
      </c>
      <c r="B762" s="657" t="s">
        <v>1411</v>
      </c>
      <c r="C762" s="635" t="s">
        <v>28</v>
      </c>
      <c r="D762" s="621">
        <v>69</v>
      </c>
      <c r="E762" s="621"/>
      <c r="F762" s="752"/>
      <c r="G762" s="672"/>
      <c r="H762" s="565"/>
      <c r="I762" s="565"/>
      <c r="J762" s="653">
        <f t="shared" si="12"/>
        <v>69</v>
      </c>
      <c r="K762" s="633"/>
    </row>
    <row r="763" spans="1:11" s="632" customFormat="1" ht="15" hidden="1" outlineLevel="1" x14ac:dyDescent="0.25">
      <c r="A763" s="749" t="s">
        <v>1412</v>
      </c>
      <c r="B763" s="657" t="s">
        <v>1413</v>
      </c>
      <c r="C763" s="635" t="s">
        <v>28</v>
      </c>
      <c r="D763" s="621">
        <v>27</v>
      </c>
      <c r="E763" s="621"/>
      <c r="F763" s="752"/>
      <c r="G763" s="652"/>
      <c r="H763" s="548"/>
      <c r="I763" s="548"/>
      <c r="J763" s="653">
        <f t="shared" si="12"/>
        <v>27</v>
      </c>
      <c r="K763" s="633"/>
    </row>
    <row r="764" spans="1:11" s="632" customFormat="1" ht="15" hidden="1" outlineLevel="1" x14ac:dyDescent="0.25">
      <c r="A764" s="749" t="s">
        <v>1414</v>
      </c>
      <c r="B764" s="657" t="s">
        <v>1415</v>
      </c>
      <c r="C764" s="635" t="s">
        <v>28</v>
      </c>
      <c r="D764" s="621">
        <v>820</v>
      </c>
      <c r="E764" s="621"/>
      <c r="F764" s="752"/>
      <c r="G764" s="652"/>
      <c r="H764" s="548"/>
      <c r="I764" s="548"/>
      <c r="J764" s="653">
        <f t="shared" si="12"/>
        <v>820</v>
      </c>
      <c r="K764" s="633"/>
    </row>
    <row r="765" spans="1:11" s="817" customFormat="1" collapsed="1" x14ac:dyDescent="0.25">
      <c r="A765" s="754" t="s">
        <v>1416</v>
      </c>
      <c r="B765" s="769" t="s">
        <v>1417</v>
      </c>
      <c r="C765" s="774"/>
      <c r="D765" s="775"/>
      <c r="E765" s="775"/>
      <c r="F765" s="775"/>
      <c r="G765" s="350"/>
      <c r="H765" s="541"/>
      <c r="I765" s="541"/>
      <c r="J765" s="779">
        <f t="shared" si="12"/>
        <v>0</v>
      </c>
      <c r="K765" s="818"/>
    </row>
    <row r="766" spans="1:11" s="632" customFormat="1" ht="15" hidden="1" outlineLevel="1" x14ac:dyDescent="0.25">
      <c r="A766" s="749" t="s">
        <v>1418</v>
      </c>
      <c r="B766" s="657" t="s">
        <v>1419</v>
      </c>
      <c r="C766" s="635" t="s">
        <v>170</v>
      </c>
      <c r="D766" s="621">
        <v>1</v>
      </c>
      <c r="E766" s="621">
        <v>1</v>
      </c>
      <c r="F766" s="752"/>
      <c r="G766" s="652"/>
      <c r="H766" s="548"/>
      <c r="I766" s="548"/>
      <c r="J766" s="653">
        <f t="shared" si="12"/>
        <v>0</v>
      </c>
      <c r="K766" s="633"/>
    </row>
    <row r="767" spans="1:11" s="632" customFormat="1" ht="28.5" hidden="1" outlineLevel="1" x14ac:dyDescent="0.25">
      <c r="A767" s="749" t="s">
        <v>1420</v>
      </c>
      <c r="B767" s="657" t="s">
        <v>1421</v>
      </c>
      <c r="C767" s="635" t="s">
        <v>296</v>
      </c>
      <c r="D767" s="621">
        <v>70</v>
      </c>
      <c r="E767" s="621">
        <v>70</v>
      </c>
      <c r="F767" s="752"/>
      <c r="G767" s="652"/>
      <c r="H767" s="548"/>
      <c r="I767" s="548"/>
      <c r="J767" s="653">
        <f t="shared" si="12"/>
        <v>0</v>
      </c>
      <c r="K767" s="633"/>
    </row>
    <row r="768" spans="1:11" s="632" customFormat="1" ht="28.5" hidden="1" outlineLevel="1" x14ac:dyDescent="0.25">
      <c r="A768" s="749" t="s">
        <v>1422</v>
      </c>
      <c r="B768" s="657" t="s">
        <v>1423</v>
      </c>
      <c r="C768" s="635" t="s">
        <v>296</v>
      </c>
      <c r="D768" s="621">
        <v>124.5</v>
      </c>
      <c r="E768" s="621"/>
      <c r="F768" s="752"/>
      <c r="G768" s="652"/>
      <c r="H768" s="548"/>
      <c r="I768" s="548"/>
      <c r="J768" s="653">
        <f t="shared" si="12"/>
        <v>124.5</v>
      </c>
      <c r="K768" s="633"/>
    </row>
    <row r="769" spans="1:11" s="632" customFormat="1" ht="28.5" hidden="1" outlineLevel="1" x14ac:dyDescent="0.25">
      <c r="A769" s="749" t="s">
        <v>1424</v>
      </c>
      <c r="B769" s="657" t="s">
        <v>1425</v>
      </c>
      <c r="C769" s="635" t="s">
        <v>296</v>
      </c>
      <c r="D769" s="621">
        <v>310</v>
      </c>
      <c r="E769" s="621"/>
      <c r="F769" s="752"/>
      <c r="G769" s="652"/>
      <c r="H769" s="548"/>
      <c r="I769" s="548"/>
      <c r="J769" s="653">
        <f t="shared" si="12"/>
        <v>310</v>
      </c>
      <c r="K769" s="633"/>
    </row>
    <row r="770" spans="1:11" s="632" customFormat="1" ht="15" hidden="1" outlineLevel="1" x14ac:dyDescent="0.25">
      <c r="A770" s="749" t="s">
        <v>1426</v>
      </c>
      <c r="B770" s="657" t="s">
        <v>1427</v>
      </c>
      <c r="C770" s="635" t="s">
        <v>243</v>
      </c>
      <c r="D770" s="621">
        <v>20</v>
      </c>
      <c r="E770" s="621"/>
      <c r="F770" s="752"/>
      <c r="G770" s="652"/>
      <c r="H770" s="548"/>
      <c r="I770" s="548"/>
      <c r="J770" s="653">
        <f t="shared" si="12"/>
        <v>20</v>
      </c>
      <c r="K770" s="633"/>
    </row>
    <row r="771" spans="1:11" s="632" customFormat="1" ht="15" hidden="1" outlineLevel="1" x14ac:dyDescent="0.25">
      <c r="A771" s="749" t="s">
        <v>1428</v>
      </c>
      <c r="B771" s="657" t="s">
        <v>648</v>
      </c>
      <c r="C771" s="635" t="s">
        <v>243</v>
      </c>
      <c r="D771" s="621">
        <v>310</v>
      </c>
      <c r="E771" s="621"/>
      <c r="F771" s="752"/>
      <c r="G771" s="652"/>
      <c r="H771" s="548"/>
      <c r="I771" s="548"/>
      <c r="J771" s="653">
        <f t="shared" si="12"/>
        <v>310</v>
      </c>
      <c r="K771" s="633"/>
    </row>
    <row r="772" spans="1:11" s="632" customFormat="1" ht="15" hidden="1" outlineLevel="1" x14ac:dyDescent="0.25">
      <c r="A772" s="749" t="s">
        <v>1429</v>
      </c>
      <c r="B772" s="657" t="s">
        <v>1430</v>
      </c>
      <c r="C772" s="635" t="s">
        <v>243</v>
      </c>
      <c r="D772" s="621">
        <v>600</v>
      </c>
      <c r="E772" s="621"/>
      <c r="F772" s="752"/>
      <c r="G772" s="652"/>
      <c r="H772" s="548"/>
      <c r="I772" s="548"/>
      <c r="J772" s="653">
        <f t="shared" si="12"/>
        <v>600</v>
      </c>
      <c r="K772" s="633"/>
    </row>
    <row r="773" spans="1:11" s="632" customFormat="1" ht="15" hidden="1" outlineLevel="1" x14ac:dyDescent="0.25">
      <c r="A773" s="749" t="s">
        <v>1431</v>
      </c>
      <c r="B773" s="657" t="s">
        <v>348</v>
      </c>
      <c r="C773" s="635" t="s">
        <v>170</v>
      </c>
      <c r="D773" s="621">
        <v>1200</v>
      </c>
      <c r="E773" s="621"/>
      <c r="F773" s="752"/>
      <c r="G773" s="652"/>
      <c r="H773" s="548"/>
      <c r="I773" s="548"/>
      <c r="J773" s="653">
        <f t="shared" si="12"/>
        <v>1200</v>
      </c>
      <c r="K773" s="633"/>
    </row>
    <row r="774" spans="1:11" s="632" customFormat="1" ht="14.25" hidden="1" customHeight="1" outlineLevel="1" x14ac:dyDescent="0.25">
      <c r="A774" s="749" t="s">
        <v>1432</v>
      </c>
      <c r="B774" s="657" t="s">
        <v>354</v>
      </c>
      <c r="C774" s="635" t="s">
        <v>196</v>
      </c>
      <c r="D774" s="621">
        <v>1</v>
      </c>
      <c r="E774" s="621">
        <v>1</v>
      </c>
      <c r="F774" s="752"/>
      <c r="G774" s="652"/>
      <c r="H774" s="548"/>
      <c r="I774" s="548"/>
      <c r="J774" s="653">
        <f t="shared" si="12"/>
        <v>0</v>
      </c>
      <c r="K774" s="633"/>
    </row>
    <row r="775" spans="1:11" s="632" customFormat="1" ht="15" hidden="1" outlineLevel="1" x14ac:dyDescent="0.25">
      <c r="A775" s="749" t="s">
        <v>1433</v>
      </c>
      <c r="B775" s="657" t="s">
        <v>381</v>
      </c>
      <c r="C775" s="635" t="s">
        <v>196</v>
      </c>
      <c r="D775" s="621">
        <v>1</v>
      </c>
      <c r="E775" s="621"/>
      <c r="F775" s="752"/>
      <c r="G775" s="652"/>
      <c r="H775" s="548"/>
      <c r="I775" s="548"/>
      <c r="J775" s="653">
        <f t="shared" si="12"/>
        <v>1</v>
      </c>
      <c r="K775" s="633"/>
    </row>
    <row r="776" spans="1:11" s="817" customFormat="1" collapsed="1" x14ac:dyDescent="0.25">
      <c r="A776" s="754" t="s">
        <v>1434</v>
      </c>
      <c r="B776" s="769" t="s">
        <v>1435</v>
      </c>
      <c r="C776" s="774"/>
      <c r="D776" s="775"/>
      <c r="E776" s="775"/>
      <c r="F776" s="775"/>
      <c r="G776" s="366"/>
      <c r="H776" s="546"/>
      <c r="I776" s="546"/>
      <c r="J776" s="779">
        <f t="shared" si="12"/>
        <v>0</v>
      </c>
      <c r="K776" s="818"/>
    </row>
    <row r="777" spans="1:11" s="817" customFormat="1" x14ac:dyDescent="0.25">
      <c r="A777" s="768" t="s">
        <v>1436</v>
      </c>
      <c r="B777" s="819" t="s">
        <v>390</v>
      </c>
      <c r="C777" s="820" t="s">
        <v>386</v>
      </c>
      <c r="D777" s="821">
        <v>14</v>
      </c>
      <c r="E777" s="821"/>
      <c r="F777" s="822">
        <v>14</v>
      </c>
      <c r="G777" s="674"/>
      <c r="H777" s="566"/>
      <c r="I777" s="566"/>
      <c r="J777" s="778">
        <f t="shared" si="12"/>
        <v>0</v>
      </c>
      <c r="K777" s="818"/>
    </row>
    <row r="778" spans="1:11" s="817" customFormat="1" x14ac:dyDescent="0.25">
      <c r="A778" s="768" t="s">
        <v>1437</v>
      </c>
      <c r="B778" s="819" t="s">
        <v>408</v>
      </c>
      <c r="C778" s="820" t="s">
        <v>449</v>
      </c>
      <c r="D778" s="821">
        <v>3470</v>
      </c>
      <c r="E778" s="821"/>
      <c r="F778" s="822">
        <v>3470</v>
      </c>
      <c r="G778" s="674"/>
      <c r="H778" s="566"/>
      <c r="I778" s="566"/>
      <c r="J778" s="778">
        <f t="shared" si="12"/>
        <v>0</v>
      </c>
      <c r="K778" s="818"/>
    </row>
    <row r="779" spans="1:11" s="817" customFormat="1" x14ac:dyDescent="0.25">
      <c r="A779" s="768" t="s">
        <v>1438</v>
      </c>
      <c r="B779" s="819" t="s">
        <v>429</v>
      </c>
      <c r="C779" s="820" t="s">
        <v>28</v>
      </c>
      <c r="D779" s="821">
        <v>6</v>
      </c>
      <c r="E779" s="821"/>
      <c r="F779" s="822">
        <v>6</v>
      </c>
      <c r="G779" s="674"/>
      <c r="H779" s="566"/>
      <c r="I779" s="566"/>
      <c r="J779" s="778">
        <f t="shared" si="12"/>
        <v>0</v>
      </c>
      <c r="K779" s="818"/>
    </row>
    <row r="780" spans="1:11" s="817" customFormat="1" x14ac:dyDescent="0.25">
      <c r="A780" s="768" t="s">
        <v>1439</v>
      </c>
      <c r="B780" s="819" t="s">
        <v>410</v>
      </c>
      <c r="C780" s="820" t="s">
        <v>386</v>
      </c>
      <c r="D780" s="821">
        <v>1</v>
      </c>
      <c r="E780" s="821"/>
      <c r="F780" s="822">
        <v>1</v>
      </c>
      <c r="G780" s="674"/>
      <c r="H780" s="566"/>
      <c r="I780" s="566"/>
      <c r="J780" s="778">
        <f t="shared" si="12"/>
        <v>0</v>
      </c>
      <c r="K780" s="818"/>
    </row>
    <row r="781" spans="1:11" s="817" customFormat="1" x14ac:dyDescent="0.25">
      <c r="A781" s="769" t="s">
        <v>1440</v>
      </c>
      <c r="B781" s="769" t="s">
        <v>1441</v>
      </c>
      <c r="C781" s="774"/>
      <c r="D781" s="775"/>
      <c r="E781" s="775"/>
      <c r="F781" s="775"/>
      <c r="G781" s="366"/>
      <c r="H781" s="546"/>
      <c r="I781" s="546"/>
      <c r="J781" s="779">
        <f t="shared" si="12"/>
        <v>0</v>
      </c>
      <c r="K781" s="818"/>
    </row>
    <row r="782" spans="1:11" s="817" customFormat="1" x14ac:dyDescent="0.25">
      <c r="A782" s="768" t="s">
        <v>1442</v>
      </c>
      <c r="B782" s="819" t="s">
        <v>390</v>
      </c>
      <c r="C782" s="820" t="s">
        <v>386</v>
      </c>
      <c r="D782" s="821">
        <v>3</v>
      </c>
      <c r="E782" s="821"/>
      <c r="F782" s="822">
        <v>3</v>
      </c>
      <c r="G782" s="674"/>
      <c r="H782" s="566"/>
      <c r="I782" s="566"/>
      <c r="J782" s="778">
        <f t="shared" si="12"/>
        <v>0</v>
      </c>
      <c r="K782" s="818"/>
    </row>
    <row r="783" spans="1:11" s="817" customFormat="1" x14ac:dyDescent="0.25">
      <c r="A783" s="768" t="s">
        <v>1443</v>
      </c>
      <c r="B783" s="819" t="s">
        <v>408</v>
      </c>
      <c r="C783" s="820" t="s">
        <v>449</v>
      </c>
      <c r="D783" s="821">
        <v>50</v>
      </c>
      <c r="E783" s="821"/>
      <c r="F783" s="822">
        <v>50</v>
      </c>
      <c r="G783" s="674"/>
      <c r="H783" s="566"/>
      <c r="I783" s="566"/>
      <c r="J783" s="778">
        <f t="shared" si="12"/>
        <v>0</v>
      </c>
      <c r="K783" s="818"/>
    </row>
    <row r="784" spans="1:11" s="817" customFormat="1" x14ac:dyDescent="0.25">
      <c r="A784" s="768" t="s">
        <v>1444</v>
      </c>
      <c r="B784" s="819" t="s">
        <v>410</v>
      </c>
      <c r="C784" s="820" t="s">
        <v>386</v>
      </c>
      <c r="D784" s="821">
        <v>1</v>
      </c>
      <c r="E784" s="821"/>
      <c r="F784" s="822">
        <v>1</v>
      </c>
      <c r="G784" s="674"/>
      <c r="H784" s="566"/>
      <c r="I784" s="566"/>
      <c r="J784" s="778">
        <f t="shared" si="12"/>
        <v>0</v>
      </c>
      <c r="K784" s="818"/>
    </row>
    <row r="785" spans="1:11" s="817" customFormat="1" x14ac:dyDescent="0.25">
      <c r="A785" s="754">
        <v>2</v>
      </c>
      <c r="B785" s="769" t="s">
        <v>1445</v>
      </c>
      <c r="C785" s="774"/>
      <c r="D785" s="775"/>
      <c r="E785" s="775"/>
      <c r="F785" s="775"/>
      <c r="G785" s="317"/>
      <c r="H785" s="529"/>
      <c r="I785" s="529"/>
      <c r="J785" s="779">
        <f t="shared" si="12"/>
        <v>0</v>
      </c>
      <c r="K785" s="818"/>
    </row>
    <row r="786" spans="1:11" s="817" customFormat="1" x14ac:dyDescent="0.25">
      <c r="A786" s="754" t="s">
        <v>1446</v>
      </c>
      <c r="B786" s="769" t="s">
        <v>1447</v>
      </c>
      <c r="C786" s="774"/>
      <c r="D786" s="775"/>
      <c r="E786" s="775"/>
      <c r="F786" s="775"/>
      <c r="G786" s="366"/>
      <c r="H786" s="546"/>
      <c r="I786" s="546"/>
      <c r="J786" s="779">
        <f t="shared" si="12"/>
        <v>0</v>
      </c>
      <c r="K786" s="818"/>
    </row>
    <row r="787" spans="1:11" s="632" customFormat="1" ht="15" hidden="1" outlineLevel="1" x14ac:dyDescent="0.25">
      <c r="A787" s="749" t="s">
        <v>1448</v>
      </c>
      <c r="B787" s="657" t="s">
        <v>1449</v>
      </c>
      <c r="C787" s="635" t="s">
        <v>170</v>
      </c>
      <c r="D787" s="621">
        <v>2</v>
      </c>
      <c r="E787" s="621">
        <v>2</v>
      </c>
      <c r="F787" s="752"/>
      <c r="G787" s="652"/>
      <c r="H787" s="548"/>
      <c r="I787" s="548"/>
      <c r="J787" s="653">
        <f t="shared" si="12"/>
        <v>0</v>
      </c>
      <c r="K787" s="633"/>
    </row>
    <row r="788" spans="1:11" s="632" customFormat="1" ht="28.5" hidden="1" outlineLevel="1" x14ac:dyDescent="0.25">
      <c r="A788" s="749" t="s">
        <v>1450</v>
      </c>
      <c r="B788" s="657" t="s">
        <v>1451</v>
      </c>
      <c r="C788" s="635" t="s">
        <v>243</v>
      </c>
      <c r="D788" s="621">
        <v>350</v>
      </c>
      <c r="E788" s="621">
        <v>280</v>
      </c>
      <c r="F788" s="752"/>
      <c r="G788" s="652"/>
      <c r="H788" s="548"/>
      <c r="I788" s="548"/>
      <c r="J788" s="653">
        <f t="shared" si="12"/>
        <v>70</v>
      </c>
      <c r="K788" s="633"/>
    </row>
    <row r="789" spans="1:11" s="632" customFormat="1" ht="28.5" hidden="1" outlineLevel="1" x14ac:dyDescent="0.25">
      <c r="A789" s="749" t="s">
        <v>1452</v>
      </c>
      <c r="B789" s="656" t="s">
        <v>1453</v>
      </c>
      <c r="C789" s="635" t="s">
        <v>296</v>
      </c>
      <c r="D789" s="621">
        <v>250</v>
      </c>
      <c r="E789" s="621">
        <v>136</v>
      </c>
      <c r="F789" s="752"/>
      <c r="G789" s="652"/>
      <c r="H789" s="548"/>
      <c r="I789" s="548"/>
      <c r="J789" s="653">
        <f t="shared" si="12"/>
        <v>114</v>
      </c>
      <c r="K789" s="633"/>
    </row>
    <row r="790" spans="1:11" s="632" customFormat="1" ht="28.5" hidden="1" outlineLevel="1" x14ac:dyDescent="0.25">
      <c r="A790" s="749" t="s">
        <v>1454</v>
      </c>
      <c r="B790" s="657" t="s">
        <v>1455</v>
      </c>
      <c r="C790" s="635" t="s">
        <v>170</v>
      </c>
      <c r="D790" s="621">
        <v>23</v>
      </c>
      <c r="E790" s="621">
        <v>23</v>
      </c>
      <c r="F790" s="752"/>
      <c r="G790" s="652"/>
      <c r="H790" s="548"/>
      <c r="I790" s="548"/>
      <c r="J790" s="653">
        <f t="shared" si="12"/>
        <v>0</v>
      </c>
      <c r="K790" s="633"/>
    </row>
    <row r="791" spans="1:11" s="632" customFormat="1" ht="15" hidden="1" outlineLevel="1" x14ac:dyDescent="0.25">
      <c r="A791" s="750" t="s">
        <v>1456</v>
      </c>
      <c r="B791" s="656" t="s">
        <v>543</v>
      </c>
      <c r="C791" s="635" t="s">
        <v>170</v>
      </c>
      <c r="D791" s="621">
        <v>500</v>
      </c>
      <c r="E791" s="621"/>
      <c r="F791" s="752"/>
      <c r="G791" s="652"/>
      <c r="H791" s="548"/>
      <c r="I791" s="548"/>
      <c r="J791" s="653">
        <f t="shared" si="12"/>
        <v>500</v>
      </c>
      <c r="K791" s="633"/>
    </row>
    <row r="792" spans="1:11" s="632" customFormat="1" ht="15" hidden="1" outlineLevel="1" x14ac:dyDescent="0.25">
      <c r="A792" s="750" t="s">
        <v>1457</v>
      </c>
      <c r="B792" s="656" t="s">
        <v>620</v>
      </c>
      <c r="C792" s="635" t="s">
        <v>170</v>
      </c>
      <c r="D792" s="621">
        <v>21</v>
      </c>
      <c r="E792" s="621"/>
      <c r="F792" s="752"/>
      <c r="G792" s="652"/>
      <c r="H792" s="548"/>
      <c r="I792" s="548"/>
      <c r="J792" s="653">
        <f t="shared" si="12"/>
        <v>21</v>
      </c>
      <c r="K792" s="633"/>
    </row>
    <row r="793" spans="1:11" s="632" customFormat="1" ht="15" hidden="1" outlineLevel="1" x14ac:dyDescent="0.25">
      <c r="A793" s="749" t="s">
        <v>1458</v>
      </c>
      <c r="B793" s="657" t="s">
        <v>1459</v>
      </c>
      <c r="C793" s="635" t="s">
        <v>170</v>
      </c>
      <c r="D793" s="621">
        <v>120</v>
      </c>
      <c r="E793" s="621">
        <v>120</v>
      </c>
      <c r="F793" s="752"/>
      <c r="G793" s="652"/>
      <c r="H793" s="548"/>
      <c r="I793" s="548"/>
      <c r="J793" s="653">
        <f t="shared" si="12"/>
        <v>0</v>
      </c>
      <c r="K793" s="633"/>
    </row>
    <row r="794" spans="1:11" s="632" customFormat="1" ht="15" hidden="1" outlineLevel="1" x14ac:dyDescent="0.25">
      <c r="A794" s="749" t="s">
        <v>1460</v>
      </c>
      <c r="B794" s="657" t="s">
        <v>1461</v>
      </c>
      <c r="C794" s="635" t="s">
        <v>170</v>
      </c>
      <c r="D794" s="621">
        <v>46</v>
      </c>
      <c r="E794" s="621">
        <v>46</v>
      </c>
      <c r="F794" s="752"/>
      <c r="G794" s="652"/>
      <c r="H794" s="548"/>
      <c r="I794" s="548"/>
      <c r="J794" s="653">
        <f t="shared" si="12"/>
        <v>0</v>
      </c>
      <c r="K794" s="633"/>
    </row>
    <row r="795" spans="1:11" s="632" customFormat="1" ht="15" hidden="1" outlineLevel="1" x14ac:dyDescent="0.25">
      <c r="A795" s="749" t="s">
        <v>1462</v>
      </c>
      <c r="B795" s="657" t="s">
        <v>1463</v>
      </c>
      <c r="C795" s="635" t="s">
        <v>170</v>
      </c>
      <c r="D795" s="621">
        <v>23</v>
      </c>
      <c r="E795" s="621"/>
      <c r="F795" s="752"/>
      <c r="G795" s="652"/>
      <c r="H795" s="548"/>
      <c r="I795" s="548"/>
      <c r="J795" s="653">
        <f t="shared" si="12"/>
        <v>23</v>
      </c>
      <c r="K795" s="633"/>
    </row>
    <row r="796" spans="1:11" s="632" customFormat="1" ht="15" hidden="1" outlineLevel="1" x14ac:dyDescent="0.25">
      <c r="A796" s="749" t="s">
        <v>1464</v>
      </c>
      <c r="B796" s="657" t="s">
        <v>1465</v>
      </c>
      <c r="C796" s="635" t="s">
        <v>170</v>
      </c>
      <c r="D796" s="621">
        <v>272</v>
      </c>
      <c r="E796" s="621">
        <v>272</v>
      </c>
      <c r="F796" s="752"/>
      <c r="G796" s="652"/>
      <c r="H796" s="548"/>
      <c r="I796" s="548"/>
      <c r="J796" s="653">
        <f t="shared" si="12"/>
        <v>0</v>
      </c>
      <c r="K796" s="633"/>
    </row>
    <row r="797" spans="1:11" s="632" customFormat="1" ht="15" hidden="1" outlineLevel="1" x14ac:dyDescent="0.25">
      <c r="A797" s="749" t="s">
        <v>1466</v>
      </c>
      <c r="B797" s="657" t="s">
        <v>354</v>
      </c>
      <c r="C797" s="635" t="s">
        <v>196</v>
      </c>
      <c r="D797" s="621">
        <v>1</v>
      </c>
      <c r="E797" s="621">
        <v>1</v>
      </c>
      <c r="F797" s="752"/>
      <c r="G797" s="652"/>
      <c r="H797" s="548"/>
      <c r="I797" s="548"/>
      <c r="J797" s="653">
        <f t="shared" si="12"/>
        <v>0</v>
      </c>
      <c r="K797" s="633"/>
    </row>
    <row r="798" spans="1:11" s="632" customFormat="1" ht="15" hidden="1" outlineLevel="1" x14ac:dyDescent="0.25">
      <c r="A798" s="749" t="s">
        <v>1467</v>
      </c>
      <c r="B798" s="657" t="s">
        <v>381</v>
      </c>
      <c r="C798" s="635" t="s">
        <v>196</v>
      </c>
      <c r="D798" s="621">
        <v>1</v>
      </c>
      <c r="E798" s="621">
        <v>1</v>
      </c>
      <c r="F798" s="752"/>
      <c r="G798" s="652"/>
      <c r="H798" s="548"/>
      <c r="I798" s="548"/>
      <c r="J798" s="653">
        <f t="shared" si="12"/>
        <v>0</v>
      </c>
      <c r="K798" s="633"/>
    </row>
    <row r="799" spans="1:11" s="632" customFormat="1" ht="28.5" hidden="1" outlineLevel="1" x14ac:dyDescent="0.25">
      <c r="A799" s="750" t="s">
        <v>1468</v>
      </c>
      <c r="B799" s="656" t="s">
        <v>674</v>
      </c>
      <c r="C799" s="635" t="s">
        <v>296</v>
      </c>
      <c r="D799" s="621">
        <v>250</v>
      </c>
      <c r="E799" s="621"/>
      <c r="F799" s="752"/>
      <c r="G799" s="652"/>
      <c r="H799" s="548"/>
      <c r="I799" s="548"/>
      <c r="J799" s="653">
        <f t="shared" si="12"/>
        <v>250</v>
      </c>
      <c r="K799" s="633"/>
    </row>
    <row r="800" spans="1:11" s="817" customFormat="1" collapsed="1" x14ac:dyDescent="0.25">
      <c r="A800" s="754">
        <v>3</v>
      </c>
      <c r="B800" s="769" t="s">
        <v>1469</v>
      </c>
      <c r="C800" s="774"/>
      <c r="D800" s="775"/>
      <c r="E800" s="775"/>
      <c r="F800" s="775"/>
      <c r="G800" s="317"/>
      <c r="H800" s="529"/>
      <c r="I800" s="529"/>
      <c r="J800" s="779">
        <f t="shared" si="12"/>
        <v>0</v>
      </c>
      <c r="K800" s="818"/>
    </row>
    <row r="801" spans="1:11" s="817" customFormat="1" x14ac:dyDescent="0.25">
      <c r="A801" s="754" t="s">
        <v>1470</v>
      </c>
      <c r="B801" s="769" t="s">
        <v>1471</v>
      </c>
      <c r="C801" s="774"/>
      <c r="D801" s="775"/>
      <c r="E801" s="775"/>
      <c r="F801" s="775"/>
      <c r="G801" s="366"/>
      <c r="H801" s="546"/>
      <c r="I801" s="546"/>
      <c r="J801" s="779">
        <f t="shared" si="12"/>
        <v>0</v>
      </c>
      <c r="K801" s="818"/>
    </row>
    <row r="802" spans="1:11" s="817" customFormat="1" x14ac:dyDescent="0.25">
      <c r="A802" s="770" t="s">
        <v>1472</v>
      </c>
      <c r="B802" s="839" t="s">
        <v>1473</v>
      </c>
      <c r="C802" s="806"/>
      <c r="D802" s="807"/>
      <c r="E802" s="807"/>
      <c r="F802" s="808"/>
      <c r="G802" s="397"/>
      <c r="H802" s="570"/>
      <c r="I802" s="570"/>
      <c r="J802" s="778">
        <f t="shared" si="12"/>
        <v>0</v>
      </c>
      <c r="K802" s="818"/>
    </row>
    <row r="803" spans="1:11" s="817" customFormat="1" x14ac:dyDescent="0.25">
      <c r="A803" s="770" t="s">
        <v>1474</v>
      </c>
      <c r="B803" s="805" t="s">
        <v>1475</v>
      </c>
      <c r="C803" s="806"/>
      <c r="D803" s="807"/>
      <c r="E803" s="807"/>
      <c r="F803" s="808"/>
      <c r="G803" s="675"/>
      <c r="H803" s="571"/>
      <c r="I803" s="571"/>
      <c r="J803" s="778">
        <f t="shared" si="12"/>
        <v>0</v>
      </c>
      <c r="K803" s="818"/>
    </row>
    <row r="804" spans="1:11" s="817" customFormat="1" x14ac:dyDescent="0.25">
      <c r="A804" s="768" t="s">
        <v>1476</v>
      </c>
      <c r="B804" s="810" t="s">
        <v>805</v>
      </c>
      <c r="C804" s="806" t="s">
        <v>43</v>
      </c>
      <c r="D804" s="807">
        <v>84.186999999999998</v>
      </c>
      <c r="E804" s="807">
        <v>84.186999999999998</v>
      </c>
      <c r="F804" s="808"/>
      <c r="G804" s="665"/>
      <c r="H804" s="558"/>
      <c r="I804" s="558"/>
      <c r="J804" s="778">
        <f t="shared" si="12"/>
        <v>0</v>
      </c>
      <c r="K804" s="818"/>
    </row>
    <row r="805" spans="1:11" s="817" customFormat="1" x14ac:dyDescent="0.25">
      <c r="A805" s="768" t="s">
        <v>1477</v>
      </c>
      <c r="B805" s="810" t="s">
        <v>1478</v>
      </c>
      <c r="C805" s="806" t="s">
        <v>43</v>
      </c>
      <c r="D805" s="807">
        <v>57.27</v>
      </c>
      <c r="E805" s="807">
        <v>57.27</v>
      </c>
      <c r="F805" s="808"/>
      <c r="G805" s="651"/>
      <c r="H805" s="547"/>
      <c r="I805" s="547"/>
      <c r="J805" s="778">
        <f t="shared" si="12"/>
        <v>0</v>
      </c>
      <c r="K805" s="818"/>
    </row>
    <row r="806" spans="1:11" s="817" customFormat="1" ht="30" x14ac:dyDescent="0.25">
      <c r="A806" s="768" t="s">
        <v>1479</v>
      </c>
      <c r="B806" s="810" t="s">
        <v>929</v>
      </c>
      <c r="C806" s="806" t="s">
        <v>43</v>
      </c>
      <c r="D806" s="807">
        <v>90.69</v>
      </c>
      <c r="E806" s="807">
        <v>90.69</v>
      </c>
      <c r="F806" s="808"/>
      <c r="G806" s="651"/>
      <c r="H806" s="547"/>
      <c r="I806" s="547"/>
      <c r="J806" s="778">
        <f t="shared" si="12"/>
        <v>0</v>
      </c>
      <c r="K806" s="818"/>
    </row>
    <row r="807" spans="1:11" s="817" customFormat="1" x14ac:dyDescent="0.25">
      <c r="A807" s="768" t="s">
        <v>1480</v>
      </c>
      <c r="B807" s="810" t="s">
        <v>809</v>
      </c>
      <c r="C807" s="806" t="s">
        <v>43</v>
      </c>
      <c r="D807" s="807">
        <v>54.41</v>
      </c>
      <c r="E807" s="807">
        <v>54.41</v>
      </c>
      <c r="F807" s="808"/>
      <c r="G807" s="665"/>
      <c r="H807" s="558"/>
      <c r="I807" s="558"/>
      <c r="J807" s="778">
        <f t="shared" si="12"/>
        <v>0</v>
      </c>
      <c r="K807" s="818"/>
    </row>
    <row r="808" spans="1:11" s="817" customFormat="1" ht="30" x14ac:dyDescent="0.25">
      <c r="A808" s="770" t="s">
        <v>1481</v>
      </c>
      <c r="B808" s="805" t="s">
        <v>1482</v>
      </c>
      <c r="C808" s="806"/>
      <c r="D808" s="807"/>
      <c r="E808" s="807"/>
      <c r="F808" s="808"/>
      <c r="G808" s="651"/>
      <c r="H808" s="547"/>
      <c r="I808" s="547"/>
      <c r="J808" s="778">
        <f t="shared" si="12"/>
        <v>0</v>
      </c>
      <c r="K808" s="818"/>
    </row>
    <row r="809" spans="1:11" s="817" customFormat="1" x14ac:dyDescent="0.25">
      <c r="A809" s="768" t="s">
        <v>1483</v>
      </c>
      <c r="B809" s="810" t="s">
        <v>1484</v>
      </c>
      <c r="C809" s="806" t="s">
        <v>43</v>
      </c>
      <c r="D809" s="807">
        <v>98.4</v>
      </c>
      <c r="E809" s="807">
        <v>98.4</v>
      </c>
      <c r="F809" s="808"/>
      <c r="G809" s="665"/>
      <c r="H809" s="558"/>
      <c r="I809" s="558"/>
      <c r="J809" s="778">
        <f t="shared" si="12"/>
        <v>0</v>
      </c>
      <c r="K809" s="818"/>
    </row>
    <row r="810" spans="1:11" s="817" customFormat="1" x14ac:dyDescent="0.25">
      <c r="A810" s="768" t="s">
        <v>1485</v>
      </c>
      <c r="B810" s="810" t="s">
        <v>1486</v>
      </c>
      <c r="C810" s="806" t="s">
        <v>43</v>
      </c>
      <c r="D810" s="807">
        <v>25.58</v>
      </c>
      <c r="E810" s="807">
        <v>25.58</v>
      </c>
      <c r="F810" s="808"/>
      <c r="G810" s="665"/>
      <c r="H810" s="558"/>
      <c r="I810" s="558"/>
      <c r="J810" s="778">
        <f t="shared" si="12"/>
        <v>0</v>
      </c>
      <c r="K810" s="818"/>
    </row>
    <row r="811" spans="1:11" s="817" customFormat="1" x14ac:dyDescent="0.25">
      <c r="A811" s="768" t="s">
        <v>1487</v>
      </c>
      <c r="B811" s="810" t="s">
        <v>1488</v>
      </c>
      <c r="C811" s="806" t="s">
        <v>43</v>
      </c>
      <c r="D811" s="807">
        <v>61.38</v>
      </c>
      <c r="E811" s="807">
        <v>60</v>
      </c>
      <c r="F811" s="808">
        <v>1.3800000000000026</v>
      </c>
      <c r="G811" s="665"/>
      <c r="H811" s="558"/>
      <c r="I811" s="558"/>
      <c r="J811" s="778">
        <f t="shared" si="12"/>
        <v>0</v>
      </c>
      <c r="K811" s="818"/>
    </row>
    <row r="812" spans="1:11" s="817" customFormat="1" x14ac:dyDescent="0.25">
      <c r="A812" s="768" t="s">
        <v>1489</v>
      </c>
      <c r="B812" s="810" t="s">
        <v>1490</v>
      </c>
      <c r="C812" s="806" t="s">
        <v>43</v>
      </c>
      <c r="D812" s="807">
        <f>D811*0.2</f>
        <v>12.276000000000002</v>
      </c>
      <c r="E812" s="807">
        <v>12</v>
      </c>
      <c r="F812" s="808">
        <v>0.27600000000000158</v>
      </c>
      <c r="G812" s="665"/>
      <c r="H812" s="558"/>
      <c r="I812" s="558"/>
      <c r="J812" s="778">
        <f t="shared" si="12"/>
        <v>0</v>
      </c>
      <c r="K812" s="818"/>
    </row>
    <row r="813" spans="1:11" s="817" customFormat="1" x14ac:dyDescent="0.25">
      <c r="A813" s="768" t="s">
        <v>1491</v>
      </c>
      <c r="B813" s="810" t="s">
        <v>1492</v>
      </c>
      <c r="C813" s="806" t="s">
        <v>296</v>
      </c>
      <c r="D813" s="807">
        <v>83.24</v>
      </c>
      <c r="E813" s="807">
        <v>82.49</v>
      </c>
      <c r="F813" s="808">
        <v>0.75</v>
      </c>
      <c r="G813" s="651"/>
      <c r="H813" s="547"/>
      <c r="I813" s="547"/>
      <c r="J813" s="778">
        <f t="shared" ref="J813:J876" si="13">D813-E813-F813-G813-H813-I813</f>
        <v>0</v>
      </c>
      <c r="K813" s="818"/>
    </row>
    <row r="814" spans="1:11" s="497" customFormat="1" ht="15" hidden="1" x14ac:dyDescent="0.25">
      <c r="A814" s="709" t="s">
        <v>1493</v>
      </c>
      <c r="B814" s="715" t="s">
        <v>1494</v>
      </c>
      <c r="C814" s="716"/>
      <c r="D814" s="717"/>
      <c r="E814" s="718"/>
      <c r="F814" s="708">
        <v>0</v>
      </c>
      <c r="G814" s="547"/>
      <c r="H814" s="547"/>
      <c r="I814" s="547"/>
      <c r="J814" s="389">
        <f t="shared" si="13"/>
        <v>0</v>
      </c>
      <c r="K814" s="464"/>
    </row>
    <row r="815" spans="1:11" s="817" customFormat="1" ht="60" x14ac:dyDescent="0.25">
      <c r="A815" s="768" t="s">
        <v>1495</v>
      </c>
      <c r="B815" s="810" t="s">
        <v>1496</v>
      </c>
      <c r="C815" s="806" t="s">
        <v>296</v>
      </c>
      <c r="D815" s="807">
        <v>83.24</v>
      </c>
      <c r="E815" s="807">
        <v>82.49</v>
      </c>
      <c r="F815" s="808">
        <v>0.75</v>
      </c>
      <c r="G815" s="665"/>
      <c r="H815" s="558"/>
      <c r="I815" s="558"/>
      <c r="J815" s="778">
        <f t="shared" si="13"/>
        <v>0</v>
      </c>
      <c r="K815" s="818"/>
    </row>
    <row r="816" spans="1:11" s="817" customFormat="1" x14ac:dyDescent="0.25">
      <c r="A816" s="768" t="s">
        <v>1497</v>
      </c>
      <c r="B816" s="810" t="s">
        <v>1498</v>
      </c>
      <c r="C816" s="806" t="s">
        <v>296</v>
      </c>
      <c r="D816" s="807">
        <v>83.24</v>
      </c>
      <c r="E816" s="807">
        <v>82.49</v>
      </c>
      <c r="F816" s="808">
        <v>0.75</v>
      </c>
      <c r="G816" s="665"/>
      <c r="H816" s="558"/>
      <c r="I816" s="558"/>
      <c r="J816" s="778">
        <f t="shared" si="13"/>
        <v>0</v>
      </c>
      <c r="K816" s="818"/>
    </row>
    <row r="817" spans="1:11" s="817" customFormat="1" x14ac:dyDescent="0.25">
      <c r="A817" s="768" t="s">
        <v>1499</v>
      </c>
      <c r="B817" s="810" t="s">
        <v>1500</v>
      </c>
      <c r="C817" s="806" t="s">
        <v>296</v>
      </c>
      <c r="D817" s="807">
        <v>43.47</v>
      </c>
      <c r="E817" s="807"/>
      <c r="F817" s="808">
        <v>43.47</v>
      </c>
      <c r="G817" s="665"/>
      <c r="H817" s="558"/>
      <c r="I817" s="558"/>
      <c r="J817" s="778">
        <f t="shared" si="13"/>
        <v>0</v>
      </c>
      <c r="K817" s="818"/>
    </row>
    <row r="818" spans="1:11" s="497" customFormat="1" ht="15" hidden="1" x14ac:dyDescent="0.25">
      <c r="A818" s="719" t="s">
        <v>1501</v>
      </c>
      <c r="B818" s="720" t="s">
        <v>1502</v>
      </c>
      <c r="C818" s="224" t="s">
        <v>170</v>
      </c>
      <c r="D818" s="225">
        <v>1</v>
      </c>
      <c r="E818" s="401">
        <v>1</v>
      </c>
      <c r="F818" s="602">
        <v>0</v>
      </c>
      <c r="G818" s="547"/>
      <c r="H818" s="547"/>
      <c r="I818" s="547"/>
      <c r="J818" s="324">
        <f t="shared" si="13"/>
        <v>0</v>
      </c>
      <c r="K818" s="464"/>
    </row>
    <row r="819" spans="1:11" s="497" customFormat="1" ht="28.5" hidden="1" x14ac:dyDescent="0.25">
      <c r="A819" s="586" t="s">
        <v>1503</v>
      </c>
      <c r="B819" s="156" t="s">
        <v>1504</v>
      </c>
      <c r="C819" s="114" t="s">
        <v>170</v>
      </c>
      <c r="D819" s="115">
        <v>68</v>
      </c>
      <c r="E819" s="369">
        <v>68</v>
      </c>
      <c r="F819" s="596">
        <v>0</v>
      </c>
      <c r="G819" s="547"/>
      <c r="H819" s="547"/>
      <c r="I819" s="547"/>
      <c r="J819" s="327">
        <f t="shared" si="13"/>
        <v>0</v>
      </c>
      <c r="K819" s="464"/>
    </row>
    <row r="820" spans="1:11" s="497" customFormat="1" ht="28.5" hidden="1" x14ac:dyDescent="0.25">
      <c r="A820" s="689" t="s">
        <v>1505</v>
      </c>
      <c r="B820" s="227" t="s">
        <v>1506</v>
      </c>
      <c r="C820" s="228" t="s">
        <v>296</v>
      </c>
      <c r="D820" s="229">
        <v>165</v>
      </c>
      <c r="E820" s="403">
        <v>165</v>
      </c>
      <c r="F820" s="600">
        <v>0</v>
      </c>
      <c r="G820" s="572"/>
      <c r="H820" s="572"/>
      <c r="I820" s="572"/>
      <c r="J820" s="374">
        <f t="shared" si="13"/>
        <v>0</v>
      </c>
      <c r="K820" s="464"/>
    </row>
    <row r="821" spans="1:11" s="817" customFormat="1" ht="30" x14ac:dyDescent="0.25">
      <c r="A821" s="768" t="s">
        <v>1507</v>
      </c>
      <c r="B821" s="810" t="s">
        <v>1508</v>
      </c>
      <c r="C821" s="806" t="s">
        <v>296</v>
      </c>
      <c r="D821" s="840">
        <v>22.77</v>
      </c>
      <c r="E821" s="840"/>
      <c r="F821" s="841">
        <v>22.77</v>
      </c>
      <c r="G821" s="676"/>
      <c r="H821" s="573"/>
      <c r="I821" s="573"/>
      <c r="J821" s="778">
        <f t="shared" si="13"/>
        <v>0</v>
      </c>
      <c r="K821" s="818"/>
    </row>
    <row r="822" spans="1:11" s="817" customFormat="1" x14ac:dyDescent="0.25">
      <c r="A822" s="770" t="s">
        <v>1509</v>
      </c>
      <c r="B822" s="839" t="s">
        <v>1510</v>
      </c>
      <c r="C822" s="806"/>
      <c r="D822" s="807"/>
      <c r="E822" s="807"/>
      <c r="F822" s="808"/>
      <c r="G822" s="677"/>
      <c r="H822" s="574"/>
      <c r="I822" s="574"/>
      <c r="J822" s="778">
        <f t="shared" si="13"/>
        <v>0</v>
      </c>
      <c r="K822" s="818"/>
    </row>
    <row r="823" spans="1:11" s="817" customFormat="1" x14ac:dyDescent="0.25">
      <c r="A823" s="770" t="s">
        <v>1511</v>
      </c>
      <c r="B823" s="805" t="s">
        <v>1475</v>
      </c>
      <c r="C823" s="806"/>
      <c r="D823" s="807"/>
      <c r="E823" s="807"/>
      <c r="F823" s="808"/>
      <c r="G823" s="675"/>
      <c r="H823" s="571"/>
      <c r="I823" s="571"/>
      <c r="J823" s="778">
        <f t="shared" si="13"/>
        <v>0</v>
      </c>
      <c r="K823" s="818"/>
    </row>
    <row r="824" spans="1:11" s="817" customFormat="1" x14ac:dyDescent="0.25">
      <c r="A824" s="768" t="s">
        <v>1512</v>
      </c>
      <c r="B824" s="810" t="s">
        <v>809</v>
      </c>
      <c r="C824" s="806" t="s">
        <v>43</v>
      </c>
      <c r="D824" s="807">
        <f>D826*1.6-D826</f>
        <v>83.460000000000008</v>
      </c>
      <c r="E824" s="807">
        <v>83.46</v>
      </c>
      <c r="F824" s="808"/>
      <c r="G824" s="665"/>
      <c r="H824" s="558"/>
      <c r="I824" s="558"/>
      <c r="J824" s="778">
        <f t="shared" si="13"/>
        <v>1.4210854715202004E-14</v>
      </c>
      <c r="K824" s="818"/>
    </row>
    <row r="825" spans="1:11" s="817" customFormat="1" x14ac:dyDescent="0.25">
      <c r="A825" s="768" t="s">
        <v>1513</v>
      </c>
      <c r="B825" s="810" t="s">
        <v>1478</v>
      </c>
      <c r="C825" s="806" t="s">
        <v>43</v>
      </c>
      <c r="D825" s="807">
        <v>96.88</v>
      </c>
      <c r="E825" s="807">
        <v>96.88</v>
      </c>
      <c r="F825" s="808"/>
      <c r="G825" s="651"/>
      <c r="H825" s="547"/>
      <c r="I825" s="547"/>
      <c r="J825" s="778">
        <f t="shared" si="13"/>
        <v>0</v>
      </c>
      <c r="K825" s="818"/>
    </row>
    <row r="826" spans="1:11" s="817" customFormat="1" ht="30" x14ac:dyDescent="0.25">
      <c r="A826" s="768" t="s">
        <v>1514</v>
      </c>
      <c r="B826" s="810" t="s">
        <v>929</v>
      </c>
      <c r="C826" s="806" t="s">
        <v>43</v>
      </c>
      <c r="D826" s="807">
        <v>139.1</v>
      </c>
      <c r="E826" s="807">
        <v>139.1</v>
      </c>
      <c r="F826" s="808"/>
      <c r="G826" s="651"/>
      <c r="H826" s="547"/>
      <c r="I826" s="547"/>
      <c r="J826" s="778">
        <f t="shared" si="13"/>
        <v>0</v>
      </c>
      <c r="K826" s="818"/>
    </row>
    <row r="827" spans="1:11" s="817" customFormat="1" x14ac:dyDescent="0.25">
      <c r="A827" s="768" t="s">
        <v>1515</v>
      </c>
      <c r="B827" s="810" t="s">
        <v>805</v>
      </c>
      <c r="C827" s="806" t="s">
        <v>43</v>
      </c>
      <c r="D827" s="807">
        <v>142.41399999999999</v>
      </c>
      <c r="E827" s="807">
        <v>142.41399999999999</v>
      </c>
      <c r="F827" s="808"/>
      <c r="G827" s="665"/>
      <c r="H827" s="558"/>
      <c r="I827" s="558"/>
      <c r="J827" s="778">
        <f t="shared" si="13"/>
        <v>0</v>
      </c>
      <c r="K827" s="818"/>
    </row>
    <row r="828" spans="1:11" s="817" customFormat="1" ht="30" x14ac:dyDescent="0.25">
      <c r="A828" s="770" t="s">
        <v>1516</v>
      </c>
      <c r="B828" s="805" t="s">
        <v>1482</v>
      </c>
      <c r="C828" s="842"/>
      <c r="D828" s="843"/>
      <c r="E828" s="843"/>
      <c r="F828" s="844"/>
      <c r="G828" s="678"/>
      <c r="H828" s="575"/>
      <c r="I828" s="575"/>
      <c r="J828" s="778">
        <f t="shared" si="13"/>
        <v>0</v>
      </c>
      <c r="K828" s="818"/>
    </row>
    <row r="829" spans="1:11" s="817" customFormat="1" x14ac:dyDescent="0.25">
      <c r="A829" s="768" t="s">
        <v>1517</v>
      </c>
      <c r="B829" s="810" t="s">
        <v>1484</v>
      </c>
      <c r="C829" s="806" t="s">
        <v>43</v>
      </c>
      <c r="D829" s="807">
        <v>98.04</v>
      </c>
      <c r="E829" s="807">
        <v>98.04</v>
      </c>
      <c r="F829" s="808"/>
      <c r="G829" s="651"/>
      <c r="H829" s="547"/>
      <c r="I829" s="547"/>
      <c r="J829" s="778">
        <f t="shared" si="13"/>
        <v>0</v>
      </c>
      <c r="K829" s="818"/>
    </row>
    <row r="830" spans="1:11" x14ac:dyDescent="0.25">
      <c r="A830" s="768" t="s">
        <v>1518</v>
      </c>
      <c r="B830" s="810" t="s">
        <v>1519</v>
      </c>
      <c r="C830" s="806" t="s">
        <v>43</v>
      </c>
      <c r="D830" s="807">
        <v>25.49</v>
      </c>
      <c r="E830" s="807">
        <v>25.49</v>
      </c>
      <c r="F830" s="808"/>
      <c r="G830" s="651"/>
      <c r="H830" s="547"/>
      <c r="I830" s="547"/>
      <c r="J830" s="778">
        <f t="shared" si="13"/>
        <v>0</v>
      </c>
      <c r="K830" s="818"/>
    </row>
    <row r="831" spans="1:11" x14ac:dyDescent="0.25">
      <c r="A831" s="768" t="s">
        <v>1520</v>
      </c>
      <c r="B831" s="810" t="s">
        <v>1488</v>
      </c>
      <c r="C831" s="806" t="s">
        <v>43</v>
      </c>
      <c r="D831" s="807">
        <v>61.22</v>
      </c>
      <c r="E831" s="807">
        <v>61.22</v>
      </c>
      <c r="F831" s="808"/>
      <c r="G831" s="651"/>
      <c r="H831" s="547"/>
      <c r="I831" s="547"/>
      <c r="J831" s="778">
        <f t="shared" si="13"/>
        <v>0</v>
      </c>
      <c r="K831" s="818"/>
    </row>
    <row r="832" spans="1:11" x14ac:dyDescent="0.25">
      <c r="A832" s="768" t="s">
        <v>1521</v>
      </c>
      <c r="B832" s="810" t="s">
        <v>1522</v>
      </c>
      <c r="C832" s="806" t="s">
        <v>43</v>
      </c>
      <c r="D832" s="807">
        <v>12.244</v>
      </c>
      <c r="E832" s="807">
        <v>12.24</v>
      </c>
      <c r="F832" s="808">
        <v>3.9999999999995595E-3</v>
      </c>
      <c r="G832" s="651"/>
      <c r="H832" s="547"/>
      <c r="I832" s="547"/>
      <c r="J832" s="778">
        <f t="shared" si="13"/>
        <v>0</v>
      </c>
      <c r="K832" s="818"/>
    </row>
    <row r="833" spans="1:12" x14ac:dyDescent="0.25">
      <c r="A833" s="768" t="s">
        <v>1523</v>
      </c>
      <c r="B833" s="810" t="s">
        <v>1492</v>
      </c>
      <c r="C833" s="806" t="s">
        <v>296</v>
      </c>
      <c r="D833" s="807">
        <v>110.25</v>
      </c>
      <c r="E833" s="807">
        <v>82.75</v>
      </c>
      <c r="F833" s="808">
        <v>27.5</v>
      </c>
      <c r="G833" s="651"/>
      <c r="H833" s="547"/>
      <c r="I833" s="547"/>
      <c r="J833" s="778">
        <f t="shared" si="13"/>
        <v>0</v>
      </c>
      <c r="K833" s="818"/>
    </row>
    <row r="834" spans="1:12" customFormat="1" ht="15" hidden="1" x14ac:dyDescent="0.25">
      <c r="A834" s="587" t="s">
        <v>1524</v>
      </c>
      <c r="B834" s="223" t="s">
        <v>1525</v>
      </c>
      <c r="C834" s="224"/>
      <c r="D834" s="225"/>
      <c r="E834" s="401"/>
      <c r="F834" s="602">
        <v>0</v>
      </c>
      <c r="G834" s="547"/>
      <c r="H834" s="547"/>
      <c r="I834" s="547"/>
      <c r="J834" s="324">
        <f t="shared" si="13"/>
        <v>0</v>
      </c>
      <c r="K834" s="464"/>
      <c r="L834" s="497"/>
    </row>
    <row r="835" spans="1:12" customFormat="1" ht="57" hidden="1" x14ac:dyDescent="0.25">
      <c r="A835" s="586" t="s">
        <v>1526</v>
      </c>
      <c r="B835" s="157" t="s">
        <v>1527</v>
      </c>
      <c r="C835" s="158" t="s">
        <v>296</v>
      </c>
      <c r="D835" s="168">
        <v>82.75</v>
      </c>
      <c r="E835" s="383">
        <v>82.75</v>
      </c>
      <c r="F835" s="596">
        <v>0</v>
      </c>
      <c r="G835" s="558"/>
      <c r="H835" s="558"/>
      <c r="I835" s="558"/>
      <c r="J835" s="327">
        <f t="shared" si="13"/>
        <v>0</v>
      </c>
      <c r="K835" s="464"/>
      <c r="L835" s="497"/>
    </row>
    <row r="836" spans="1:12" customFormat="1" ht="28.5" hidden="1" x14ac:dyDescent="0.25">
      <c r="A836" s="586" t="s">
        <v>1528</v>
      </c>
      <c r="B836" s="157" t="s">
        <v>1529</v>
      </c>
      <c r="C836" s="158" t="s">
        <v>170</v>
      </c>
      <c r="D836" s="168">
        <v>148</v>
      </c>
      <c r="E836" s="383">
        <v>148</v>
      </c>
      <c r="F836" s="596">
        <v>0</v>
      </c>
      <c r="G836" s="558"/>
      <c r="H836" s="558"/>
      <c r="I836" s="558"/>
      <c r="J836" s="327">
        <f t="shared" si="13"/>
        <v>0</v>
      </c>
      <c r="K836" s="464"/>
      <c r="L836" s="497"/>
    </row>
    <row r="837" spans="1:12" customFormat="1" ht="15" hidden="1" x14ac:dyDescent="0.25">
      <c r="A837" s="689" t="s">
        <v>1499</v>
      </c>
      <c r="B837" s="227" t="s">
        <v>1498</v>
      </c>
      <c r="C837" s="228" t="s">
        <v>296</v>
      </c>
      <c r="D837" s="229">
        <v>82.75</v>
      </c>
      <c r="E837" s="403">
        <v>82.75</v>
      </c>
      <c r="F837" s="600">
        <v>0</v>
      </c>
      <c r="G837" s="547"/>
      <c r="H837" s="547"/>
      <c r="I837" s="547"/>
      <c r="J837" s="374">
        <f t="shared" si="13"/>
        <v>0</v>
      </c>
      <c r="K837" s="464"/>
      <c r="L837" s="497"/>
    </row>
    <row r="838" spans="1:12" x14ac:dyDescent="0.25">
      <c r="A838" s="768" t="s">
        <v>1501</v>
      </c>
      <c r="B838" s="845" t="s">
        <v>1500</v>
      </c>
      <c r="C838" s="846" t="s">
        <v>296</v>
      </c>
      <c r="D838" s="807">
        <v>43.47</v>
      </c>
      <c r="E838" s="807"/>
      <c r="F838" s="808">
        <v>43.47</v>
      </c>
      <c r="G838" s="651"/>
      <c r="H838" s="547"/>
      <c r="I838" s="547"/>
      <c r="J838" s="778">
        <f t="shared" si="13"/>
        <v>0</v>
      </c>
      <c r="K838" s="818"/>
    </row>
    <row r="839" spans="1:12" customFormat="1" ht="15" hidden="1" x14ac:dyDescent="0.25">
      <c r="A839" s="721" t="s">
        <v>1503</v>
      </c>
      <c r="B839" s="722" t="s">
        <v>1530</v>
      </c>
      <c r="C839" s="716" t="s">
        <v>170</v>
      </c>
      <c r="D839" s="717">
        <v>1</v>
      </c>
      <c r="E839" s="718">
        <v>1</v>
      </c>
      <c r="F839" s="708">
        <v>0</v>
      </c>
      <c r="G839" s="547"/>
      <c r="H839" s="547"/>
      <c r="I839" s="547"/>
      <c r="J839" s="389">
        <f t="shared" si="13"/>
        <v>0</v>
      </c>
      <c r="K839" s="464"/>
      <c r="L839" s="497"/>
    </row>
    <row r="840" spans="1:12" ht="30" x14ac:dyDescent="0.25">
      <c r="A840" s="768" t="s">
        <v>1505</v>
      </c>
      <c r="B840" s="810" t="s">
        <v>1504</v>
      </c>
      <c r="C840" s="806" t="s">
        <v>170</v>
      </c>
      <c r="D840" s="807">
        <v>90</v>
      </c>
      <c r="E840" s="807">
        <v>70</v>
      </c>
      <c r="F840" s="808">
        <v>20</v>
      </c>
      <c r="G840" s="651"/>
      <c r="H840" s="547"/>
      <c r="I840" s="547"/>
      <c r="J840" s="778">
        <f t="shared" si="13"/>
        <v>0</v>
      </c>
      <c r="K840" s="818"/>
    </row>
    <row r="841" spans="1:12" ht="30" x14ac:dyDescent="0.25">
      <c r="A841" s="768" t="s">
        <v>1507</v>
      </c>
      <c r="B841" s="810" t="s">
        <v>1506</v>
      </c>
      <c r="C841" s="806" t="s">
        <v>296</v>
      </c>
      <c r="D841" s="807">
        <v>220.5</v>
      </c>
      <c r="E841" s="807">
        <v>166</v>
      </c>
      <c r="F841" s="808">
        <v>54.5</v>
      </c>
      <c r="G841" s="651"/>
      <c r="H841" s="547"/>
      <c r="I841" s="547"/>
      <c r="J841" s="778">
        <f t="shared" si="13"/>
        <v>0</v>
      </c>
      <c r="K841" s="818"/>
    </row>
    <row r="842" spans="1:12" ht="30" x14ac:dyDescent="0.25">
      <c r="A842" s="768" t="s">
        <v>1531</v>
      </c>
      <c r="B842" s="810" t="s">
        <v>1508</v>
      </c>
      <c r="C842" s="806" t="s">
        <v>296</v>
      </c>
      <c r="D842" s="840">
        <v>25.12</v>
      </c>
      <c r="E842" s="840"/>
      <c r="F842" s="841">
        <v>25.12</v>
      </c>
      <c r="G842" s="676"/>
      <c r="H842" s="573"/>
      <c r="I842" s="573"/>
      <c r="J842" s="778">
        <f t="shared" si="13"/>
        <v>0</v>
      </c>
      <c r="K842" s="818"/>
    </row>
    <row r="843" spans="1:12" x14ac:dyDescent="0.25">
      <c r="A843" s="770" t="s">
        <v>1532</v>
      </c>
      <c r="B843" s="839" t="s">
        <v>1533</v>
      </c>
      <c r="C843" s="806"/>
      <c r="D843" s="807"/>
      <c r="E843" s="807"/>
      <c r="F843" s="808"/>
      <c r="G843" s="677"/>
      <c r="H843" s="574"/>
      <c r="I843" s="574"/>
      <c r="J843" s="778">
        <f t="shared" si="13"/>
        <v>0</v>
      </c>
      <c r="K843" s="818"/>
    </row>
    <row r="844" spans="1:12" x14ac:dyDescent="0.25">
      <c r="A844" s="770" t="s">
        <v>1534</v>
      </c>
      <c r="B844" s="805" t="s">
        <v>1475</v>
      </c>
      <c r="C844" s="806"/>
      <c r="D844" s="807"/>
      <c r="E844" s="807"/>
      <c r="F844" s="808"/>
      <c r="G844" s="675"/>
      <c r="H844" s="571"/>
      <c r="I844" s="571"/>
      <c r="J844" s="778">
        <f t="shared" si="13"/>
        <v>0</v>
      </c>
      <c r="K844" s="818"/>
    </row>
    <row r="845" spans="1:12" x14ac:dyDescent="0.25">
      <c r="A845" s="768" t="s">
        <v>1535</v>
      </c>
      <c r="B845" s="810" t="s">
        <v>809</v>
      </c>
      <c r="C845" s="806" t="s">
        <v>43</v>
      </c>
      <c r="D845" s="807">
        <f>D847*1.6-D847</f>
        <v>133.05000000000001</v>
      </c>
      <c r="E845" s="807">
        <v>128.28</v>
      </c>
      <c r="F845" s="808">
        <v>4.7700000000000102</v>
      </c>
      <c r="G845" s="665"/>
      <c r="H845" s="558"/>
      <c r="I845" s="558"/>
      <c r="J845" s="778">
        <f t="shared" si="13"/>
        <v>0</v>
      </c>
      <c r="K845" s="818"/>
    </row>
    <row r="846" spans="1:12" s="497" customFormat="1" ht="15" hidden="1" x14ac:dyDescent="0.25">
      <c r="A846" s="721" t="s">
        <v>1536</v>
      </c>
      <c r="B846" s="722" t="s">
        <v>1478</v>
      </c>
      <c r="C846" s="716" t="s">
        <v>43</v>
      </c>
      <c r="D846" s="717">
        <v>164.5</v>
      </c>
      <c r="E846" s="718">
        <v>164.5</v>
      </c>
      <c r="F846" s="708">
        <v>0</v>
      </c>
      <c r="G846" s="547"/>
      <c r="H846" s="547"/>
      <c r="I846" s="547"/>
      <c r="J846" s="389">
        <f t="shared" si="13"/>
        <v>0</v>
      </c>
      <c r="K846" s="464"/>
    </row>
    <row r="847" spans="1:12" s="817" customFormat="1" ht="30" x14ac:dyDescent="0.25">
      <c r="A847" s="768" t="s">
        <v>1537</v>
      </c>
      <c r="B847" s="810" t="s">
        <v>929</v>
      </c>
      <c r="C847" s="806" t="s">
        <v>43</v>
      </c>
      <c r="D847" s="807">
        <v>221.75</v>
      </c>
      <c r="E847" s="807">
        <v>213.8</v>
      </c>
      <c r="F847" s="808">
        <v>7.9499999999999886</v>
      </c>
      <c r="G847" s="651"/>
      <c r="H847" s="547"/>
      <c r="I847" s="547"/>
      <c r="J847" s="778">
        <f t="shared" si="13"/>
        <v>0</v>
      </c>
      <c r="K847" s="818"/>
    </row>
    <row r="848" spans="1:12" s="817" customFormat="1" ht="30" x14ac:dyDescent="0.25">
      <c r="A848" s="768" t="s">
        <v>1538</v>
      </c>
      <c r="B848" s="847" t="s">
        <v>1482</v>
      </c>
      <c r="C848" s="842"/>
      <c r="D848" s="843"/>
      <c r="E848" s="843"/>
      <c r="F848" s="844"/>
      <c r="G848" s="678"/>
      <c r="H848" s="575"/>
      <c r="I848" s="575"/>
      <c r="J848" s="778">
        <f t="shared" si="13"/>
        <v>0</v>
      </c>
      <c r="K848" s="818"/>
    </row>
    <row r="849" spans="1:12" s="497" customFormat="1" ht="15" hidden="1" x14ac:dyDescent="0.25">
      <c r="A849" s="719" t="s">
        <v>1539</v>
      </c>
      <c r="B849" s="720" t="s">
        <v>1484</v>
      </c>
      <c r="C849" s="224" t="s">
        <v>43</v>
      </c>
      <c r="D849" s="225">
        <v>175.74</v>
      </c>
      <c r="E849" s="401">
        <v>175.74</v>
      </c>
      <c r="F849" s="602">
        <v>0</v>
      </c>
      <c r="G849" s="547"/>
      <c r="H849" s="547"/>
      <c r="I849" s="547"/>
      <c r="J849" s="324">
        <f t="shared" si="13"/>
        <v>0</v>
      </c>
      <c r="K849" s="464"/>
    </row>
    <row r="850" spans="1:12" s="497" customFormat="1" ht="15" hidden="1" x14ac:dyDescent="0.25">
      <c r="A850" s="689" t="s">
        <v>1540</v>
      </c>
      <c r="B850" s="227" t="s">
        <v>1488</v>
      </c>
      <c r="C850" s="228" t="s">
        <v>43</v>
      </c>
      <c r="D850" s="229">
        <v>99.68</v>
      </c>
      <c r="E850" s="403">
        <v>99.68</v>
      </c>
      <c r="F850" s="600">
        <v>0</v>
      </c>
      <c r="G850" s="547"/>
      <c r="H850" s="547"/>
      <c r="I850" s="547"/>
      <c r="J850" s="374">
        <f t="shared" si="13"/>
        <v>0</v>
      </c>
      <c r="K850" s="464"/>
    </row>
    <row r="851" spans="1:12" s="817" customFormat="1" x14ac:dyDescent="0.25">
      <c r="A851" s="768" t="s">
        <v>1541</v>
      </c>
      <c r="B851" s="810" t="s">
        <v>1542</v>
      </c>
      <c r="C851" s="806" t="s">
        <v>296</v>
      </c>
      <c r="D851" s="807">
        <v>156.65</v>
      </c>
      <c r="E851" s="807">
        <v>156.38999999999999</v>
      </c>
      <c r="F851" s="808">
        <v>0.26000000000001933</v>
      </c>
      <c r="G851" s="651"/>
      <c r="H851" s="547"/>
      <c r="I851" s="547"/>
      <c r="J851" s="778">
        <f t="shared" si="13"/>
        <v>0</v>
      </c>
      <c r="K851" s="818"/>
    </row>
    <row r="852" spans="1:12" s="497" customFormat="1" ht="15" hidden="1" x14ac:dyDescent="0.25">
      <c r="A852" s="721" t="s">
        <v>1543</v>
      </c>
      <c r="B852" s="722" t="s">
        <v>1544</v>
      </c>
      <c r="C852" s="716" t="s">
        <v>43</v>
      </c>
      <c r="D852" s="717">
        <v>19.940000000000001</v>
      </c>
      <c r="E852" s="718">
        <v>19.940000000000001</v>
      </c>
      <c r="F852" s="708">
        <v>0</v>
      </c>
      <c r="G852" s="547"/>
      <c r="H852" s="547"/>
      <c r="I852" s="547"/>
      <c r="J852" s="389">
        <f t="shared" si="13"/>
        <v>0</v>
      </c>
      <c r="K852" s="464"/>
    </row>
    <row r="853" spans="1:12" s="817" customFormat="1" x14ac:dyDescent="0.25">
      <c r="A853" s="768" t="s">
        <v>1545</v>
      </c>
      <c r="B853" s="810" t="s">
        <v>1546</v>
      </c>
      <c r="C853" s="806" t="s">
        <v>296</v>
      </c>
      <c r="D853" s="807">
        <v>156.65</v>
      </c>
      <c r="E853" s="807">
        <v>156.38999999999999</v>
      </c>
      <c r="F853" s="808">
        <v>0.26000000000001933</v>
      </c>
      <c r="G853" s="651"/>
      <c r="H853" s="547"/>
      <c r="I853" s="547"/>
      <c r="J853" s="778">
        <f t="shared" si="13"/>
        <v>0</v>
      </c>
      <c r="K853" s="818"/>
    </row>
    <row r="854" spans="1:12" s="817" customFormat="1" x14ac:dyDescent="0.25">
      <c r="A854" s="768" t="s">
        <v>1547</v>
      </c>
      <c r="B854" s="810" t="s">
        <v>1486</v>
      </c>
      <c r="C854" s="806" t="s">
        <v>43</v>
      </c>
      <c r="D854" s="807">
        <f>D849*0.26</f>
        <v>45.692400000000006</v>
      </c>
      <c r="E854" s="807">
        <v>45.69</v>
      </c>
      <c r="F854" s="808">
        <v>2.4000000000086175E-3</v>
      </c>
      <c r="G854" s="651"/>
      <c r="H854" s="547"/>
      <c r="I854" s="547"/>
      <c r="J854" s="778">
        <f t="shared" si="13"/>
        <v>0</v>
      </c>
      <c r="K854" s="818"/>
    </row>
    <row r="855" spans="1:12" s="497" customFormat="1" ht="15" hidden="1" x14ac:dyDescent="0.25">
      <c r="A855" s="719" t="s">
        <v>1538</v>
      </c>
      <c r="B855" s="723" t="s">
        <v>805</v>
      </c>
      <c r="C855" s="620" t="s">
        <v>43</v>
      </c>
      <c r="D855" s="724">
        <v>241.82</v>
      </c>
      <c r="E855" s="725">
        <v>241.82</v>
      </c>
      <c r="F855" s="726">
        <v>0</v>
      </c>
      <c r="G855" s="576"/>
      <c r="H855" s="576"/>
      <c r="I855" s="576"/>
      <c r="J855" s="324">
        <f t="shared" si="13"/>
        <v>0</v>
      </c>
      <c r="K855" s="464"/>
    </row>
    <row r="856" spans="1:12" s="497" customFormat="1" ht="15" hidden="1" x14ac:dyDescent="0.25">
      <c r="A856" s="687" t="s">
        <v>1548</v>
      </c>
      <c r="B856" s="688" t="s">
        <v>1549</v>
      </c>
      <c r="C856" s="228"/>
      <c r="D856" s="229"/>
      <c r="E856" s="403"/>
      <c r="F856" s="600">
        <v>0</v>
      </c>
      <c r="G856" s="547"/>
      <c r="H856" s="547"/>
      <c r="I856" s="547"/>
      <c r="J856" s="374">
        <f t="shared" si="13"/>
        <v>0</v>
      </c>
      <c r="K856" s="464"/>
    </row>
    <row r="857" spans="1:12" s="817" customFormat="1" ht="60" x14ac:dyDescent="0.25">
      <c r="A857" s="768" t="s">
        <v>1550</v>
      </c>
      <c r="B857" s="810" t="s">
        <v>1527</v>
      </c>
      <c r="C857" s="806" t="s">
        <v>296</v>
      </c>
      <c r="D857" s="807">
        <v>156.65</v>
      </c>
      <c r="E857" s="807">
        <v>156.25</v>
      </c>
      <c r="F857" s="808">
        <v>0.40000000000000568</v>
      </c>
      <c r="G857" s="651"/>
      <c r="H857" s="547"/>
      <c r="I857" s="547"/>
      <c r="J857" s="778">
        <f t="shared" si="13"/>
        <v>0</v>
      </c>
      <c r="K857" s="818"/>
    </row>
    <row r="858" spans="1:12" s="817" customFormat="1" x14ac:dyDescent="0.25">
      <c r="A858" s="768" t="s">
        <v>1551</v>
      </c>
      <c r="B858" s="810" t="s">
        <v>1498</v>
      </c>
      <c r="C858" s="806" t="s">
        <v>296</v>
      </c>
      <c r="D858" s="807">
        <v>156.65</v>
      </c>
      <c r="E858" s="807">
        <v>156.25</v>
      </c>
      <c r="F858" s="808">
        <v>0.40000000000000568</v>
      </c>
      <c r="G858" s="651"/>
      <c r="H858" s="547"/>
      <c r="I858" s="547"/>
      <c r="J858" s="778">
        <f t="shared" si="13"/>
        <v>0</v>
      </c>
      <c r="K858" s="818"/>
    </row>
    <row r="859" spans="1:12" s="817" customFormat="1" ht="30" x14ac:dyDescent="0.25">
      <c r="A859" s="768" t="s">
        <v>1552</v>
      </c>
      <c r="B859" s="810" t="s">
        <v>1529</v>
      </c>
      <c r="C859" s="806" t="s">
        <v>170</v>
      </c>
      <c r="D859" s="807">
        <v>192</v>
      </c>
      <c r="E859" s="807">
        <v>172</v>
      </c>
      <c r="F859" s="808">
        <v>20</v>
      </c>
      <c r="G859" s="651"/>
      <c r="H859" s="547"/>
      <c r="I859" s="547"/>
      <c r="J859" s="778">
        <f t="shared" si="13"/>
        <v>0</v>
      </c>
      <c r="K859" s="818"/>
    </row>
    <row r="860" spans="1:12" s="497" customFormat="1" ht="15" hidden="1" x14ac:dyDescent="0.25">
      <c r="A860" s="721" t="s">
        <v>1553</v>
      </c>
      <c r="B860" s="722" t="s">
        <v>1530</v>
      </c>
      <c r="C860" s="716" t="s">
        <v>170</v>
      </c>
      <c r="D860" s="717">
        <v>1</v>
      </c>
      <c r="E860" s="718">
        <v>1</v>
      </c>
      <c r="F860" s="708">
        <v>0</v>
      </c>
      <c r="G860" s="547"/>
      <c r="H860" s="547"/>
      <c r="I860" s="547"/>
      <c r="J860" s="389">
        <f t="shared" si="13"/>
        <v>0</v>
      </c>
      <c r="K860" s="464"/>
    </row>
    <row r="861" spans="1:12" s="817" customFormat="1" x14ac:dyDescent="0.25">
      <c r="A861" s="768" t="s">
        <v>1554</v>
      </c>
      <c r="B861" s="845" t="s">
        <v>1500</v>
      </c>
      <c r="C861" s="806" t="s">
        <v>296</v>
      </c>
      <c r="D861" s="807">
        <v>43.47</v>
      </c>
      <c r="E861" s="807"/>
      <c r="F861" s="808">
        <v>43.47</v>
      </c>
      <c r="G861" s="665"/>
      <c r="H861" s="558"/>
      <c r="I861" s="558"/>
      <c r="J861" s="778">
        <f t="shared" si="13"/>
        <v>0</v>
      </c>
      <c r="K861" s="818"/>
    </row>
    <row r="862" spans="1:12" customFormat="1" ht="28.5" hidden="1" x14ac:dyDescent="0.25">
      <c r="A862" s="721" t="s">
        <v>1555</v>
      </c>
      <c r="B862" s="722" t="s">
        <v>1504</v>
      </c>
      <c r="C862" s="716" t="s">
        <v>170</v>
      </c>
      <c r="D862" s="717">
        <v>128</v>
      </c>
      <c r="E862" s="718">
        <v>128</v>
      </c>
      <c r="F862" s="708">
        <v>0</v>
      </c>
      <c r="G862" s="547"/>
      <c r="H862" s="547"/>
      <c r="I862" s="547"/>
      <c r="J862" s="389">
        <f t="shared" si="13"/>
        <v>0</v>
      </c>
      <c r="K862" s="464"/>
      <c r="L862" s="497"/>
    </row>
    <row r="863" spans="1:12" ht="30" x14ac:dyDescent="0.25">
      <c r="A863" s="768" t="s">
        <v>1556</v>
      </c>
      <c r="B863" s="810" t="s">
        <v>1506</v>
      </c>
      <c r="C863" s="806" t="s">
        <v>296</v>
      </c>
      <c r="D863" s="807">
        <v>313.3</v>
      </c>
      <c r="E863" s="807">
        <v>313</v>
      </c>
      <c r="F863" s="808">
        <v>0.30000000000001137</v>
      </c>
      <c r="G863" s="679"/>
      <c r="H863" s="572"/>
      <c r="I863" s="572"/>
      <c r="J863" s="778">
        <f t="shared" si="13"/>
        <v>0</v>
      </c>
      <c r="K863" s="818"/>
    </row>
    <row r="864" spans="1:12" ht="30" x14ac:dyDescent="0.25">
      <c r="A864" s="768" t="s">
        <v>1557</v>
      </c>
      <c r="B864" s="810" t="s">
        <v>1508</v>
      </c>
      <c r="C864" s="806" t="s">
        <v>296</v>
      </c>
      <c r="D864" s="840">
        <v>21.15</v>
      </c>
      <c r="E864" s="840"/>
      <c r="F864" s="841">
        <v>21.15</v>
      </c>
      <c r="G864" s="680"/>
      <c r="H864" s="577"/>
      <c r="I864" s="577"/>
      <c r="J864" s="778">
        <f t="shared" si="13"/>
        <v>0</v>
      </c>
      <c r="K864" s="818"/>
    </row>
    <row r="865" spans="1:12" x14ac:dyDescent="0.25">
      <c r="A865" s="770" t="s">
        <v>1558</v>
      </c>
      <c r="B865" s="839" t="s">
        <v>1559</v>
      </c>
      <c r="C865" s="806"/>
      <c r="D865" s="807"/>
      <c r="E865" s="807"/>
      <c r="F865" s="808"/>
      <c r="G865" s="397"/>
      <c r="H865" s="570"/>
      <c r="I865" s="570"/>
      <c r="J865" s="778">
        <f t="shared" si="13"/>
        <v>0</v>
      </c>
      <c r="K865" s="818"/>
    </row>
    <row r="866" spans="1:12" x14ac:dyDescent="0.25">
      <c r="A866" s="770" t="s">
        <v>1560</v>
      </c>
      <c r="B866" s="805" t="s">
        <v>1561</v>
      </c>
      <c r="C866" s="806"/>
      <c r="D866" s="807"/>
      <c r="E866" s="807"/>
      <c r="F866" s="808"/>
      <c r="G866" s="651"/>
      <c r="H866" s="547"/>
      <c r="I866" s="547"/>
      <c r="J866" s="778">
        <f t="shared" si="13"/>
        <v>0</v>
      </c>
      <c r="K866" s="818"/>
    </row>
    <row r="867" spans="1:12" ht="60" x14ac:dyDescent="0.25">
      <c r="A867" s="768" t="s">
        <v>1562</v>
      </c>
      <c r="B867" s="810" t="s">
        <v>1563</v>
      </c>
      <c r="C867" s="806" t="s">
        <v>296</v>
      </c>
      <c r="D867" s="807">
        <v>98.01</v>
      </c>
      <c r="E867" s="807">
        <v>97.34</v>
      </c>
      <c r="F867" s="808">
        <v>0.67000000000000171</v>
      </c>
      <c r="G867" s="651"/>
      <c r="H867" s="547"/>
      <c r="I867" s="547"/>
      <c r="J867" s="778">
        <f t="shared" si="13"/>
        <v>0</v>
      </c>
      <c r="K867" s="818"/>
    </row>
    <row r="868" spans="1:12" x14ac:dyDescent="0.25">
      <c r="A868" s="768" t="s">
        <v>1564</v>
      </c>
      <c r="B868" s="810" t="s">
        <v>1498</v>
      </c>
      <c r="C868" s="806" t="s">
        <v>296</v>
      </c>
      <c r="D868" s="807">
        <v>98.01</v>
      </c>
      <c r="E868" s="807">
        <v>97.34</v>
      </c>
      <c r="F868" s="808">
        <v>0.67000000000000171</v>
      </c>
      <c r="G868" s="651"/>
      <c r="H868" s="547"/>
      <c r="I868" s="547"/>
      <c r="J868" s="778">
        <f t="shared" si="13"/>
        <v>0</v>
      </c>
      <c r="K868" s="818"/>
    </row>
    <row r="869" spans="1:12" x14ac:dyDescent="0.25">
      <c r="A869" s="768" t="s">
        <v>1565</v>
      </c>
      <c r="B869" s="845" t="s">
        <v>1500</v>
      </c>
      <c r="C869" s="806" t="s">
        <v>296</v>
      </c>
      <c r="D869" s="807">
        <v>43.47</v>
      </c>
      <c r="E869" s="807"/>
      <c r="F869" s="808">
        <v>43.47</v>
      </c>
      <c r="G869" s="651"/>
      <c r="H869" s="547"/>
      <c r="I869" s="547"/>
      <c r="J869" s="778">
        <f t="shared" si="13"/>
        <v>0</v>
      </c>
      <c r="K869" s="818"/>
    </row>
    <row r="870" spans="1:12" customFormat="1" ht="15" hidden="1" x14ac:dyDescent="0.25">
      <c r="A870" s="719" t="s">
        <v>1566</v>
      </c>
      <c r="B870" s="720" t="s">
        <v>1530</v>
      </c>
      <c r="C870" s="224" t="s">
        <v>170</v>
      </c>
      <c r="D870" s="225">
        <v>1</v>
      </c>
      <c r="E870" s="401">
        <v>1</v>
      </c>
      <c r="F870" s="602">
        <v>0</v>
      </c>
      <c r="G870" s="547"/>
      <c r="H870" s="547"/>
      <c r="I870" s="547"/>
      <c r="J870" s="324">
        <f t="shared" si="13"/>
        <v>0</v>
      </c>
      <c r="K870" s="464"/>
      <c r="L870" s="497"/>
    </row>
    <row r="871" spans="1:12" customFormat="1" ht="28.5" hidden="1" x14ac:dyDescent="0.25">
      <c r="A871" s="689" t="s">
        <v>1567</v>
      </c>
      <c r="B871" s="227" t="s">
        <v>1504</v>
      </c>
      <c r="C871" s="228" t="s">
        <v>170</v>
      </c>
      <c r="D871" s="229">
        <v>80</v>
      </c>
      <c r="E871" s="403">
        <v>80</v>
      </c>
      <c r="F871" s="600">
        <v>0</v>
      </c>
      <c r="G871" s="547"/>
      <c r="H871" s="547"/>
      <c r="I871" s="547"/>
      <c r="J871" s="374">
        <f t="shared" si="13"/>
        <v>0</v>
      </c>
      <c r="K871" s="464"/>
      <c r="L871" s="497"/>
    </row>
    <row r="872" spans="1:12" ht="30" x14ac:dyDescent="0.25">
      <c r="A872" s="768" t="s">
        <v>1568</v>
      </c>
      <c r="B872" s="810" t="s">
        <v>1506</v>
      </c>
      <c r="C872" s="806" t="s">
        <v>296</v>
      </c>
      <c r="D872" s="807">
        <v>196.02</v>
      </c>
      <c r="E872" s="807">
        <v>195</v>
      </c>
      <c r="F872" s="808">
        <v>1.0200000000000102</v>
      </c>
      <c r="G872" s="651"/>
      <c r="H872" s="547"/>
      <c r="I872" s="547"/>
      <c r="J872" s="778">
        <f t="shared" si="13"/>
        <v>0</v>
      </c>
      <c r="K872" s="818"/>
    </row>
    <row r="873" spans="1:12" customFormat="1" ht="15" hidden="1" x14ac:dyDescent="0.25">
      <c r="A873" s="587" t="s">
        <v>1569</v>
      </c>
      <c r="B873" s="223" t="s">
        <v>1475</v>
      </c>
      <c r="C873" s="224"/>
      <c r="D873" s="225"/>
      <c r="E873" s="401"/>
      <c r="F873" s="602">
        <v>0</v>
      </c>
      <c r="G873" s="547"/>
      <c r="H873" s="547"/>
      <c r="I873" s="547"/>
      <c r="J873" s="324">
        <f t="shared" si="13"/>
        <v>0</v>
      </c>
      <c r="K873" s="464"/>
      <c r="L873" s="497"/>
    </row>
    <row r="874" spans="1:12" customFormat="1" ht="15" hidden="1" x14ac:dyDescent="0.25">
      <c r="A874" s="586" t="s">
        <v>1570</v>
      </c>
      <c r="B874" s="157" t="s">
        <v>805</v>
      </c>
      <c r="C874" s="158" t="s">
        <v>43</v>
      </c>
      <c r="D874" s="254">
        <v>99.86</v>
      </c>
      <c r="E874" s="417">
        <v>99.86</v>
      </c>
      <c r="F874" s="605">
        <v>0</v>
      </c>
      <c r="G874" s="576"/>
      <c r="H874" s="576"/>
      <c r="I874" s="576"/>
      <c r="J874" s="327">
        <f t="shared" si="13"/>
        <v>0</v>
      </c>
      <c r="K874" s="464"/>
      <c r="L874" s="497"/>
    </row>
    <row r="875" spans="1:12" customFormat="1" ht="15" hidden="1" x14ac:dyDescent="0.25">
      <c r="A875" s="586" t="s">
        <v>1571</v>
      </c>
      <c r="B875" s="156" t="s">
        <v>1478</v>
      </c>
      <c r="C875" s="114" t="s">
        <v>43</v>
      </c>
      <c r="D875" s="115">
        <v>67.930000000000007</v>
      </c>
      <c r="E875" s="369">
        <v>67.930000000000007</v>
      </c>
      <c r="F875" s="596">
        <v>0</v>
      </c>
      <c r="G875" s="547"/>
      <c r="H875" s="547"/>
      <c r="I875" s="547"/>
      <c r="J875" s="327">
        <f t="shared" si="13"/>
        <v>0</v>
      </c>
      <c r="K875" s="464"/>
      <c r="L875" s="497"/>
    </row>
    <row r="876" spans="1:12" customFormat="1" ht="28.5" hidden="1" x14ac:dyDescent="0.25">
      <c r="A876" s="586" t="s">
        <v>1572</v>
      </c>
      <c r="B876" s="156" t="s">
        <v>929</v>
      </c>
      <c r="C876" s="114" t="s">
        <v>43</v>
      </c>
      <c r="D876" s="115">
        <v>103.72</v>
      </c>
      <c r="E876" s="369">
        <v>103.72</v>
      </c>
      <c r="F876" s="596">
        <v>0</v>
      </c>
      <c r="G876" s="547"/>
      <c r="H876" s="547"/>
      <c r="I876" s="547"/>
      <c r="J876" s="327">
        <f t="shared" si="13"/>
        <v>0</v>
      </c>
      <c r="K876" s="464"/>
      <c r="L876" s="497"/>
    </row>
    <row r="877" spans="1:12" customFormat="1" ht="28.5" hidden="1" x14ac:dyDescent="0.25">
      <c r="A877" s="586" t="s">
        <v>1573</v>
      </c>
      <c r="B877" s="157" t="s">
        <v>1482</v>
      </c>
      <c r="C877" s="244"/>
      <c r="D877" s="245"/>
      <c r="E877" s="413"/>
      <c r="F877" s="604">
        <v>0</v>
      </c>
      <c r="G877" s="575"/>
      <c r="H877" s="575"/>
      <c r="I877" s="575"/>
      <c r="J877" s="327">
        <f t="shared" ref="J877:J900" si="14">D877-E877-F877-G877-H877-I877</f>
        <v>0</v>
      </c>
      <c r="K877" s="464"/>
      <c r="L877" s="497"/>
    </row>
    <row r="878" spans="1:12" customFormat="1" ht="15" hidden="1" x14ac:dyDescent="0.25">
      <c r="A878" s="586" t="s">
        <v>1574</v>
      </c>
      <c r="B878" s="157" t="s">
        <v>1484</v>
      </c>
      <c r="C878" s="114" t="s">
        <v>43</v>
      </c>
      <c r="D878" s="115">
        <v>105.94</v>
      </c>
      <c r="E878" s="369">
        <v>105.94</v>
      </c>
      <c r="F878" s="596">
        <v>0</v>
      </c>
      <c r="G878" s="547"/>
      <c r="H878" s="547"/>
      <c r="I878" s="547"/>
      <c r="J878" s="327">
        <f t="shared" si="14"/>
        <v>0</v>
      </c>
      <c r="K878" s="464"/>
      <c r="L878" s="497"/>
    </row>
    <row r="879" spans="1:12" customFormat="1" ht="15" hidden="1" x14ac:dyDescent="0.25">
      <c r="A879" s="689" t="s">
        <v>1575</v>
      </c>
      <c r="B879" s="260" t="s">
        <v>1488</v>
      </c>
      <c r="C879" s="228" t="s">
        <v>43</v>
      </c>
      <c r="D879" s="229">
        <v>67.3</v>
      </c>
      <c r="E879" s="403">
        <v>67.3</v>
      </c>
      <c r="F879" s="600">
        <v>0</v>
      </c>
      <c r="G879" s="547"/>
      <c r="H879" s="547"/>
      <c r="I879" s="547"/>
      <c r="J879" s="374">
        <f t="shared" si="14"/>
        <v>0</v>
      </c>
      <c r="K879" s="464"/>
      <c r="L879" s="497"/>
    </row>
    <row r="880" spans="1:12" x14ac:dyDescent="0.25">
      <c r="A880" s="768" t="s">
        <v>1576</v>
      </c>
      <c r="B880" s="810" t="s">
        <v>1542</v>
      </c>
      <c r="C880" s="806" t="s">
        <v>296</v>
      </c>
      <c r="D880" s="807">
        <v>98.01</v>
      </c>
      <c r="E880" s="807">
        <v>97.2</v>
      </c>
      <c r="F880" s="808">
        <v>0.81000000000000227</v>
      </c>
      <c r="G880" s="651"/>
      <c r="H880" s="547"/>
      <c r="I880" s="547"/>
      <c r="J880" s="778">
        <f t="shared" si="14"/>
        <v>0</v>
      </c>
      <c r="K880" s="818"/>
    </row>
    <row r="881" spans="1:12" x14ac:dyDescent="0.25">
      <c r="A881" s="768" t="s">
        <v>1577</v>
      </c>
      <c r="B881" s="810" t="s">
        <v>1578</v>
      </c>
      <c r="C881" s="806" t="s">
        <v>43</v>
      </c>
      <c r="D881" s="807">
        <f>84-70</f>
        <v>14</v>
      </c>
      <c r="E881" s="807">
        <v>13.46</v>
      </c>
      <c r="F881" s="808">
        <v>0.53999999999999915</v>
      </c>
      <c r="G881" s="651"/>
      <c r="H881" s="547"/>
      <c r="I881" s="547"/>
      <c r="J881" s="778">
        <f t="shared" si="14"/>
        <v>0</v>
      </c>
      <c r="K881" s="818"/>
    </row>
    <row r="882" spans="1:12" customFormat="1" ht="15" hidden="1" x14ac:dyDescent="0.25">
      <c r="A882" s="721" t="s">
        <v>1579</v>
      </c>
      <c r="B882" s="727" t="s">
        <v>1580</v>
      </c>
      <c r="C882" s="716" t="s">
        <v>43</v>
      </c>
      <c r="D882" s="717">
        <v>31.69</v>
      </c>
      <c r="E882" s="718">
        <v>31.69</v>
      </c>
      <c r="F882" s="708">
        <v>0</v>
      </c>
      <c r="G882" s="547"/>
      <c r="H882" s="547"/>
      <c r="I882" s="547"/>
      <c r="J882" s="389">
        <f t="shared" si="14"/>
        <v>0</v>
      </c>
      <c r="K882" s="464"/>
      <c r="L882" s="497"/>
    </row>
    <row r="883" spans="1:12" x14ac:dyDescent="0.25">
      <c r="A883" s="768" t="s">
        <v>1581</v>
      </c>
      <c r="B883" s="810" t="s">
        <v>1546</v>
      </c>
      <c r="C883" s="806" t="s">
        <v>296</v>
      </c>
      <c r="D883" s="807">
        <v>98.01</v>
      </c>
      <c r="E883" s="807">
        <v>97.2</v>
      </c>
      <c r="F883" s="808">
        <v>0.81000000000000227</v>
      </c>
      <c r="G883" s="651"/>
      <c r="H883" s="547"/>
      <c r="I883" s="547"/>
      <c r="J883" s="778">
        <f t="shared" si="14"/>
        <v>0</v>
      </c>
      <c r="K883" s="818"/>
    </row>
    <row r="884" spans="1:12" customFormat="1" ht="15" hidden="1" x14ac:dyDescent="0.25">
      <c r="A884" s="721" t="s">
        <v>1582</v>
      </c>
      <c r="B884" s="727" t="s">
        <v>809</v>
      </c>
      <c r="C884" s="728" t="s">
        <v>43</v>
      </c>
      <c r="D884" s="729">
        <f>D876*1.6-D876</f>
        <v>62.231999999999999</v>
      </c>
      <c r="E884" s="730">
        <v>62.231999999999999</v>
      </c>
      <c r="F884" s="731">
        <v>0</v>
      </c>
      <c r="G884" s="578"/>
      <c r="H884" s="578"/>
      <c r="I884" s="578"/>
      <c r="J884" s="389">
        <f t="shared" si="14"/>
        <v>0</v>
      </c>
      <c r="K884" s="464"/>
      <c r="L884" s="497"/>
    </row>
    <row r="885" spans="1:12" ht="30" x14ac:dyDescent="0.25">
      <c r="A885" s="768" t="s">
        <v>1583</v>
      </c>
      <c r="B885" s="810" t="s">
        <v>1508</v>
      </c>
      <c r="C885" s="806" t="s">
        <v>296</v>
      </c>
      <c r="D885" s="840">
        <v>12.27</v>
      </c>
      <c r="E885" s="840"/>
      <c r="F885" s="841">
        <v>12.27</v>
      </c>
      <c r="G885" s="680"/>
      <c r="H885" s="577"/>
      <c r="I885" s="577"/>
      <c r="J885" s="778">
        <f t="shared" si="14"/>
        <v>0</v>
      </c>
      <c r="K885" s="818"/>
    </row>
    <row r="886" spans="1:12" ht="31.5" x14ac:dyDescent="0.25">
      <c r="A886" s="771">
        <v>4</v>
      </c>
      <c r="B886" s="769" t="s">
        <v>1584</v>
      </c>
      <c r="C886" s="774"/>
      <c r="D886" s="775"/>
      <c r="E886" s="775"/>
      <c r="F886" s="775"/>
      <c r="G886" s="424"/>
      <c r="H886" s="579"/>
      <c r="I886" s="579"/>
      <c r="J886" s="779">
        <f t="shared" si="14"/>
        <v>0</v>
      </c>
      <c r="K886" s="818"/>
    </row>
    <row r="887" spans="1:12" x14ac:dyDescent="0.25">
      <c r="A887" s="754" t="s">
        <v>1585</v>
      </c>
      <c r="B887" s="769" t="s">
        <v>1586</v>
      </c>
      <c r="C887" s="774"/>
      <c r="D887" s="775"/>
      <c r="E887" s="775"/>
      <c r="F887" s="775"/>
      <c r="G887" s="366"/>
      <c r="H887" s="546"/>
      <c r="I887" s="546"/>
      <c r="J887" s="779">
        <f t="shared" si="14"/>
        <v>0</v>
      </c>
      <c r="K887" s="818"/>
    </row>
    <row r="888" spans="1:12" customFormat="1" ht="15" hidden="1" x14ac:dyDescent="0.25">
      <c r="A888" s="709" t="s">
        <v>1587</v>
      </c>
      <c r="B888" s="732" t="s">
        <v>1588</v>
      </c>
      <c r="C888" s="733" t="s">
        <v>43</v>
      </c>
      <c r="D888" s="734">
        <v>45.38</v>
      </c>
      <c r="E888" s="735">
        <v>45.38</v>
      </c>
      <c r="F888" s="736">
        <v>0</v>
      </c>
      <c r="G888" s="580"/>
      <c r="H888" s="580"/>
      <c r="I888" s="580"/>
      <c r="J888" s="389">
        <f t="shared" si="14"/>
        <v>0</v>
      </c>
      <c r="K888" s="464"/>
      <c r="L888" s="497"/>
    </row>
    <row r="889" spans="1:12" x14ac:dyDescent="0.25">
      <c r="A889" s="770" t="s">
        <v>1589</v>
      </c>
      <c r="B889" s="786" t="s">
        <v>1590</v>
      </c>
      <c r="C889" s="848" t="s">
        <v>43</v>
      </c>
      <c r="D889" s="785">
        <v>8.19</v>
      </c>
      <c r="E889" s="785">
        <v>2.89</v>
      </c>
      <c r="F889" s="775">
        <v>5.2999999999999989</v>
      </c>
      <c r="G889" s="681"/>
      <c r="H889" s="580"/>
      <c r="I889" s="580"/>
      <c r="J889" s="778">
        <f t="shared" si="14"/>
        <v>0</v>
      </c>
      <c r="K889" s="818"/>
    </row>
    <row r="890" spans="1:12" customFormat="1" ht="15" hidden="1" x14ac:dyDescent="0.25">
      <c r="A890" s="587" t="s">
        <v>1591</v>
      </c>
      <c r="B890" s="737" t="s">
        <v>1592</v>
      </c>
      <c r="C890" s="738"/>
      <c r="D890" s="739"/>
      <c r="E890" s="740"/>
      <c r="F890" s="741">
        <v>0</v>
      </c>
      <c r="G890" s="580"/>
      <c r="H890" s="580"/>
      <c r="I890" s="580"/>
      <c r="J890" s="324">
        <f t="shared" si="14"/>
        <v>0</v>
      </c>
      <c r="K890" s="464"/>
      <c r="L890" s="497"/>
    </row>
    <row r="891" spans="1:12" customFormat="1" ht="15" hidden="1" x14ac:dyDescent="0.25">
      <c r="A891" s="586" t="s">
        <v>1593</v>
      </c>
      <c r="B891" s="104" t="s">
        <v>1594</v>
      </c>
      <c r="C891" s="276" t="s">
        <v>43</v>
      </c>
      <c r="D891" s="115">
        <v>48.27</v>
      </c>
      <c r="E891" s="369">
        <v>48.27</v>
      </c>
      <c r="F891" s="596">
        <v>0</v>
      </c>
      <c r="G891" s="547"/>
      <c r="H891" s="547"/>
      <c r="I891" s="547"/>
      <c r="J891" s="327">
        <f t="shared" si="14"/>
        <v>0</v>
      </c>
      <c r="K891" s="464"/>
      <c r="L891" s="497"/>
    </row>
    <row r="892" spans="1:12" customFormat="1" ht="15" hidden="1" x14ac:dyDescent="0.25">
      <c r="A892" s="689" t="s">
        <v>1595</v>
      </c>
      <c r="B892" s="617" t="s">
        <v>805</v>
      </c>
      <c r="C892" s="261" t="s">
        <v>43</v>
      </c>
      <c r="D892" s="262">
        <v>70.959999999999994</v>
      </c>
      <c r="E892" s="422">
        <v>70.959999999999994</v>
      </c>
      <c r="F892" s="607">
        <v>0</v>
      </c>
      <c r="G892" s="576"/>
      <c r="H892" s="576"/>
      <c r="I892" s="576"/>
      <c r="J892" s="374">
        <f t="shared" si="14"/>
        <v>0</v>
      </c>
      <c r="K892" s="464"/>
      <c r="L892" s="497"/>
    </row>
    <row r="893" spans="1:12" ht="31.5" x14ac:dyDescent="0.25">
      <c r="A893" s="770" t="s">
        <v>1596</v>
      </c>
      <c r="B893" s="786" t="s">
        <v>1597</v>
      </c>
      <c r="C893" s="848" t="s">
        <v>43</v>
      </c>
      <c r="D893" s="785">
        <v>169.66</v>
      </c>
      <c r="E893" s="785">
        <v>119.49</v>
      </c>
      <c r="F893" s="775">
        <v>50.17</v>
      </c>
      <c r="G893" s="681"/>
      <c r="H893" s="580"/>
      <c r="I893" s="580"/>
      <c r="J893" s="778">
        <f t="shared" si="14"/>
        <v>0</v>
      </c>
      <c r="K893" s="818"/>
    </row>
    <row r="894" spans="1:12" customFormat="1" ht="30" hidden="1" x14ac:dyDescent="0.25">
      <c r="A894" s="742" t="s">
        <v>1598</v>
      </c>
      <c r="B894" s="743" t="s">
        <v>1599</v>
      </c>
      <c r="C894" s="733"/>
      <c r="D894" s="744"/>
      <c r="E894" s="745"/>
      <c r="F894" s="736">
        <v>0</v>
      </c>
      <c r="G894" s="581"/>
      <c r="H894" s="581"/>
      <c r="I894" s="581"/>
      <c r="J894" s="389">
        <f t="shared" si="14"/>
        <v>0</v>
      </c>
      <c r="K894" s="464"/>
      <c r="L894" s="497"/>
    </row>
    <row r="895" spans="1:12" x14ac:dyDescent="0.25">
      <c r="A895" s="768" t="s">
        <v>1600</v>
      </c>
      <c r="B895" s="804" t="s">
        <v>1601</v>
      </c>
      <c r="C895" s="849" t="s">
        <v>43</v>
      </c>
      <c r="D895" s="807">
        <v>24.85</v>
      </c>
      <c r="E895" s="807"/>
      <c r="F895" s="808">
        <v>24.85</v>
      </c>
      <c r="G895" s="665"/>
      <c r="H895" s="558"/>
      <c r="I895" s="558"/>
      <c r="J895" s="778">
        <f t="shared" si="14"/>
        <v>0</v>
      </c>
      <c r="K895" s="818"/>
    </row>
    <row r="896" spans="1:12" x14ac:dyDescent="0.25">
      <c r="A896" s="768" t="s">
        <v>1602</v>
      </c>
      <c r="B896" s="804" t="s">
        <v>809</v>
      </c>
      <c r="C896" s="806" t="s">
        <v>43</v>
      </c>
      <c r="D896" s="807">
        <f>D895*1.6</f>
        <v>39.760000000000005</v>
      </c>
      <c r="E896" s="807"/>
      <c r="F896" s="808">
        <v>39.760000000000005</v>
      </c>
      <c r="G896" s="665"/>
      <c r="H896" s="558"/>
      <c r="I896" s="558"/>
      <c r="J896" s="778">
        <f t="shared" si="14"/>
        <v>0</v>
      </c>
      <c r="K896" s="818"/>
    </row>
    <row r="897" spans="1:12" customFormat="1" ht="30" hidden="1" x14ac:dyDescent="0.25">
      <c r="A897" s="587" t="s">
        <v>1603</v>
      </c>
      <c r="B897" s="737" t="s">
        <v>1604</v>
      </c>
      <c r="C897" s="738" t="s">
        <v>296</v>
      </c>
      <c r="D897" s="739">
        <v>72.5</v>
      </c>
      <c r="E897" s="740">
        <v>72.5</v>
      </c>
      <c r="F897" s="741">
        <v>0</v>
      </c>
      <c r="G897" s="580"/>
      <c r="H897" s="580"/>
      <c r="I897" s="580"/>
      <c r="J897" s="324">
        <f t="shared" si="14"/>
        <v>0</v>
      </c>
      <c r="K897" s="464"/>
      <c r="L897" s="497"/>
    </row>
    <row r="898" spans="1:12" customFormat="1" ht="15" hidden="1" x14ac:dyDescent="0.25">
      <c r="A898" s="585" t="s">
        <v>1605</v>
      </c>
      <c r="B898" s="271" t="s">
        <v>1606</v>
      </c>
      <c r="C898" s="272" t="s">
        <v>170</v>
      </c>
      <c r="D898" s="273">
        <v>1</v>
      </c>
      <c r="E898" s="428">
        <v>1</v>
      </c>
      <c r="F898" s="593">
        <v>0</v>
      </c>
      <c r="G898" s="580"/>
      <c r="H898" s="580"/>
      <c r="I898" s="580"/>
      <c r="J898" s="327">
        <f t="shared" si="14"/>
        <v>0</v>
      </c>
      <c r="K898" s="464"/>
      <c r="L898" s="497"/>
    </row>
    <row r="899" spans="1:12" customFormat="1" ht="15" hidden="1" x14ac:dyDescent="0.25">
      <c r="A899" s="687" t="s">
        <v>1607</v>
      </c>
      <c r="B899" s="690" t="s">
        <v>1608</v>
      </c>
      <c r="C899" s="691" t="s">
        <v>170</v>
      </c>
      <c r="D899" s="692">
        <v>1</v>
      </c>
      <c r="E899" s="693">
        <v>1</v>
      </c>
      <c r="F899" s="694">
        <v>0</v>
      </c>
      <c r="G899" s="580"/>
      <c r="H899" s="580"/>
      <c r="I899" s="580"/>
      <c r="J899" s="374">
        <f t="shared" si="14"/>
        <v>0</v>
      </c>
      <c r="K899" s="464"/>
      <c r="L899" s="497"/>
    </row>
    <row r="900" spans="1:12" x14ac:dyDescent="0.25">
      <c r="A900" s="770" t="s">
        <v>1609</v>
      </c>
      <c r="B900" s="786" t="s">
        <v>1610</v>
      </c>
      <c r="C900" s="799" t="s">
        <v>1027</v>
      </c>
      <c r="D900" s="783">
        <v>142.9</v>
      </c>
      <c r="E900" s="783"/>
      <c r="F900" s="784">
        <v>142.9</v>
      </c>
      <c r="G900" s="669"/>
      <c r="H900" s="562"/>
      <c r="I900" s="562"/>
      <c r="J900" s="778">
        <f t="shared" si="14"/>
        <v>0</v>
      </c>
      <c r="K900" s="818"/>
    </row>
    <row r="901" spans="1:12" s="813" customFormat="1" ht="45.75" customHeight="1" x14ac:dyDescent="0.2">
      <c r="A901" s="772"/>
      <c r="B901" s="850"/>
      <c r="C901" s="851"/>
      <c r="D901" s="851"/>
      <c r="E901" s="852"/>
      <c r="F901" s="852"/>
      <c r="G901" s="510"/>
      <c r="H901" s="510"/>
      <c r="I901" s="510"/>
    </row>
    <row r="902" spans="1:12" s="813" customFormat="1" ht="19.149999999999999" customHeight="1" x14ac:dyDescent="0.2">
      <c r="A902" s="772"/>
      <c r="B902" s="850"/>
      <c r="C902" s="851"/>
      <c r="D902" s="851"/>
      <c r="E902" s="852"/>
      <c r="F902" s="852"/>
      <c r="G902" s="510"/>
      <c r="H902" s="510"/>
      <c r="I902" s="510"/>
    </row>
    <row r="903" spans="1:12" s="813" customFormat="1" ht="19.149999999999999" customHeight="1" x14ac:dyDescent="0.2">
      <c r="A903" s="772"/>
      <c r="B903" s="850"/>
      <c r="C903" s="851"/>
      <c r="D903" s="851"/>
      <c r="E903" s="852"/>
      <c r="F903" s="852"/>
      <c r="G903" s="510"/>
      <c r="H903" s="510"/>
      <c r="I903" s="510"/>
    </row>
    <row r="904" spans="1:12" s="813" customFormat="1" ht="19.149999999999999" customHeight="1" x14ac:dyDescent="0.2">
      <c r="A904" s="772"/>
      <c r="B904" s="850"/>
      <c r="C904" s="851"/>
      <c r="D904" s="851"/>
      <c r="E904" s="853"/>
      <c r="F904" s="853"/>
      <c r="G904" s="521"/>
      <c r="H904" s="521"/>
      <c r="I904" s="521"/>
    </row>
    <row r="905" spans="1:12" s="813" customFormat="1" ht="19.149999999999999" customHeight="1" x14ac:dyDescent="0.2">
      <c r="A905" s="772"/>
      <c r="B905" s="854"/>
      <c r="C905" s="855"/>
      <c r="D905" s="855"/>
      <c r="E905" s="853"/>
      <c r="F905" s="853"/>
      <c r="G905" s="521"/>
      <c r="H905" s="521"/>
      <c r="I905" s="521"/>
    </row>
    <row r="906" spans="1:12" x14ac:dyDescent="0.25">
      <c r="A906" s="772"/>
    </row>
  </sheetData>
  <autoFilter ref="A6:J900" xr:uid="{00000000-0001-0000-0000-000000000000}">
    <filterColumn colId="5">
      <filters blank="1">
        <filter val="0,002"/>
        <filter val="0,004"/>
        <filter val="0,050"/>
        <filter val="0,100"/>
        <filter val="0,200"/>
        <filter val="0,260"/>
        <filter val="0,276"/>
        <filter val="0,300"/>
        <filter val="0,310"/>
        <filter val="0,330"/>
        <filter val="0,360"/>
        <filter val="0,400"/>
        <filter val="0,500"/>
        <filter val="0,540"/>
        <filter val="0,578"/>
        <filter val="0,640"/>
        <filter val="0,670"/>
        <filter val="0,750"/>
        <filter val="0,800"/>
        <filter val="0,810"/>
        <filter val="0,840"/>
        <filter val="0,880"/>
        <filter val="0,93"/>
        <filter val="1 091,300"/>
        <filter val="1,00"/>
        <filter val="1,000"/>
        <filter val="1,020"/>
        <filter val="1,070"/>
        <filter val="1,28"/>
        <filter val="1,380"/>
        <filter val="1,495"/>
        <filter val="1,53"/>
        <filter val="1,85"/>
        <filter val="1,880"/>
        <filter val="1,930"/>
        <filter val="10,000"/>
        <filter val="10,090"/>
        <filter val="100,000"/>
        <filter val="101,000"/>
        <filter val="107,000"/>
        <filter val="12,000"/>
        <filter val="12,2700"/>
        <filter val="127,500"/>
        <filter val="13,000"/>
        <filter val="131,000"/>
        <filter val="132,900"/>
        <filter val="14,000"/>
        <filter val="14,650"/>
        <filter val="140,000"/>
        <filter val="142,900"/>
        <filter val="15,00"/>
        <filter val="15,420"/>
        <filter val="15,910"/>
        <filter val="150,000"/>
        <filter val="16,000"/>
        <filter val="17,580"/>
        <filter val="172,000"/>
        <filter val="19,00"/>
        <filter val="192,000"/>
        <filter val="2,00"/>
        <filter val="2,000"/>
        <filter val="2,090"/>
        <filter val="2,140"/>
        <filter val="2,200"/>
        <filter val="2,300"/>
        <filter val="20,000"/>
        <filter val="20,870"/>
        <filter val="201,450"/>
        <filter val="21,000"/>
        <filter val="21,1500"/>
        <filter val="22,7700"/>
        <filter val="24,850"/>
        <filter val="25,1200"/>
        <filter val="25,710"/>
        <filter val="26,350"/>
        <filter val="266,300"/>
        <filter val="27,000"/>
        <filter val="27,500"/>
        <filter val="28,128"/>
        <filter val="3 470,000"/>
        <filter val="3,000"/>
        <filter val="3,100"/>
        <filter val="3,200"/>
        <filter val="30,000"/>
        <filter val="30,880"/>
        <filter val="300,000"/>
        <filter val="301,770"/>
        <filter val="310,000"/>
        <filter val="33,000"/>
        <filter val="336,870"/>
        <filter val="34,000"/>
        <filter val="35,20"/>
        <filter val="375,000"/>
        <filter val="38,380"/>
        <filter val="39,000"/>
        <filter val="39,760"/>
        <filter val="4,00"/>
        <filter val="4,000"/>
        <filter val="4,770"/>
        <filter val="40,000"/>
        <filter val="40,800"/>
        <filter val="42,16"/>
        <filter val="43,000"/>
        <filter val="43,180"/>
        <filter val="43,470"/>
        <filter val="45,000"/>
        <filter val="5,000"/>
        <filter val="5,090"/>
        <filter val="5,148"/>
        <filter val="5,300"/>
        <filter val="50,000"/>
        <filter val="50,170"/>
        <filter val="51,700"/>
        <filter val="51,890"/>
        <filter val="53,00"/>
        <filter val="53,000"/>
        <filter val="54,500"/>
        <filter val="58,225"/>
        <filter val="588,000"/>
        <filter val="6,000"/>
        <filter val="6,160"/>
        <filter val="63,594"/>
        <filter val="646,000"/>
        <filter val="65,000"/>
        <filter val="7,000"/>
        <filter val="7,520"/>
        <filter val="7,950"/>
        <filter val="72,090"/>
        <filter val="74,500"/>
        <filter val="74,660"/>
        <filter val="75,600"/>
        <filter val="77,000"/>
        <filter val="78,450"/>
        <filter val="8 098,000"/>
        <filter val="8,00"/>
        <filter val="8,000"/>
        <filter val="8,580"/>
        <filter val="84,000"/>
        <filter val="871,870"/>
        <filter val="9,000"/>
        <filter val="9,717"/>
        <filter val="90,000"/>
        <filter val="98,000"/>
      </filters>
    </filterColumn>
  </autoFilter>
  <mergeCells count="5">
    <mergeCell ref="J1:J4"/>
    <mergeCell ref="E1:E4"/>
    <mergeCell ref="F1:F4"/>
    <mergeCell ref="A1:C4"/>
    <mergeCell ref="D1:D4"/>
  </mergeCells>
  <conditionalFormatting sqref="A12">
    <cfRule type="duplicateValues" dxfId="9" priority="4" stopIfTrue="1"/>
  </conditionalFormatting>
  <conditionalFormatting sqref="B11">
    <cfRule type="duplicateValues" dxfId="8" priority="3" stopIfTrue="1"/>
  </conditionalFormatting>
  <conditionalFormatting sqref="B19">
    <cfRule type="duplicateValues" dxfId="7" priority="2" stopIfTrue="1"/>
  </conditionalFormatting>
  <conditionalFormatting sqref="B20">
    <cfRule type="duplicateValues" dxfId="6" priority="1" stopIfTrue="1"/>
  </conditionalFormatting>
  <conditionalFormatting sqref="B331:B332">
    <cfRule type="duplicateValues" dxfId="5" priority="5" stopIfTrue="1"/>
  </conditionalFormatting>
  <pageMargins left="0.7" right="0.7" top="0.75" bottom="0.75" header="0.3" footer="0.3"/>
  <pageSetup paperSize="8" scale="74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08"/>
  <sheetViews>
    <sheetView topLeftCell="B870" zoomScale="70" zoomScaleNormal="70" workbookViewId="0">
      <selection activeCell="W855" sqref="W855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hidden="1" customWidth="1"/>
    <col min="6" max="6" width="18.42578125" style="6" hidden="1" customWidth="1"/>
    <col min="7" max="7" width="18.42578125" style="290" hidden="1" customWidth="1"/>
    <col min="8" max="8" width="18.42578125" style="6" hidden="1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7" customFormat="1" x14ac:dyDescent="0.25">
      <c r="A1" s="1"/>
      <c r="B1" s="2"/>
      <c r="C1" s="3"/>
      <c r="D1" s="4"/>
      <c r="E1" s="5"/>
      <c r="F1" s="6"/>
      <c r="G1" s="5"/>
      <c r="H1" s="6"/>
      <c r="I1" s="6"/>
      <c r="J1" s="435"/>
      <c r="K1" s="1386" t="s">
        <v>1612</v>
      </c>
      <c r="L1" s="1386"/>
      <c r="M1" s="1386"/>
      <c r="N1" s="1386"/>
      <c r="O1" s="1386"/>
      <c r="P1" s="1386"/>
      <c r="Q1" s="467"/>
      <c r="R1" s="1386" t="s">
        <v>1613</v>
      </c>
      <c r="S1" s="1386"/>
      <c r="T1" s="1386"/>
      <c r="U1" s="1386"/>
      <c r="V1" s="1386"/>
      <c r="W1" s="1386"/>
      <c r="Y1" s="495"/>
    </row>
    <row r="2" spans="1:25" s="13" customFormat="1" ht="15" customHeight="1" x14ac:dyDescent="0.25">
      <c r="A2" s="8"/>
      <c r="B2" s="9"/>
      <c r="C2" s="10"/>
      <c r="D2" s="11"/>
      <c r="E2" s="1387" t="s">
        <v>0</v>
      </c>
      <c r="F2" s="1388"/>
      <c r="G2" s="1387" t="s">
        <v>1</v>
      </c>
      <c r="H2" s="1388"/>
      <c r="I2" s="12"/>
      <c r="J2" s="436"/>
      <c r="K2" s="311"/>
      <c r="L2" s="1389" t="s">
        <v>0</v>
      </c>
      <c r="M2" s="1390"/>
      <c r="N2" s="1389" t="s">
        <v>1</v>
      </c>
      <c r="O2" s="1390"/>
      <c r="P2" s="312"/>
      <c r="Q2" s="468"/>
      <c r="R2" s="311"/>
      <c r="S2" s="1389" t="s">
        <v>0</v>
      </c>
      <c r="T2" s="1390"/>
      <c r="U2" s="1389" t="s">
        <v>1</v>
      </c>
      <c r="V2" s="1390"/>
      <c r="W2" s="312"/>
      <c r="Y2" s="496"/>
    </row>
    <row r="3" spans="1:25" s="13" customFormat="1" x14ac:dyDescent="0.2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  <c r="F3" s="10" t="s">
        <v>7</v>
      </c>
      <c r="G3" s="18" t="s">
        <v>6</v>
      </c>
      <c r="H3" s="10" t="s">
        <v>7</v>
      </c>
      <c r="I3" s="19" t="s">
        <v>8</v>
      </c>
      <c r="J3" s="437"/>
      <c r="K3" s="313" t="s">
        <v>5</v>
      </c>
      <c r="L3" s="314" t="s">
        <v>6</v>
      </c>
      <c r="M3" s="315" t="s">
        <v>7</v>
      </c>
      <c r="N3" s="314" t="s">
        <v>6</v>
      </c>
      <c r="O3" s="315" t="s">
        <v>7</v>
      </c>
      <c r="P3" s="316" t="s">
        <v>8</v>
      </c>
      <c r="Q3" s="469"/>
      <c r="R3" s="313" t="s">
        <v>5</v>
      </c>
      <c r="S3" s="314" t="s">
        <v>6</v>
      </c>
      <c r="T3" s="315" t="s">
        <v>7</v>
      </c>
      <c r="U3" s="314" t="s">
        <v>6</v>
      </c>
      <c r="V3" s="315" t="s">
        <v>7</v>
      </c>
      <c r="W3" s="316" t="s">
        <v>8</v>
      </c>
      <c r="Y3" s="496"/>
    </row>
    <row r="4" spans="1:25" ht="30" x14ac:dyDescent="0.25">
      <c r="A4" s="20">
        <v>1</v>
      </c>
      <c r="B4" s="21" t="s">
        <v>9</v>
      </c>
      <c r="C4" s="22"/>
      <c r="D4" s="23"/>
      <c r="E4" s="24"/>
      <c r="F4" s="25"/>
      <c r="G4" s="24"/>
      <c r="H4" s="25"/>
      <c r="I4" s="26"/>
      <c r="J4" s="438"/>
      <c r="K4" s="317"/>
      <c r="L4" s="318"/>
      <c r="M4" s="319"/>
      <c r="N4" s="318"/>
      <c r="O4" s="319"/>
      <c r="P4" s="320"/>
      <c r="Q4" s="470"/>
      <c r="R4" s="317"/>
      <c r="S4" s="318"/>
      <c r="T4" s="319"/>
      <c r="U4" s="318"/>
      <c r="V4" s="319"/>
      <c r="W4" s="320"/>
    </row>
    <row r="5" spans="1:25" x14ac:dyDescent="0.25">
      <c r="A5" s="293" t="s">
        <v>10</v>
      </c>
      <c r="B5" s="294" t="s">
        <v>11</v>
      </c>
      <c r="C5" s="295"/>
      <c r="D5" s="296"/>
      <c r="E5" s="297"/>
      <c r="F5" s="298">
        <f>SUM(F6:F85)</f>
        <v>24896933.593054987</v>
      </c>
      <c r="G5" s="297"/>
      <c r="H5" s="298">
        <f>SUM(H6:H85)</f>
        <v>21715381.859149996</v>
      </c>
      <c r="I5" s="298">
        <f>SUM(I6:I85)</f>
        <v>46612315.452204995</v>
      </c>
      <c r="J5" s="439"/>
      <c r="K5" s="321"/>
      <c r="L5" s="322"/>
      <c r="M5" s="323">
        <f>SUM(M6:M85)</f>
        <v>21126432.228999998</v>
      </c>
      <c r="N5" s="322"/>
      <c r="O5" s="323">
        <f>SUM(O6:O85)</f>
        <v>18699348.919999994</v>
      </c>
      <c r="P5" s="323">
        <f>SUM(P6:P85)</f>
        <v>39825781.148999996</v>
      </c>
      <c r="Q5" s="471"/>
      <c r="R5" s="321"/>
      <c r="S5" s="322"/>
      <c r="T5" s="323">
        <f>SUM(T6:T85)</f>
        <v>3770501.3640549993</v>
      </c>
      <c r="U5" s="322"/>
      <c r="V5" s="323">
        <f>SUM(V6:V85)</f>
        <v>3016032.9391500014</v>
      </c>
      <c r="W5" s="323">
        <f>SUM(W6:W85)</f>
        <v>6786534.3032049984</v>
      </c>
      <c r="X5" s="464">
        <f>I5-P5</f>
        <v>6786534.3032049984</v>
      </c>
      <c r="Y5" s="497">
        <f>W5-X5</f>
        <v>0</v>
      </c>
    </row>
    <row r="6" spans="1:25" x14ac:dyDescent="0.25">
      <c r="A6" s="292" t="s">
        <v>12</v>
      </c>
      <c r="B6" s="30" t="s">
        <v>13</v>
      </c>
      <c r="C6" s="31"/>
      <c r="D6" s="32"/>
      <c r="E6" s="33"/>
      <c r="F6" s="34"/>
      <c r="G6" s="33"/>
      <c r="H6" s="34"/>
      <c r="I6" s="34"/>
      <c r="J6" s="440"/>
      <c r="K6" s="324"/>
      <c r="L6" s="325"/>
      <c r="M6" s="326"/>
      <c r="N6" s="325"/>
      <c r="O6" s="326"/>
      <c r="P6" s="326"/>
      <c r="Q6" s="472"/>
      <c r="R6" s="324"/>
      <c r="S6" s="325"/>
      <c r="T6" s="326"/>
      <c r="U6" s="325"/>
      <c r="V6" s="326"/>
      <c r="W6" s="326"/>
      <c r="X6" s="464">
        <f t="shared" ref="X6:X69" si="0">I6-P6</f>
        <v>0</v>
      </c>
      <c r="Y6" s="497">
        <f t="shared" ref="Y6:Y69" si="1">W6-X6</f>
        <v>0</v>
      </c>
    </row>
    <row r="7" spans="1:25" x14ac:dyDescent="0.25">
      <c r="A7" s="36" t="s">
        <v>14</v>
      </c>
      <c r="B7" s="37" t="s">
        <v>15</v>
      </c>
      <c r="C7" s="38" t="s">
        <v>16</v>
      </c>
      <c r="D7" s="39">
        <v>0.44</v>
      </c>
      <c r="E7" s="40">
        <v>49415</v>
      </c>
      <c r="F7" s="35">
        <f>D7*E7</f>
        <v>21742.6</v>
      </c>
      <c r="G7" s="40">
        <v>0</v>
      </c>
      <c r="H7" s="35">
        <f>D7*G7</f>
        <v>0</v>
      </c>
      <c r="I7" s="35">
        <f>F7+H7</f>
        <v>21742.6</v>
      </c>
      <c r="J7" s="441"/>
      <c r="K7" s="327">
        <v>0.44</v>
      </c>
      <c r="L7" s="328">
        <v>49415</v>
      </c>
      <c r="M7" s="329">
        <f>K7*L7</f>
        <v>21742.6</v>
      </c>
      <c r="N7" s="328">
        <v>0</v>
      </c>
      <c r="O7" s="329">
        <f>K7*N7</f>
        <v>0</v>
      </c>
      <c r="P7" s="329">
        <f>M7+O7</f>
        <v>21742.6</v>
      </c>
      <c r="Q7" s="473"/>
      <c r="R7" s="327">
        <f>D7-K7</f>
        <v>0</v>
      </c>
      <c r="S7" s="328">
        <v>49415</v>
      </c>
      <c r="T7" s="329">
        <f>R7*S7</f>
        <v>0</v>
      </c>
      <c r="U7" s="328">
        <v>0</v>
      </c>
      <c r="V7" s="329">
        <f>R7*U7</f>
        <v>0</v>
      </c>
      <c r="W7" s="329">
        <f>T7+V7</f>
        <v>0</v>
      </c>
      <c r="X7" s="464">
        <f t="shared" si="0"/>
        <v>0</v>
      </c>
      <c r="Y7" s="497">
        <f t="shared" si="1"/>
        <v>0</v>
      </c>
    </row>
    <row r="8" spans="1:25" x14ac:dyDescent="0.25">
      <c r="A8" s="36" t="s">
        <v>17</v>
      </c>
      <c r="B8" s="37" t="s">
        <v>18</v>
      </c>
      <c r="C8" s="38" t="s">
        <v>19</v>
      </c>
      <c r="D8" s="39">
        <v>389.4</v>
      </c>
      <c r="E8" s="40">
        <v>990</v>
      </c>
      <c r="F8" s="35">
        <f>D8*E8</f>
        <v>385506</v>
      </c>
      <c r="G8" s="40">
        <v>0</v>
      </c>
      <c r="H8" s="35">
        <f>D8*G8</f>
        <v>0</v>
      </c>
      <c r="I8" s="35">
        <f>F8+H8</f>
        <v>385506</v>
      </c>
      <c r="J8" s="441"/>
      <c r="K8" s="327">
        <v>389.4</v>
      </c>
      <c r="L8" s="328">
        <v>990</v>
      </c>
      <c r="M8" s="329">
        <f>K8*L8</f>
        <v>385506</v>
      </c>
      <c r="N8" s="328">
        <v>0</v>
      </c>
      <c r="O8" s="329">
        <f>K8*N8</f>
        <v>0</v>
      </c>
      <c r="P8" s="329">
        <f>M8+O8</f>
        <v>385506</v>
      </c>
      <c r="Q8" s="473"/>
      <c r="R8" s="327">
        <f t="shared" ref="R8:R71" si="2">D8-K8</f>
        <v>0</v>
      </c>
      <c r="S8" s="328">
        <v>990</v>
      </c>
      <c r="T8" s="329">
        <f>R8*S8</f>
        <v>0</v>
      </c>
      <c r="U8" s="328">
        <v>0</v>
      </c>
      <c r="V8" s="329">
        <f>R8*U8</f>
        <v>0</v>
      </c>
      <c r="W8" s="329">
        <f>T8+V8</f>
        <v>0</v>
      </c>
      <c r="X8" s="464">
        <f t="shared" si="0"/>
        <v>0</v>
      </c>
      <c r="Y8" s="497">
        <f t="shared" si="1"/>
        <v>0</v>
      </c>
    </row>
    <row r="9" spans="1:25" x14ac:dyDescent="0.25">
      <c r="A9" s="29" t="s">
        <v>20</v>
      </c>
      <c r="B9" s="41" t="s">
        <v>21</v>
      </c>
      <c r="C9" s="38" t="s">
        <v>19</v>
      </c>
      <c r="D9" s="39">
        <v>389.4</v>
      </c>
      <c r="E9" s="40">
        <v>2711</v>
      </c>
      <c r="F9" s="35">
        <f>D9*E9</f>
        <v>1055663.3999999999</v>
      </c>
      <c r="G9" s="40">
        <v>6573</v>
      </c>
      <c r="H9" s="35">
        <f>D9*G9</f>
        <v>2559526.1999999997</v>
      </c>
      <c r="I9" s="35">
        <f>E9*D9+G9*D9</f>
        <v>3615189.5999999996</v>
      </c>
      <c r="J9" s="441"/>
      <c r="K9" s="327">
        <v>389.4</v>
      </c>
      <c r="L9" s="328">
        <v>2711</v>
      </c>
      <c r="M9" s="329">
        <f>K9*L9</f>
        <v>1055663.3999999999</v>
      </c>
      <c r="N9" s="328">
        <v>6573</v>
      </c>
      <c r="O9" s="329">
        <f>K9*N9</f>
        <v>2559526.1999999997</v>
      </c>
      <c r="P9" s="329">
        <f>L9*K9+N9*K9</f>
        <v>3615189.5999999996</v>
      </c>
      <c r="Q9" s="473"/>
      <c r="R9" s="327">
        <f t="shared" si="2"/>
        <v>0</v>
      </c>
      <c r="S9" s="328">
        <v>2711</v>
      </c>
      <c r="T9" s="329">
        <f>R9*S9</f>
        <v>0</v>
      </c>
      <c r="U9" s="328">
        <v>6573</v>
      </c>
      <c r="V9" s="329">
        <f>R9*U9</f>
        <v>0</v>
      </c>
      <c r="W9" s="329">
        <f>S9*R9+U9*R9</f>
        <v>0</v>
      </c>
      <c r="X9" s="464">
        <f t="shared" si="0"/>
        <v>0</v>
      </c>
      <c r="Y9" s="497">
        <f t="shared" si="1"/>
        <v>0</v>
      </c>
    </row>
    <row r="10" spans="1:25" x14ac:dyDescent="0.25">
      <c r="A10" s="29" t="s">
        <v>22</v>
      </c>
      <c r="B10" s="41" t="s">
        <v>23</v>
      </c>
      <c r="C10" s="38"/>
      <c r="D10" s="39"/>
      <c r="E10" s="40"/>
      <c r="F10" s="35"/>
      <c r="G10" s="40"/>
      <c r="H10" s="35"/>
      <c r="I10" s="35"/>
      <c r="J10" s="441"/>
      <c r="K10" s="327"/>
      <c r="L10" s="328"/>
      <c r="M10" s="329"/>
      <c r="N10" s="328"/>
      <c r="O10" s="329"/>
      <c r="P10" s="329"/>
      <c r="Q10" s="473"/>
      <c r="R10" s="327">
        <f t="shared" si="2"/>
        <v>0</v>
      </c>
      <c r="S10" s="328"/>
      <c r="T10" s="329"/>
      <c r="U10" s="328"/>
      <c r="V10" s="329"/>
      <c r="W10" s="329"/>
      <c r="X10" s="464">
        <f t="shared" si="0"/>
        <v>0</v>
      </c>
      <c r="Y10" s="497">
        <f t="shared" si="1"/>
        <v>0</v>
      </c>
    </row>
    <row r="11" spans="1:25" ht="57" x14ac:dyDescent="0.25">
      <c r="A11" s="36" t="s">
        <v>24</v>
      </c>
      <c r="B11" s="37" t="s">
        <v>25</v>
      </c>
      <c r="C11" s="38" t="s">
        <v>19</v>
      </c>
      <c r="D11" s="39">
        <v>525.76</v>
      </c>
      <c r="E11" s="40">
        <v>4955</v>
      </c>
      <c r="F11" s="35">
        <f>D11*E11</f>
        <v>2605140.7999999998</v>
      </c>
      <c r="G11" s="40">
        <v>4501</v>
      </c>
      <c r="H11" s="35">
        <f>D11*G11</f>
        <v>2366445.7599999998</v>
      </c>
      <c r="I11" s="35">
        <f>E11*D11+G11*D11</f>
        <v>4971586.5599999996</v>
      </c>
      <c r="J11" s="441"/>
      <c r="K11" s="327">
        <v>525.76</v>
      </c>
      <c r="L11" s="328">
        <v>4955</v>
      </c>
      <c r="M11" s="329">
        <f>K11*L11</f>
        <v>2605140.7999999998</v>
      </c>
      <c r="N11" s="328">
        <v>4501</v>
      </c>
      <c r="O11" s="329">
        <f>K11*N11</f>
        <v>2366445.7599999998</v>
      </c>
      <c r="P11" s="329">
        <f>L11*K11+N11*K11</f>
        <v>4971586.5599999996</v>
      </c>
      <c r="Q11" s="473"/>
      <c r="R11" s="327">
        <f t="shared" si="2"/>
        <v>0</v>
      </c>
      <c r="S11" s="328">
        <v>4955</v>
      </c>
      <c r="T11" s="329">
        <f>R11*S11</f>
        <v>0</v>
      </c>
      <c r="U11" s="328">
        <v>4501</v>
      </c>
      <c r="V11" s="329">
        <f>R11*U11</f>
        <v>0</v>
      </c>
      <c r="W11" s="329">
        <f>S11*R11+U11*R11</f>
        <v>0</v>
      </c>
      <c r="X11" s="464">
        <f t="shared" si="0"/>
        <v>0</v>
      </c>
      <c r="Y11" s="497">
        <f t="shared" si="1"/>
        <v>0</v>
      </c>
    </row>
    <row r="12" spans="1:25" x14ac:dyDescent="0.25">
      <c r="A12" s="36" t="s">
        <v>26</v>
      </c>
      <c r="B12" s="37" t="s">
        <v>27</v>
      </c>
      <c r="C12" s="38" t="s">
        <v>28</v>
      </c>
      <c r="D12" s="39">
        <v>2</v>
      </c>
      <c r="E12" s="40">
        <v>8577.8799999999992</v>
      </c>
      <c r="F12" s="35">
        <f>D12*E12</f>
        <v>17155.759999999998</v>
      </c>
      <c r="G12" s="40">
        <v>4657.25</v>
      </c>
      <c r="H12" s="35">
        <f>D12*G12</f>
        <v>9314.5</v>
      </c>
      <c r="I12" s="35">
        <f>E12*D12+G12*D12</f>
        <v>26470.26</v>
      </c>
      <c r="J12" s="441"/>
      <c r="K12" s="327"/>
      <c r="L12" s="328">
        <v>8577.8799999999992</v>
      </c>
      <c r="M12" s="329">
        <f>K12*L12</f>
        <v>0</v>
      </c>
      <c r="N12" s="328">
        <v>4657.25</v>
      </c>
      <c r="O12" s="329">
        <f>K12*N12</f>
        <v>0</v>
      </c>
      <c r="P12" s="329">
        <f>L12*K12+N12*K12</f>
        <v>0</v>
      </c>
      <c r="Q12" s="473"/>
      <c r="R12" s="327">
        <f t="shared" si="2"/>
        <v>2</v>
      </c>
      <c r="S12" s="328">
        <v>8577.8799999999992</v>
      </c>
      <c r="T12" s="329">
        <f>R12*S12</f>
        <v>17155.759999999998</v>
      </c>
      <c r="U12" s="328">
        <v>4657.25</v>
      </c>
      <c r="V12" s="329">
        <f>R12*U12</f>
        <v>9314.5</v>
      </c>
      <c r="W12" s="329">
        <f>S12*R12+U12*R12</f>
        <v>26470.26</v>
      </c>
      <c r="X12" s="464">
        <f t="shared" si="0"/>
        <v>26470.26</v>
      </c>
      <c r="Y12" s="497">
        <f t="shared" si="1"/>
        <v>0</v>
      </c>
    </row>
    <row r="13" spans="1:25" x14ac:dyDescent="0.25">
      <c r="A13" s="29" t="s">
        <v>29</v>
      </c>
      <c r="B13" s="41" t="s">
        <v>30</v>
      </c>
      <c r="C13" s="38"/>
      <c r="D13" s="39"/>
      <c r="E13" s="40"/>
      <c r="F13" s="35"/>
      <c r="G13" s="40"/>
      <c r="H13" s="35"/>
      <c r="I13" s="35"/>
      <c r="J13" s="441"/>
      <c r="K13" s="327"/>
      <c r="L13" s="328"/>
      <c r="M13" s="329"/>
      <c r="N13" s="328"/>
      <c r="O13" s="329"/>
      <c r="P13" s="329"/>
      <c r="Q13" s="473"/>
      <c r="R13" s="327">
        <f t="shared" si="2"/>
        <v>0</v>
      </c>
      <c r="S13" s="328"/>
      <c r="T13" s="329"/>
      <c r="U13" s="328"/>
      <c r="V13" s="329"/>
      <c r="W13" s="329"/>
      <c r="X13" s="464">
        <f t="shared" si="0"/>
        <v>0</v>
      </c>
      <c r="Y13" s="497">
        <f t="shared" si="1"/>
        <v>0</v>
      </c>
    </row>
    <row r="14" spans="1:25" x14ac:dyDescent="0.25">
      <c r="A14" s="36" t="s">
        <v>31</v>
      </c>
      <c r="B14" s="37" t="s">
        <v>32</v>
      </c>
      <c r="C14" s="38" t="s">
        <v>19</v>
      </c>
      <c r="D14" s="39">
        <v>301.39999999999998</v>
      </c>
      <c r="E14" s="40">
        <v>3957.07</v>
      </c>
      <c r="F14" s="35">
        <f>D14*E14</f>
        <v>1192660.898</v>
      </c>
      <c r="G14" s="40">
        <v>0</v>
      </c>
      <c r="H14" s="35">
        <f>G14*D14</f>
        <v>0</v>
      </c>
      <c r="I14" s="35">
        <f>E14*D14+G14*D14</f>
        <v>1192660.898</v>
      </c>
      <c r="J14" s="441"/>
      <c r="K14" s="327">
        <v>301.39999999999998</v>
      </c>
      <c r="L14" s="328">
        <v>3957.07</v>
      </c>
      <c r="M14" s="329">
        <f>K14*L14</f>
        <v>1192660.898</v>
      </c>
      <c r="N14" s="328">
        <v>0</v>
      </c>
      <c r="O14" s="329">
        <f>N14*K14</f>
        <v>0</v>
      </c>
      <c r="P14" s="329">
        <f>L14*K14+N14*K14</f>
        <v>1192660.898</v>
      </c>
      <c r="Q14" s="473"/>
      <c r="R14" s="327">
        <f t="shared" si="2"/>
        <v>0</v>
      </c>
      <c r="S14" s="328">
        <v>3957.07</v>
      </c>
      <c r="T14" s="329">
        <f>R14*S14</f>
        <v>0</v>
      </c>
      <c r="U14" s="328">
        <v>0</v>
      </c>
      <c r="V14" s="329">
        <f>U14*R14</f>
        <v>0</v>
      </c>
      <c r="W14" s="329">
        <f>S14*R14+U14*R14</f>
        <v>0</v>
      </c>
      <c r="X14" s="464">
        <f t="shared" si="0"/>
        <v>0</v>
      </c>
      <c r="Y14" s="497">
        <f t="shared" si="1"/>
        <v>0</v>
      </c>
    </row>
    <row r="15" spans="1:25" x14ac:dyDescent="0.25">
      <c r="A15" s="36" t="s">
        <v>33</v>
      </c>
      <c r="B15" s="37" t="s">
        <v>34</v>
      </c>
      <c r="C15" s="38" t="s">
        <v>19</v>
      </c>
      <c r="D15" s="39">
        <v>168.8</v>
      </c>
      <c r="E15" s="40">
        <v>1131.76</v>
      </c>
      <c r="F15" s="35">
        <f>D15*E15</f>
        <v>191041.08800000002</v>
      </c>
      <c r="G15" s="40">
        <v>3051.39</v>
      </c>
      <c r="H15" s="35">
        <f>G15*D15</f>
        <v>515074.63200000004</v>
      </c>
      <c r="I15" s="35">
        <f>E15*D15+G15*D15</f>
        <v>706115.72000000009</v>
      </c>
      <c r="J15" s="441"/>
      <c r="K15" s="327">
        <v>168.8</v>
      </c>
      <c r="L15" s="328">
        <v>1131.76</v>
      </c>
      <c r="M15" s="329">
        <f>K15*L15</f>
        <v>191041.08800000002</v>
      </c>
      <c r="N15" s="328">
        <v>3051.39</v>
      </c>
      <c r="O15" s="329">
        <f>N15*K15</f>
        <v>515074.63200000004</v>
      </c>
      <c r="P15" s="329">
        <f>L15*K15+N15*K15</f>
        <v>706115.72000000009</v>
      </c>
      <c r="Q15" s="473"/>
      <c r="R15" s="327">
        <f t="shared" si="2"/>
        <v>0</v>
      </c>
      <c r="S15" s="328">
        <v>1131.76</v>
      </c>
      <c r="T15" s="329">
        <f>R15*S15</f>
        <v>0</v>
      </c>
      <c r="U15" s="328">
        <v>3051.39</v>
      </c>
      <c r="V15" s="329">
        <f>U15*R15</f>
        <v>0</v>
      </c>
      <c r="W15" s="329">
        <f>S15*R15+U15*R15</f>
        <v>0</v>
      </c>
      <c r="X15" s="464">
        <f t="shared" si="0"/>
        <v>0</v>
      </c>
      <c r="Y15" s="497">
        <f t="shared" si="1"/>
        <v>0</v>
      </c>
    </row>
    <row r="16" spans="1:25" x14ac:dyDescent="0.25">
      <c r="A16" s="36" t="s">
        <v>35</v>
      </c>
      <c r="B16" s="37" t="s">
        <v>36</v>
      </c>
      <c r="C16" s="38" t="s">
        <v>19</v>
      </c>
      <c r="D16" s="39">
        <v>111.8</v>
      </c>
      <c r="E16" s="40">
        <v>7888.98</v>
      </c>
      <c r="F16" s="35">
        <f>D16*E16</f>
        <v>881987.96399999992</v>
      </c>
      <c r="G16" s="40">
        <v>0</v>
      </c>
      <c r="H16" s="35">
        <f>G16*D16</f>
        <v>0</v>
      </c>
      <c r="I16" s="35">
        <f>E16*D16+G16*D16</f>
        <v>881987.96399999992</v>
      </c>
      <c r="J16" s="441"/>
      <c r="K16" s="327">
        <v>111.8</v>
      </c>
      <c r="L16" s="328">
        <v>7888.98</v>
      </c>
      <c r="M16" s="329">
        <f>K16*L16</f>
        <v>881987.96399999992</v>
      </c>
      <c r="N16" s="328">
        <v>0</v>
      </c>
      <c r="O16" s="329">
        <f>N16*K16</f>
        <v>0</v>
      </c>
      <c r="P16" s="329">
        <f>L16*K16+N16*K16</f>
        <v>881987.96399999992</v>
      </c>
      <c r="Q16" s="473"/>
      <c r="R16" s="327">
        <f t="shared" si="2"/>
        <v>0</v>
      </c>
      <c r="S16" s="328">
        <v>7888.98</v>
      </c>
      <c r="T16" s="329">
        <f>R16*S16</f>
        <v>0</v>
      </c>
      <c r="U16" s="328">
        <v>0</v>
      </c>
      <c r="V16" s="329">
        <f>U16*R16</f>
        <v>0</v>
      </c>
      <c r="W16" s="329">
        <f>S16*R16+U16*R16</f>
        <v>0</v>
      </c>
      <c r="X16" s="464">
        <f t="shared" si="0"/>
        <v>0</v>
      </c>
      <c r="Y16" s="497">
        <f t="shared" si="1"/>
        <v>0</v>
      </c>
    </row>
    <row r="17" spans="1:25" x14ac:dyDescent="0.25">
      <c r="A17" s="29" t="s">
        <v>37</v>
      </c>
      <c r="B17" s="41" t="s">
        <v>38</v>
      </c>
      <c r="C17" s="38"/>
      <c r="D17" s="39"/>
      <c r="E17" s="40"/>
      <c r="F17" s="35"/>
      <c r="G17" s="40"/>
      <c r="H17" s="35"/>
      <c r="I17" s="35"/>
      <c r="J17" s="441"/>
      <c r="K17" s="327"/>
      <c r="L17" s="328"/>
      <c r="M17" s="329"/>
      <c r="N17" s="328"/>
      <c r="O17" s="329"/>
      <c r="P17" s="329"/>
      <c r="Q17" s="473"/>
      <c r="R17" s="327">
        <f t="shared" si="2"/>
        <v>0</v>
      </c>
      <c r="S17" s="328"/>
      <c r="T17" s="329"/>
      <c r="U17" s="328"/>
      <c r="V17" s="329"/>
      <c r="W17" s="329"/>
      <c r="X17" s="464">
        <f t="shared" si="0"/>
        <v>0</v>
      </c>
      <c r="Y17" s="497">
        <f t="shared" si="1"/>
        <v>0</v>
      </c>
    </row>
    <row r="18" spans="1:25" x14ac:dyDescent="0.25">
      <c r="A18" s="36" t="s">
        <v>39</v>
      </c>
      <c r="B18" s="37" t="s">
        <v>40</v>
      </c>
      <c r="C18" s="38" t="s">
        <v>19</v>
      </c>
      <c r="D18" s="39">
        <v>352.5</v>
      </c>
      <c r="E18" s="40">
        <v>378</v>
      </c>
      <c r="F18" s="35">
        <f t="shared" ref="F18:F36" si="3">D18*E18</f>
        <v>133245</v>
      </c>
      <c r="G18" s="40">
        <v>72.930000000000007</v>
      </c>
      <c r="H18" s="35">
        <f t="shared" ref="H18:H36" si="4">D18*G18</f>
        <v>25707.825000000001</v>
      </c>
      <c r="I18" s="35">
        <f t="shared" ref="I18:I36" si="5">E18*D18+G18*D18</f>
        <v>158952.82500000001</v>
      </c>
      <c r="J18" s="441"/>
      <c r="K18" s="327">
        <v>352.5</v>
      </c>
      <c r="L18" s="328">
        <v>378</v>
      </c>
      <c r="M18" s="329">
        <f t="shared" ref="M18:M36" si="6">K18*L18</f>
        <v>133245</v>
      </c>
      <c r="N18" s="328">
        <v>72.930000000000007</v>
      </c>
      <c r="O18" s="329">
        <f t="shared" ref="O18:O36" si="7">K18*N18</f>
        <v>25707.825000000001</v>
      </c>
      <c r="P18" s="329">
        <f t="shared" ref="P18:P36" si="8">L18*K18+N18*K18</f>
        <v>158952.82500000001</v>
      </c>
      <c r="Q18" s="473"/>
      <c r="R18" s="327">
        <f t="shared" si="2"/>
        <v>0</v>
      </c>
      <c r="S18" s="328">
        <v>378</v>
      </c>
      <c r="T18" s="329">
        <f t="shared" ref="T18:T36" si="9">R18*S18</f>
        <v>0</v>
      </c>
      <c r="U18" s="328">
        <v>72.930000000000007</v>
      </c>
      <c r="V18" s="329">
        <f t="shared" ref="V18:V36" si="10">R18*U18</f>
        <v>0</v>
      </c>
      <c r="W18" s="329">
        <f t="shared" ref="W18:W36" si="11">S18*R18+U18*R18</f>
        <v>0</v>
      </c>
      <c r="X18" s="464">
        <f t="shared" si="0"/>
        <v>0</v>
      </c>
      <c r="Y18" s="497">
        <f t="shared" si="1"/>
        <v>0</v>
      </c>
    </row>
    <row r="19" spans="1:25" x14ac:dyDescent="0.25">
      <c r="A19" s="36" t="s">
        <v>41</v>
      </c>
      <c r="B19" s="37" t="s">
        <v>42</v>
      </c>
      <c r="C19" s="38" t="s">
        <v>43</v>
      </c>
      <c r="D19" s="39">
        <v>7.87</v>
      </c>
      <c r="E19" s="40">
        <v>13208</v>
      </c>
      <c r="F19" s="35">
        <f t="shared" si="3"/>
        <v>103946.96</v>
      </c>
      <c r="G19" s="40">
        <v>14998</v>
      </c>
      <c r="H19" s="35">
        <f t="shared" si="4"/>
        <v>118034.26</v>
      </c>
      <c r="I19" s="35">
        <f t="shared" si="5"/>
        <v>221981.22</v>
      </c>
      <c r="J19" s="441"/>
      <c r="K19" s="327">
        <v>7.87</v>
      </c>
      <c r="L19" s="328">
        <v>13208</v>
      </c>
      <c r="M19" s="329">
        <f t="shared" si="6"/>
        <v>103946.96</v>
      </c>
      <c r="N19" s="328">
        <v>14998</v>
      </c>
      <c r="O19" s="329">
        <f t="shared" si="7"/>
        <v>118034.26</v>
      </c>
      <c r="P19" s="329">
        <f t="shared" si="8"/>
        <v>221981.22</v>
      </c>
      <c r="Q19" s="473"/>
      <c r="R19" s="327">
        <f t="shared" si="2"/>
        <v>0</v>
      </c>
      <c r="S19" s="328">
        <v>13208</v>
      </c>
      <c r="T19" s="329">
        <f t="shared" si="9"/>
        <v>0</v>
      </c>
      <c r="U19" s="328">
        <v>14998</v>
      </c>
      <c r="V19" s="329">
        <f t="shared" si="10"/>
        <v>0</v>
      </c>
      <c r="W19" s="329">
        <f t="shared" si="11"/>
        <v>0</v>
      </c>
      <c r="X19" s="464">
        <f t="shared" si="0"/>
        <v>0</v>
      </c>
      <c r="Y19" s="497">
        <f t="shared" si="1"/>
        <v>0</v>
      </c>
    </row>
    <row r="20" spans="1:25" x14ac:dyDescent="0.25">
      <c r="A20" s="36" t="s">
        <v>44</v>
      </c>
      <c r="B20" s="37" t="s">
        <v>45</v>
      </c>
      <c r="C20" s="38" t="s">
        <v>19</v>
      </c>
      <c r="D20" s="39">
        <v>524.66999999999996</v>
      </c>
      <c r="E20" s="40">
        <v>4772</v>
      </c>
      <c r="F20" s="35">
        <f t="shared" si="3"/>
        <v>2503725.2399999998</v>
      </c>
      <c r="G20" s="40">
        <v>2131</v>
      </c>
      <c r="H20" s="35">
        <f t="shared" si="4"/>
        <v>1118071.77</v>
      </c>
      <c r="I20" s="35">
        <f t="shared" si="5"/>
        <v>3621797.01</v>
      </c>
      <c r="J20" s="441"/>
      <c r="K20" s="327">
        <v>187.8</v>
      </c>
      <c r="L20" s="328">
        <v>4772</v>
      </c>
      <c r="M20" s="329">
        <f t="shared" si="6"/>
        <v>896181.60000000009</v>
      </c>
      <c r="N20" s="328">
        <v>2131</v>
      </c>
      <c r="O20" s="329">
        <f t="shared" si="7"/>
        <v>400201.80000000005</v>
      </c>
      <c r="P20" s="329">
        <f t="shared" si="8"/>
        <v>1296383.4000000001</v>
      </c>
      <c r="Q20" s="473"/>
      <c r="R20" s="327">
        <f t="shared" si="2"/>
        <v>336.86999999999995</v>
      </c>
      <c r="S20" s="328">
        <v>4772</v>
      </c>
      <c r="T20" s="329">
        <f t="shared" si="9"/>
        <v>1607543.6399999997</v>
      </c>
      <c r="U20" s="328">
        <v>2131</v>
      </c>
      <c r="V20" s="329">
        <f t="shared" si="10"/>
        <v>717869.96999999986</v>
      </c>
      <c r="W20" s="329">
        <f t="shared" si="11"/>
        <v>2325413.6099999994</v>
      </c>
      <c r="X20" s="464">
        <f t="shared" si="0"/>
        <v>2325413.6099999994</v>
      </c>
      <c r="Y20" s="497">
        <f t="shared" si="1"/>
        <v>0</v>
      </c>
    </row>
    <row r="21" spans="1:25" x14ac:dyDescent="0.25">
      <c r="A21" s="36" t="s">
        <v>46</v>
      </c>
      <c r="B21" s="37" t="s">
        <v>47</v>
      </c>
      <c r="C21" s="38" t="s">
        <v>19</v>
      </c>
      <c r="D21" s="39">
        <v>121.8</v>
      </c>
      <c r="E21" s="40">
        <v>708.11</v>
      </c>
      <c r="F21" s="35">
        <f t="shared" si="3"/>
        <v>86247.797999999995</v>
      </c>
      <c r="G21" s="40">
        <v>2641.52</v>
      </c>
      <c r="H21" s="35">
        <f t="shared" si="4"/>
        <v>321737.136</v>
      </c>
      <c r="I21" s="35">
        <f t="shared" si="5"/>
        <v>407984.93400000001</v>
      </c>
      <c r="J21" s="441"/>
      <c r="K21" s="327">
        <v>121.8</v>
      </c>
      <c r="L21" s="328">
        <v>708.11</v>
      </c>
      <c r="M21" s="329">
        <f t="shared" si="6"/>
        <v>86247.797999999995</v>
      </c>
      <c r="N21" s="328">
        <v>2641.52</v>
      </c>
      <c r="O21" s="329">
        <f t="shared" si="7"/>
        <v>321737.136</v>
      </c>
      <c r="P21" s="329">
        <f t="shared" si="8"/>
        <v>407984.93400000001</v>
      </c>
      <c r="Q21" s="473"/>
      <c r="R21" s="327">
        <f t="shared" si="2"/>
        <v>0</v>
      </c>
      <c r="S21" s="328">
        <v>708.11</v>
      </c>
      <c r="T21" s="329">
        <f t="shared" si="9"/>
        <v>0</v>
      </c>
      <c r="U21" s="328">
        <v>2641.52</v>
      </c>
      <c r="V21" s="329">
        <f t="shared" si="10"/>
        <v>0</v>
      </c>
      <c r="W21" s="329">
        <f t="shared" si="11"/>
        <v>0</v>
      </c>
      <c r="X21" s="464">
        <f t="shared" si="0"/>
        <v>0</v>
      </c>
      <c r="Y21" s="497">
        <f t="shared" si="1"/>
        <v>0</v>
      </c>
    </row>
    <row r="22" spans="1:25" x14ac:dyDescent="0.25">
      <c r="A22" s="36" t="s">
        <v>48</v>
      </c>
      <c r="B22" s="37" t="s">
        <v>49</v>
      </c>
      <c r="C22" s="38" t="s">
        <v>19</v>
      </c>
      <c r="D22" s="39">
        <v>141.30000000000001</v>
      </c>
      <c r="E22" s="40">
        <v>680.87</v>
      </c>
      <c r="F22" s="35">
        <f t="shared" si="3"/>
        <v>96206.931000000011</v>
      </c>
      <c r="G22" s="40">
        <v>1083.74</v>
      </c>
      <c r="H22" s="35">
        <f t="shared" si="4"/>
        <v>153132.462</v>
      </c>
      <c r="I22" s="35">
        <f t="shared" si="5"/>
        <v>249339.39300000001</v>
      </c>
      <c r="J22" s="441"/>
      <c r="K22" s="327">
        <v>141.30000000000001</v>
      </c>
      <c r="L22" s="328">
        <v>680.87</v>
      </c>
      <c r="M22" s="329">
        <f t="shared" si="6"/>
        <v>96206.931000000011</v>
      </c>
      <c r="N22" s="328">
        <v>1083.74</v>
      </c>
      <c r="O22" s="329">
        <f t="shared" si="7"/>
        <v>153132.462</v>
      </c>
      <c r="P22" s="329">
        <f t="shared" si="8"/>
        <v>249339.39300000001</v>
      </c>
      <c r="Q22" s="473"/>
      <c r="R22" s="327">
        <f t="shared" si="2"/>
        <v>0</v>
      </c>
      <c r="S22" s="328">
        <v>680.87</v>
      </c>
      <c r="T22" s="329">
        <f t="shared" si="9"/>
        <v>0</v>
      </c>
      <c r="U22" s="328">
        <v>1083.74</v>
      </c>
      <c r="V22" s="329">
        <f t="shared" si="10"/>
        <v>0</v>
      </c>
      <c r="W22" s="329">
        <f t="shared" si="11"/>
        <v>0</v>
      </c>
      <c r="X22" s="464">
        <f t="shared" si="0"/>
        <v>0</v>
      </c>
      <c r="Y22" s="497">
        <f t="shared" si="1"/>
        <v>0</v>
      </c>
    </row>
    <row r="23" spans="1:25" x14ac:dyDescent="0.25">
      <c r="A23" s="36" t="s">
        <v>50</v>
      </c>
      <c r="B23" s="37" t="s">
        <v>51</v>
      </c>
      <c r="C23" s="38" t="s">
        <v>19</v>
      </c>
      <c r="D23" s="39">
        <v>356.24</v>
      </c>
      <c r="E23" s="40">
        <v>3576</v>
      </c>
      <c r="F23" s="35">
        <f t="shared" si="3"/>
        <v>1273914.24</v>
      </c>
      <c r="G23" s="40">
        <v>1630</v>
      </c>
      <c r="H23" s="35">
        <f t="shared" si="4"/>
        <v>580671.20000000007</v>
      </c>
      <c r="I23" s="35">
        <f t="shared" si="5"/>
        <v>1854585.44</v>
      </c>
      <c r="J23" s="441"/>
      <c r="K23" s="327">
        <v>355.6</v>
      </c>
      <c r="L23" s="328">
        <v>3576</v>
      </c>
      <c r="M23" s="329">
        <f t="shared" si="6"/>
        <v>1271625.6000000001</v>
      </c>
      <c r="N23" s="328">
        <v>1630</v>
      </c>
      <c r="O23" s="329">
        <f t="shared" si="7"/>
        <v>579628</v>
      </c>
      <c r="P23" s="329">
        <f t="shared" si="8"/>
        <v>1851253.6</v>
      </c>
      <c r="Q23" s="473"/>
      <c r="R23" s="327">
        <f t="shared" si="2"/>
        <v>0.63999999999998636</v>
      </c>
      <c r="S23" s="328">
        <v>3576</v>
      </c>
      <c r="T23" s="329">
        <f t="shared" si="9"/>
        <v>2288.6399999999512</v>
      </c>
      <c r="U23" s="328">
        <v>1630</v>
      </c>
      <c r="V23" s="329">
        <f t="shared" si="10"/>
        <v>1043.1999999999778</v>
      </c>
      <c r="W23" s="329">
        <f t="shared" si="11"/>
        <v>3331.8399999999292</v>
      </c>
      <c r="X23" s="464">
        <f t="shared" si="0"/>
        <v>3331.839999999851</v>
      </c>
      <c r="Y23" s="497">
        <f t="shared" si="1"/>
        <v>7.8216544352471828E-11</v>
      </c>
    </row>
    <row r="24" spans="1:25" ht="28.5" x14ac:dyDescent="0.25">
      <c r="A24" s="36" t="s">
        <v>52</v>
      </c>
      <c r="B24" s="37" t="s">
        <v>53</v>
      </c>
      <c r="C24" s="38" t="s">
        <v>19</v>
      </c>
      <c r="D24" s="39">
        <v>141.61000000000001</v>
      </c>
      <c r="E24" s="40">
        <v>3470</v>
      </c>
      <c r="F24" s="35">
        <f t="shared" si="3"/>
        <v>491386.70000000007</v>
      </c>
      <c r="G24" s="40">
        <v>1590</v>
      </c>
      <c r="H24" s="35">
        <f t="shared" si="4"/>
        <v>225159.90000000002</v>
      </c>
      <c r="I24" s="35">
        <f t="shared" si="5"/>
        <v>716546.60000000009</v>
      </c>
      <c r="J24" s="441"/>
      <c r="K24" s="327">
        <v>141.30000000000001</v>
      </c>
      <c r="L24" s="328">
        <v>3470</v>
      </c>
      <c r="M24" s="329">
        <f t="shared" si="6"/>
        <v>490311.00000000006</v>
      </c>
      <c r="N24" s="328">
        <v>1590</v>
      </c>
      <c r="O24" s="329">
        <f t="shared" si="7"/>
        <v>224667.00000000003</v>
      </c>
      <c r="P24" s="329">
        <f t="shared" si="8"/>
        <v>714978.00000000012</v>
      </c>
      <c r="Q24" s="473"/>
      <c r="R24" s="327">
        <f t="shared" si="2"/>
        <v>0.31000000000000227</v>
      </c>
      <c r="S24" s="328">
        <v>3470</v>
      </c>
      <c r="T24" s="329">
        <f t="shared" si="9"/>
        <v>1075.700000000008</v>
      </c>
      <c r="U24" s="328">
        <v>1590</v>
      </c>
      <c r="V24" s="329">
        <f t="shared" si="10"/>
        <v>492.90000000000362</v>
      </c>
      <c r="W24" s="329">
        <f t="shared" si="11"/>
        <v>1568.6000000000117</v>
      </c>
      <c r="X24" s="464">
        <f t="shared" si="0"/>
        <v>1568.5999999999767</v>
      </c>
      <c r="Y24" s="497">
        <f t="shared" si="1"/>
        <v>3.5015546018257737E-11</v>
      </c>
    </row>
    <row r="25" spans="1:25" x14ac:dyDescent="0.25">
      <c r="A25" s="36" t="s">
        <v>54</v>
      </c>
      <c r="B25" s="37" t="s">
        <v>55</v>
      </c>
      <c r="C25" s="38" t="s">
        <v>19</v>
      </c>
      <c r="D25" s="39">
        <v>1885.9</v>
      </c>
      <c r="E25" s="40">
        <v>75.650000000000006</v>
      </c>
      <c r="F25" s="35">
        <f t="shared" si="3"/>
        <v>142668.33500000002</v>
      </c>
      <c r="G25" s="40">
        <v>42.3</v>
      </c>
      <c r="H25" s="35">
        <f t="shared" si="4"/>
        <v>79773.569999999992</v>
      </c>
      <c r="I25" s="35">
        <f t="shared" si="5"/>
        <v>222441.90500000003</v>
      </c>
      <c r="J25" s="441"/>
      <c r="K25" s="327">
        <v>500</v>
      </c>
      <c r="L25" s="328">
        <v>75.650000000000006</v>
      </c>
      <c r="M25" s="329">
        <f t="shared" si="6"/>
        <v>37825</v>
      </c>
      <c r="N25" s="328">
        <v>42.3</v>
      </c>
      <c r="O25" s="329">
        <f t="shared" si="7"/>
        <v>21150</v>
      </c>
      <c r="P25" s="329">
        <f t="shared" si="8"/>
        <v>58975</v>
      </c>
      <c r="Q25" s="473"/>
      <c r="R25" s="327">
        <f t="shared" si="2"/>
        <v>1385.9</v>
      </c>
      <c r="S25" s="328">
        <v>75.650000000000006</v>
      </c>
      <c r="T25" s="329">
        <f t="shared" si="9"/>
        <v>104843.33500000002</v>
      </c>
      <c r="U25" s="328">
        <v>42.3</v>
      </c>
      <c r="V25" s="329">
        <f t="shared" si="10"/>
        <v>58623.57</v>
      </c>
      <c r="W25" s="329">
        <f t="shared" si="11"/>
        <v>163466.90500000003</v>
      </c>
      <c r="X25" s="464">
        <f t="shared" si="0"/>
        <v>163466.90500000003</v>
      </c>
      <c r="Y25" s="497">
        <f t="shared" si="1"/>
        <v>0</v>
      </c>
    </row>
    <row r="26" spans="1:25" x14ac:dyDescent="0.25">
      <c r="A26" s="29" t="s">
        <v>56</v>
      </c>
      <c r="B26" s="41" t="s">
        <v>57</v>
      </c>
      <c r="C26" s="42" t="s">
        <v>19</v>
      </c>
      <c r="D26" s="43">
        <v>1225.55</v>
      </c>
      <c r="E26" s="44">
        <v>4448</v>
      </c>
      <c r="F26" s="45">
        <f t="shared" si="3"/>
        <v>5451246.3999999994</v>
      </c>
      <c r="G26" s="44">
        <v>3702</v>
      </c>
      <c r="H26" s="45">
        <f t="shared" si="4"/>
        <v>4536986.0999999996</v>
      </c>
      <c r="I26" s="45">
        <f t="shared" si="5"/>
        <v>9988232.5</v>
      </c>
      <c r="J26" s="442"/>
      <c r="K26" s="330">
        <v>1194.52</v>
      </c>
      <c r="L26" s="331">
        <v>4448</v>
      </c>
      <c r="M26" s="332">
        <f t="shared" si="6"/>
        <v>5313224.96</v>
      </c>
      <c r="N26" s="331">
        <v>3702</v>
      </c>
      <c r="O26" s="332">
        <f t="shared" si="7"/>
        <v>4422113.04</v>
      </c>
      <c r="P26" s="332">
        <f t="shared" si="8"/>
        <v>9735338</v>
      </c>
      <c r="Q26" s="474"/>
      <c r="R26" s="327">
        <f t="shared" si="2"/>
        <v>31.029999999999973</v>
      </c>
      <c r="S26" s="331">
        <v>4448</v>
      </c>
      <c r="T26" s="332">
        <f t="shared" si="9"/>
        <v>138021.43999999989</v>
      </c>
      <c r="U26" s="331">
        <v>3702</v>
      </c>
      <c r="V26" s="332">
        <f t="shared" si="10"/>
        <v>114873.0599999999</v>
      </c>
      <c r="W26" s="332">
        <f t="shared" si="11"/>
        <v>252894.49999999977</v>
      </c>
      <c r="X26" s="464">
        <f t="shared" si="0"/>
        <v>252894.5</v>
      </c>
      <c r="Y26" s="497">
        <f t="shared" si="1"/>
        <v>-2.3283064365386963E-10</v>
      </c>
    </row>
    <row r="27" spans="1:25" x14ac:dyDescent="0.25">
      <c r="A27" s="29" t="s">
        <v>58</v>
      </c>
      <c r="B27" s="41" t="s">
        <v>59</v>
      </c>
      <c r="C27" s="42" t="s">
        <v>28</v>
      </c>
      <c r="D27" s="43">
        <v>11</v>
      </c>
      <c r="E27" s="44">
        <v>34209</v>
      </c>
      <c r="F27" s="45">
        <f t="shared" si="3"/>
        <v>376299</v>
      </c>
      <c r="G27" s="44">
        <v>89433</v>
      </c>
      <c r="H27" s="45">
        <f t="shared" si="4"/>
        <v>983763</v>
      </c>
      <c r="I27" s="45">
        <f t="shared" si="5"/>
        <v>1360062</v>
      </c>
      <c r="J27" s="442"/>
      <c r="K27" s="330">
        <v>11</v>
      </c>
      <c r="L27" s="331">
        <v>34209</v>
      </c>
      <c r="M27" s="332">
        <f t="shared" si="6"/>
        <v>376299</v>
      </c>
      <c r="N27" s="331">
        <v>89433</v>
      </c>
      <c r="O27" s="332">
        <f t="shared" si="7"/>
        <v>983763</v>
      </c>
      <c r="P27" s="332">
        <f t="shared" si="8"/>
        <v>1360062</v>
      </c>
      <c r="Q27" s="474"/>
      <c r="R27" s="327">
        <f t="shared" si="2"/>
        <v>0</v>
      </c>
      <c r="S27" s="331">
        <v>34209</v>
      </c>
      <c r="T27" s="332">
        <f t="shared" si="9"/>
        <v>0</v>
      </c>
      <c r="U27" s="331">
        <v>89433</v>
      </c>
      <c r="V27" s="332">
        <f t="shared" si="10"/>
        <v>0</v>
      </c>
      <c r="W27" s="332">
        <f t="shared" si="11"/>
        <v>0</v>
      </c>
      <c r="X27" s="464">
        <f t="shared" si="0"/>
        <v>0</v>
      </c>
      <c r="Y27" s="497">
        <f t="shared" si="1"/>
        <v>0</v>
      </c>
    </row>
    <row r="28" spans="1:25" x14ac:dyDescent="0.25">
      <c r="A28" s="29" t="s">
        <v>60</v>
      </c>
      <c r="B28" s="41" t="s">
        <v>61</v>
      </c>
      <c r="C28" s="42" t="s">
        <v>28</v>
      </c>
      <c r="D28" s="43">
        <v>6</v>
      </c>
      <c r="E28" s="44">
        <v>18204</v>
      </c>
      <c r="F28" s="45">
        <f t="shared" si="3"/>
        <v>109224</v>
      </c>
      <c r="G28" s="44">
        <v>79865</v>
      </c>
      <c r="H28" s="45">
        <f t="shared" si="4"/>
        <v>479190</v>
      </c>
      <c r="I28" s="45">
        <f t="shared" si="5"/>
        <v>588414</v>
      </c>
      <c r="J28" s="442"/>
      <c r="K28" s="330">
        <v>6</v>
      </c>
      <c r="L28" s="331">
        <v>18204</v>
      </c>
      <c r="M28" s="332">
        <f t="shared" si="6"/>
        <v>109224</v>
      </c>
      <c r="N28" s="331">
        <v>79865</v>
      </c>
      <c r="O28" s="332">
        <f t="shared" si="7"/>
        <v>479190</v>
      </c>
      <c r="P28" s="332">
        <f t="shared" si="8"/>
        <v>588414</v>
      </c>
      <c r="Q28" s="474"/>
      <c r="R28" s="327">
        <f t="shared" si="2"/>
        <v>0</v>
      </c>
      <c r="S28" s="331">
        <v>18204</v>
      </c>
      <c r="T28" s="332">
        <f t="shared" si="9"/>
        <v>0</v>
      </c>
      <c r="U28" s="331">
        <v>79865</v>
      </c>
      <c r="V28" s="332">
        <f t="shared" si="10"/>
        <v>0</v>
      </c>
      <c r="W28" s="332">
        <f t="shared" si="11"/>
        <v>0</v>
      </c>
      <c r="X28" s="464">
        <f t="shared" si="0"/>
        <v>0</v>
      </c>
      <c r="Y28" s="497">
        <f t="shared" si="1"/>
        <v>0</v>
      </c>
    </row>
    <row r="29" spans="1:25" x14ac:dyDescent="0.25">
      <c r="A29" s="29" t="s">
        <v>62</v>
      </c>
      <c r="B29" s="41" t="s">
        <v>63</v>
      </c>
      <c r="C29" s="42" t="s">
        <v>28</v>
      </c>
      <c r="D29" s="43">
        <v>5</v>
      </c>
      <c r="E29" s="44">
        <v>14176</v>
      </c>
      <c r="F29" s="45">
        <f t="shared" si="3"/>
        <v>70880</v>
      </c>
      <c r="G29" s="44">
        <v>34900</v>
      </c>
      <c r="H29" s="45">
        <f t="shared" si="4"/>
        <v>174500</v>
      </c>
      <c r="I29" s="45">
        <f t="shared" si="5"/>
        <v>245380</v>
      </c>
      <c r="J29" s="442"/>
      <c r="K29" s="330">
        <v>5</v>
      </c>
      <c r="L29" s="331">
        <v>14176</v>
      </c>
      <c r="M29" s="332">
        <f t="shared" si="6"/>
        <v>70880</v>
      </c>
      <c r="N29" s="331">
        <v>34900</v>
      </c>
      <c r="O29" s="332">
        <f t="shared" si="7"/>
        <v>174500</v>
      </c>
      <c r="P29" s="332">
        <f t="shared" si="8"/>
        <v>245380</v>
      </c>
      <c r="Q29" s="474"/>
      <c r="R29" s="327">
        <f t="shared" si="2"/>
        <v>0</v>
      </c>
      <c r="S29" s="331">
        <v>14176</v>
      </c>
      <c r="T29" s="332">
        <f t="shared" si="9"/>
        <v>0</v>
      </c>
      <c r="U29" s="331">
        <v>34900</v>
      </c>
      <c r="V29" s="332">
        <f t="shared" si="10"/>
        <v>0</v>
      </c>
      <c r="W29" s="332">
        <f t="shared" si="11"/>
        <v>0</v>
      </c>
      <c r="X29" s="464">
        <f t="shared" si="0"/>
        <v>0</v>
      </c>
      <c r="Y29" s="497">
        <f t="shared" si="1"/>
        <v>0</v>
      </c>
    </row>
    <row r="30" spans="1:25" x14ac:dyDescent="0.25">
      <c r="A30" s="29" t="s">
        <v>64</v>
      </c>
      <c r="B30" s="41" t="s">
        <v>65</v>
      </c>
      <c r="C30" s="42" t="s">
        <v>28</v>
      </c>
      <c r="D30" s="43">
        <v>1</v>
      </c>
      <c r="E30" s="44">
        <v>504288.43</v>
      </c>
      <c r="F30" s="45">
        <f t="shared" si="3"/>
        <v>504288.43</v>
      </c>
      <c r="G30" s="44">
        <v>855301.2</v>
      </c>
      <c r="H30" s="45">
        <f t="shared" si="4"/>
        <v>855301.2</v>
      </c>
      <c r="I30" s="45">
        <f t="shared" si="5"/>
        <v>1359589.63</v>
      </c>
      <c r="J30" s="442"/>
      <c r="K30" s="330">
        <v>1</v>
      </c>
      <c r="L30" s="331">
        <v>504288.43</v>
      </c>
      <c r="M30" s="332">
        <f t="shared" si="6"/>
        <v>504288.43</v>
      </c>
      <c r="N30" s="331">
        <v>855301.2</v>
      </c>
      <c r="O30" s="332">
        <f t="shared" si="7"/>
        <v>855301.2</v>
      </c>
      <c r="P30" s="332">
        <f t="shared" si="8"/>
        <v>1359589.63</v>
      </c>
      <c r="Q30" s="474"/>
      <c r="R30" s="327">
        <f t="shared" si="2"/>
        <v>0</v>
      </c>
      <c r="S30" s="331">
        <v>504288.43</v>
      </c>
      <c r="T30" s="332">
        <f t="shared" si="9"/>
        <v>0</v>
      </c>
      <c r="U30" s="331">
        <v>855301.2</v>
      </c>
      <c r="V30" s="332">
        <f t="shared" si="10"/>
        <v>0</v>
      </c>
      <c r="W30" s="332">
        <f t="shared" si="11"/>
        <v>0</v>
      </c>
      <c r="X30" s="464">
        <f t="shared" si="0"/>
        <v>0</v>
      </c>
      <c r="Y30" s="497">
        <f t="shared" si="1"/>
        <v>0</v>
      </c>
    </row>
    <row r="31" spans="1:25" x14ac:dyDescent="0.25">
      <c r="A31" s="29" t="s">
        <v>66</v>
      </c>
      <c r="B31" s="41" t="s">
        <v>67</v>
      </c>
      <c r="C31" s="42" t="s">
        <v>43</v>
      </c>
      <c r="D31" s="43">
        <v>41.2</v>
      </c>
      <c r="E31" s="44">
        <v>44343.5</v>
      </c>
      <c r="F31" s="45">
        <f t="shared" si="3"/>
        <v>1826952.2000000002</v>
      </c>
      <c r="G31" s="44">
        <v>47372</v>
      </c>
      <c r="H31" s="45">
        <f t="shared" si="4"/>
        <v>1951726.4000000001</v>
      </c>
      <c r="I31" s="45">
        <f t="shared" si="5"/>
        <v>3778678.6000000006</v>
      </c>
      <c r="J31" s="442"/>
      <c r="K31" s="330">
        <v>41.2</v>
      </c>
      <c r="L31" s="331">
        <v>44343.5</v>
      </c>
      <c r="M31" s="332">
        <f t="shared" si="6"/>
        <v>1826952.2000000002</v>
      </c>
      <c r="N31" s="331">
        <v>47372</v>
      </c>
      <c r="O31" s="332">
        <f t="shared" si="7"/>
        <v>1951726.4000000001</v>
      </c>
      <c r="P31" s="332">
        <f t="shared" si="8"/>
        <v>3778678.6000000006</v>
      </c>
      <c r="Q31" s="474"/>
      <c r="R31" s="327">
        <f t="shared" si="2"/>
        <v>0</v>
      </c>
      <c r="S31" s="331">
        <v>44343.5</v>
      </c>
      <c r="T31" s="332">
        <f t="shared" si="9"/>
        <v>0</v>
      </c>
      <c r="U31" s="331">
        <v>47372</v>
      </c>
      <c r="V31" s="332">
        <f t="shared" si="10"/>
        <v>0</v>
      </c>
      <c r="W31" s="332">
        <f t="shared" si="11"/>
        <v>0</v>
      </c>
      <c r="X31" s="464">
        <f t="shared" si="0"/>
        <v>0</v>
      </c>
      <c r="Y31" s="497">
        <f t="shared" si="1"/>
        <v>0</v>
      </c>
    </row>
    <row r="32" spans="1:25" x14ac:dyDescent="0.25">
      <c r="A32" s="29" t="s">
        <v>68</v>
      </c>
      <c r="B32" s="41" t="s">
        <v>69</v>
      </c>
      <c r="C32" s="42" t="s">
        <v>19</v>
      </c>
      <c r="D32" s="46">
        <v>387</v>
      </c>
      <c r="E32" s="44">
        <v>3576</v>
      </c>
      <c r="F32" s="45">
        <f t="shared" si="3"/>
        <v>1383912</v>
      </c>
      <c r="G32" s="44">
        <v>3510</v>
      </c>
      <c r="H32" s="45">
        <f t="shared" si="4"/>
        <v>1358370</v>
      </c>
      <c r="I32" s="45">
        <f t="shared" si="5"/>
        <v>2742282</v>
      </c>
      <c r="J32" s="442"/>
      <c r="K32" s="333">
        <v>387</v>
      </c>
      <c r="L32" s="331">
        <v>3576</v>
      </c>
      <c r="M32" s="332">
        <f t="shared" si="6"/>
        <v>1383912</v>
      </c>
      <c r="N32" s="331">
        <v>3510</v>
      </c>
      <c r="O32" s="332">
        <f t="shared" si="7"/>
        <v>1358370</v>
      </c>
      <c r="P32" s="332">
        <f t="shared" si="8"/>
        <v>2742282</v>
      </c>
      <c r="Q32" s="474"/>
      <c r="R32" s="327">
        <f t="shared" si="2"/>
        <v>0</v>
      </c>
      <c r="S32" s="331">
        <v>3576</v>
      </c>
      <c r="T32" s="332">
        <f t="shared" si="9"/>
        <v>0</v>
      </c>
      <c r="U32" s="331">
        <v>3510</v>
      </c>
      <c r="V32" s="332">
        <f t="shared" si="10"/>
        <v>0</v>
      </c>
      <c r="W32" s="332">
        <f t="shared" si="11"/>
        <v>0</v>
      </c>
      <c r="X32" s="464">
        <f t="shared" si="0"/>
        <v>0</v>
      </c>
      <c r="Y32" s="497">
        <f t="shared" si="1"/>
        <v>0</v>
      </c>
    </row>
    <row r="33" spans="1:25" x14ac:dyDescent="0.25">
      <c r="A33" s="29" t="s">
        <v>70</v>
      </c>
      <c r="B33" s="41" t="s">
        <v>71</v>
      </c>
      <c r="C33" s="42" t="s">
        <v>28</v>
      </c>
      <c r="D33" s="43">
        <v>16</v>
      </c>
      <c r="E33" s="44">
        <v>25728.400000000001</v>
      </c>
      <c r="F33" s="45">
        <f t="shared" si="3"/>
        <v>411654.40000000002</v>
      </c>
      <c r="G33" s="44">
        <v>850.2</v>
      </c>
      <c r="H33" s="45">
        <f t="shared" si="4"/>
        <v>13603.2</v>
      </c>
      <c r="I33" s="45">
        <f t="shared" si="5"/>
        <v>425257.60000000003</v>
      </c>
      <c r="J33" s="442"/>
      <c r="K33" s="330">
        <v>15</v>
      </c>
      <c r="L33" s="331">
        <v>25728.400000000001</v>
      </c>
      <c r="M33" s="332">
        <f t="shared" si="6"/>
        <v>385926</v>
      </c>
      <c r="N33" s="331">
        <v>850.2</v>
      </c>
      <c r="O33" s="332">
        <f t="shared" si="7"/>
        <v>12753</v>
      </c>
      <c r="P33" s="332">
        <f t="shared" si="8"/>
        <v>398679</v>
      </c>
      <c r="Q33" s="474"/>
      <c r="R33" s="327">
        <f t="shared" si="2"/>
        <v>1</v>
      </c>
      <c r="S33" s="331">
        <v>25728.400000000001</v>
      </c>
      <c r="T33" s="332">
        <f t="shared" si="9"/>
        <v>25728.400000000001</v>
      </c>
      <c r="U33" s="331">
        <v>850.2</v>
      </c>
      <c r="V33" s="332">
        <f t="shared" si="10"/>
        <v>850.2</v>
      </c>
      <c r="W33" s="332">
        <f t="shared" si="11"/>
        <v>26578.600000000002</v>
      </c>
      <c r="X33" s="464">
        <f t="shared" si="0"/>
        <v>26578.600000000035</v>
      </c>
      <c r="Y33" s="497">
        <f t="shared" si="1"/>
        <v>-3.2741809263825417E-11</v>
      </c>
    </row>
    <row r="34" spans="1:25" x14ac:dyDescent="0.25">
      <c r="A34" s="29" t="s">
        <v>72</v>
      </c>
      <c r="B34" s="41" t="s">
        <v>73</v>
      </c>
      <c r="C34" s="42" t="s">
        <v>28</v>
      </c>
      <c r="D34" s="43">
        <v>12</v>
      </c>
      <c r="E34" s="44">
        <v>11909.97</v>
      </c>
      <c r="F34" s="45">
        <f t="shared" si="3"/>
        <v>142919.63999999998</v>
      </c>
      <c r="G34" s="44">
        <v>4538.7299999999996</v>
      </c>
      <c r="H34" s="45">
        <f t="shared" si="4"/>
        <v>54464.759999999995</v>
      </c>
      <c r="I34" s="45">
        <f t="shared" si="5"/>
        <v>197384.39999999997</v>
      </c>
      <c r="J34" s="442"/>
      <c r="K34" s="330"/>
      <c r="L34" s="331">
        <v>11909.97</v>
      </c>
      <c r="M34" s="332">
        <f t="shared" si="6"/>
        <v>0</v>
      </c>
      <c r="N34" s="331">
        <v>4538.7299999999996</v>
      </c>
      <c r="O34" s="332">
        <f t="shared" si="7"/>
        <v>0</v>
      </c>
      <c r="P34" s="332">
        <f t="shared" si="8"/>
        <v>0</v>
      </c>
      <c r="Q34" s="474"/>
      <c r="R34" s="327">
        <f t="shared" si="2"/>
        <v>12</v>
      </c>
      <c r="S34" s="331">
        <v>11909.97</v>
      </c>
      <c r="T34" s="332">
        <f t="shared" si="9"/>
        <v>142919.63999999998</v>
      </c>
      <c r="U34" s="331">
        <v>4538.7299999999996</v>
      </c>
      <c r="V34" s="332">
        <f t="shared" si="10"/>
        <v>54464.759999999995</v>
      </c>
      <c r="W34" s="332">
        <f t="shared" si="11"/>
        <v>197384.39999999997</v>
      </c>
      <c r="X34" s="464">
        <f t="shared" si="0"/>
        <v>197384.39999999997</v>
      </c>
      <c r="Y34" s="497">
        <f t="shared" si="1"/>
        <v>0</v>
      </c>
    </row>
    <row r="35" spans="1:25" x14ac:dyDescent="0.25">
      <c r="A35" s="29" t="s">
        <v>74</v>
      </c>
      <c r="B35" s="41" t="s">
        <v>75</v>
      </c>
      <c r="C35" s="42" t="s">
        <v>28</v>
      </c>
      <c r="D35" s="43">
        <v>5</v>
      </c>
      <c r="E35" s="44">
        <v>43829.72</v>
      </c>
      <c r="F35" s="45">
        <f t="shared" si="3"/>
        <v>219148.6</v>
      </c>
      <c r="G35" s="44">
        <v>26306.28</v>
      </c>
      <c r="H35" s="45">
        <f t="shared" si="4"/>
        <v>131531.4</v>
      </c>
      <c r="I35" s="45">
        <f t="shared" si="5"/>
        <v>350680</v>
      </c>
      <c r="J35" s="442"/>
      <c r="K35" s="330"/>
      <c r="L35" s="331">
        <v>43829.72</v>
      </c>
      <c r="M35" s="332">
        <f t="shared" si="6"/>
        <v>0</v>
      </c>
      <c r="N35" s="331">
        <v>26306.28</v>
      </c>
      <c r="O35" s="332">
        <f t="shared" si="7"/>
        <v>0</v>
      </c>
      <c r="P35" s="332">
        <f t="shared" si="8"/>
        <v>0</v>
      </c>
      <c r="Q35" s="474"/>
      <c r="R35" s="327">
        <f t="shared" si="2"/>
        <v>5</v>
      </c>
      <c r="S35" s="331">
        <v>43829.72</v>
      </c>
      <c r="T35" s="332">
        <f t="shared" si="9"/>
        <v>219148.6</v>
      </c>
      <c r="U35" s="331">
        <v>26306.28</v>
      </c>
      <c r="V35" s="332">
        <f t="shared" si="10"/>
        <v>131531.4</v>
      </c>
      <c r="W35" s="332">
        <f t="shared" si="11"/>
        <v>350680</v>
      </c>
      <c r="X35" s="464">
        <f t="shared" si="0"/>
        <v>350680</v>
      </c>
      <c r="Y35" s="497">
        <f t="shared" si="1"/>
        <v>0</v>
      </c>
    </row>
    <row r="36" spans="1:25" x14ac:dyDescent="0.25">
      <c r="A36" s="29" t="s">
        <v>76</v>
      </c>
      <c r="B36" s="41" t="s">
        <v>77</v>
      </c>
      <c r="C36" s="42" t="s">
        <v>28</v>
      </c>
      <c r="D36" s="43">
        <v>1</v>
      </c>
      <c r="E36" s="44">
        <v>219290.07</v>
      </c>
      <c r="F36" s="45">
        <f t="shared" si="3"/>
        <v>219290.07</v>
      </c>
      <c r="G36" s="44">
        <v>155542.39999999999</v>
      </c>
      <c r="H36" s="45">
        <f t="shared" si="4"/>
        <v>155542.39999999999</v>
      </c>
      <c r="I36" s="45">
        <f t="shared" si="5"/>
        <v>374832.47</v>
      </c>
      <c r="J36" s="442"/>
      <c r="K36" s="330">
        <v>1</v>
      </c>
      <c r="L36" s="331">
        <v>219290.07</v>
      </c>
      <c r="M36" s="332">
        <f t="shared" si="6"/>
        <v>219290.07</v>
      </c>
      <c r="N36" s="331">
        <v>155542.39999999999</v>
      </c>
      <c r="O36" s="332">
        <f t="shared" si="7"/>
        <v>155542.39999999999</v>
      </c>
      <c r="P36" s="332">
        <f t="shared" si="8"/>
        <v>374832.47</v>
      </c>
      <c r="Q36" s="474"/>
      <c r="R36" s="327">
        <f t="shared" si="2"/>
        <v>0</v>
      </c>
      <c r="S36" s="331">
        <v>219290.07</v>
      </c>
      <c r="T36" s="332">
        <f t="shared" si="9"/>
        <v>0</v>
      </c>
      <c r="U36" s="331">
        <v>155542.39999999999</v>
      </c>
      <c r="V36" s="332">
        <f t="shared" si="10"/>
        <v>0</v>
      </c>
      <c r="W36" s="332">
        <f t="shared" si="11"/>
        <v>0</v>
      </c>
      <c r="X36" s="464">
        <f t="shared" si="0"/>
        <v>0</v>
      </c>
      <c r="Y36" s="497">
        <f t="shared" si="1"/>
        <v>0</v>
      </c>
    </row>
    <row r="37" spans="1:25" x14ac:dyDescent="0.25">
      <c r="A37" s="29" t="s">
        <v>78</v>
      </c>
      <c r="B37" s="47" t="s">
        <v>79</v>
      </c>
      <c r="C37" s="38"/>
      <c r="D37" s="39"/>
      <c r="E37" s="40"/>
      <c r="F37" s="35"/>
      <c r="G37" s="40"/>
      <c r="H37" s="35"/>
      <c r="I37" s="35"/>
      <c r="J37" s="441"/>
      <c r="K37" s="327"/>
      <c r="L37" s="328"/>
      <c r="M37" s="329"/>
      <c r="N37" s="328"/>
      <c r="O37" s="329"/>
      <c r="P37" s="329"/>
      <c r="Q37" s="473"/>
      <c r="R37" s="327">
        <f t="shared" si="2"/>
        <v>0</v>
      </c>
      <c r="S37" s="328"/>
      <c r="T37" s="329"/>
      <c r="U37" s="328"/>
      <c r="V37" s="329"/>
      <c r="W37" s="329"/>
      <c r="X37" s="464">
        <f t="shared" si="0"/>
        <v>0</v>
      </c>
      <c r="Y37" s="497">
        <f t="shared" si="1"/>
        <v>0</v>
      </c>
    </row>
    <row r="38" spans="1:25" x14ac:dyDescent="0.25">
      <c r="A38" s="36" t="s">
        <v>80</v>
      </c>
      <c r="B38" s="49" t="s">
        <v>81</v>
      </c>
      <c r="C38" s="50" t="s">
        <v>19</v>
      </c>
      <c r="D38" s="51">
        <v>98.58</v>
      </c>
      <c r="E38" s="40">
        <v>2955</v>
      </c>
      <c r="F38" s="35">
        <f>D38*E38</f>
        <v>291303.90000000002</v>
      </c>
      <c r="G38" s="40">
        <v>3501</v>
      </c>
      <c r="H38" s="35">
        <f>D38*G38</f>
        <v>345128.58</v>
      </c>
      <c r="I38" s="35">
        <f>E38*D38+G38*D38</f>
        <v>636432.48</v>
      </c>
      <c r="J38" s="441"/>
      <c r="K38" s="334">
        <v>65</v>
      </c>
      <c r="L38" s="328">
        <v>2955</v>
      </c>
      <c r="M38" s="329">
        <f>K38*L38</f>
        <v>192075</v>
      </c>
      <c r="N38" s="328">
        <v>3501</v>
      </c>
      <c r="O38" s="329">
        <f>K38*N38</f>
        <v>227565</v>
      </c>
      <c r="P38" s="329">
        <f>L38*K38+N38*K38</f>
        <v>419640</v>
      </c>
      <c r="Q38" s="473"/>
      <c r="R38" s="327">
        <f t="shared" si="2"/>
        <v>33.58</v>
      </c>
      <c r="S38" s="328">
        <v>2955</v>
      </c>
      <c r="T38" s="329">
        <f>R38*S38</f>
        <v>99228.9</v>
      </c>
      <c r="U38" s="328">
        <v>3501</v>
      </c>
      <c r="V38" s="329">
        <f>R38*U38</f>
        <v>117563.57999999999</v>
      </c>
      <c r="W38" s="329">
        <f>S38*R38+U38*R38</f>
        <v>216792.47999999998</v>
      </c>
      <c r="X38" s="464">
        <f t="shared" si="0"/>
        <v>216792.47999999998</v>
      </c>
      <c r="Y38" s="497">
        <f t="shared" si="1"/>
        <v>0</v>
      </c>
    </row>
    <row r="39" spans="1:25" x14ac:dyDescent="0.25">
      <c r="A39" s="36" t="s">
        <v>82</v>
      </c>
      <c r="B39" s="49" t="s">
        <v>83</v>
      </c>
      <c r="C39" s="50" t="s">
        <v>28</v>
      </c>
      <c r="D39" s="51">
        <v>4</v>
      </c>
      <c r="E39" s="40">
        <v>42024.27</v>
      </c>
      <c r="F39" s="35">
        <f>D39*E39</f>
        <v>168097.08</v>
      </c>
      <c r="G39" s="40">
        <v>15381.6</v>
      </c>
      <c r="H39" s="35">
        <f>D39*G39</f>
        <v>61526.400000000001</v>
      </c>
      <c r="I39" s="35">
        <f>E39*D39+G39*D39</f>
        <v>229623.47999999998</v>
      </c>
      <c r="J39" s="441"/>
      <c r="K39" s="334">
        <v>4</v>
      </c>
      <c r="L39" s="328">
        <v>42024.27</v>
      </c>
      <c r="M39" s="329">
        <f>K39*L39</f>
        <v>168097.08</v>
      </c>
      <c r="N39" s="328">
        <v>15381.6</v>
      </c>
      <c r="O39" s="329">
        <f>K39*N39</f>
        <v>61526.400000000001</v>
      </c>
      <c r="P39" s="329">
        <f>L39*K39+N39*K39</f>
        <v>229623.47999999998</v>
      </c>
      <c r="Q39" s="473"/>
      <c r="R39" s="327">
        <f t="shared" si="2"/>
        <v>0</v>
      </c>
      <c r="S39" s="328">
        <v>42024.27</v>
      </c>
      <c r="T39" s="329">
        <f>R39*S39</f>
        <v>0</v>
      </c>
      <c r="U39" s="328">
        <v>15381.6</v>
      </c>
      <c r="V39" s="329">
        <f>R39*U39</f>
        <v>0</v>
      </c>
      <c r="W39" s="329">
        <f>S39*R39+U39*R39</f>
        <v>0</v>
      </c>
      <c r="X39" s="464">
        <f t="shared" si="0"/>
        <v>0</v>
      </c>
      <c r="Y39" s="497">
        <f t="shared" si="1"/>
        <v>0</v>
      </c>
    </row>
    <row r="40" spans="1:25" x14ac:dyDescent="0.25">
      <c r="A40" s="36" t="s">
        <v>84</v>
      </c>
      <c r="B40" s="49" t="s">
        <v>85</v>
      </c>
      <c r="C40" s="50" t="s">
        <v>28</v>
      </c>
      <c r="D40" s="51">
        <v>11</v>
      </c>
      <c r="E40" s="40">
        <v>10938.3</v>
      </c>
      <c r="F40" s="35">
        <f>D40*E40</f>
        <v>120321.29999999999</v>
      </c>
      <c r="G40" s="40">
        <v>8970</v>
      </c>
      <c r="H40" s="35">
        <f>D40*G40</f>
        <v>98670</v>
      </c>
      <c r="I40" s="35">
        <f>E40*D40+G40*D40</f>
        <v>218991.3</v>
      </c>
      <c r="J40" s="441"/>
      <c r="K40" s="334">
        <v>11</v>
      </c>
      <c r="L40" s="328">
        <v>10938.3</v>
      </c>
      <c r="M40" s="329">
        <f>K40*L40</f>
        <v>120321.29999999999</v>
      </c>
      <c r="N40" s="328">
        <v>8970</v>
      </c>
      <c r="O40" s="329">
        <f>K40*N40</f>
        <v>98670</v>
      </c>
      <c r="P40" s="329">
        <f>L40*K40+N40*K40</f>
        <v>218991.3</v>
      </c>
      <c r="Q40" s="473"/>
      <c r="R40" s="327">
        <f t="shared" si="2"/>
        <v>0</v>
      </c>
      <c r="S40" s="328">
        <v>10938.3</v>
      </c>
      <c r="T40" s="329">
        <f>R40*S40</f>
        <v>0</v>
      </c>
      <c r="U40" s="328">
        <v>8970</v>
      </c>
      <c r="V40" s="329">
        <f>R40*U40</f>
        <v>0</v>
      </c>
      <c r="W40" s="329">
        <f>S40*R40+U40*R40</f>
        <v>0</v>
      </c>
      <c r="X40" s="464">
        <f t="shared" si="0"/>
        <v>0</v>
      </c>
      <c r="Y40" s="497">
        <f t="shared" si="1"/>
        <v>0</v>
      </c>
    </row>
    <row r="41" spans="1:25" x14ac:dyDescent="0.25">
      <c r="A41" s="36" t="s">
        <v>86</v>
      </c>
      <c r="B41" s="49" t="s">
        <v>87</v>
      </c>
      <c r="C41" s="50" t="s">
        <v>28</v>
      </c>
      <c r="D41" s="51">
        <v>1</v>
      </c>
      <c r="E41" s="40">
        <v>73821.119999999995</v>
      </c>
      <c r="F41" s="35">
        <f>D41*E41</f>
        <v>73821.119999999995</v>
      </c>
      <c r="G41" s="40">
        <v>4750.2</v>
      </c>
      <c r="H41" s="35">
        <f>D41*G41</f>
        <v>4750.2</v>
      </c>
      <c r="I41" s="35">
        <f>E41*D41+G41*D41</f>
        <v>78571.319999999992</v>
      </c>
      <c r="J41" s="441"/>
      <c r="K41" s="334">
        <v>1</v>
      </c>
      <c r="L41" s="328">
        <v>73821.119999999995</v>
      </c>
      <c r="M41" s="329">
        <f>K41*L41</f>
        <v>73821.119999999995</v>
      </c>
      <c r="N41" s="328">
        <v>4750.2</v>
      </c>
      <c r="O41" s="329">
        <f>K41*N41</f>
        <v>4750.2</v>
      </c>
      <c r="P41" s="329">
        <f>L41*K41+N41*K41</f>
        <v>78571.319999999992</v>
      </c>
      <c r="Q41" s="473"/>
      <c r="R41" s="327">
        <f t="shared" si="2"/>
        <v>0</v>
      </c>
      <c r="S41" s="328">
        <v>73821.119999999995</v>
      </c>
      <c r="T41" s="329">
        <f>R41*S41</f>
        <v>0</v>
      </c>
      <c r="U41" s="328">
        <v>4750.2</v>
      </c>
      <c r="V41" s="329">
        <f>R41*U41</f>
        <v>0</v>
      </c>
      <c r="W41" s="329">
        <f>S41*R41+U41*R41</f>
        <v>0</v>
      </c>
      <c r="X41" s="464">
        <f t="shared" si="0"/>
        <v>0</v>
      </c>
      <c r="Y41" s="497">
        <f t="shared" si="1"/>
        <v>0</v>
      </c>
    </row>
    <row r="42" spans="1:25" x14ac:dyDescent="0.25">
      <c r="A42" s="29" t="s">
        <v>88</v>
      </c>
      <c r="B42" s="47" t="s">
        <v>89</v>
      </c>
      <c r="C42" s="50" t="s">
        <v>90</v>
      </c>
      <c r="D42" s="51" t="s">
        <v>90</v>
      </c>
      <c r="E42" s="40"/>
      <c r="F42" s="35"/>
      <c r="G42" s="40"/>
      <c r="H42" s="35"/>
      <c r="I42" s="35"/>
      <c r="J42" s="441"/>
      <c r="K42" s="334"/>
      <c r="L42" s="328"/>
      <c r="M42" s="329"/>
      <c r="N42" s="328"/>
      <c r="O42" s="329"/>
      <c r="P42" s="329"/>
      <c r="Q42" s="473"/>
      <c r="R42" s="327" t="e">
        <f t="shared" si="2"/>
        <v>#VALUE!</v>
      </c>
      <c r="S42" s="328"/>
      <c r="T42" s="329"/>
      <c r="U42" s="328"/>
      <c r="V42" s="329"/>
      <c r="W42" s="329"/>
      <c r="X42" s="464">
        <f t="shared" si="0"/>
        <v>0</v>
      </c>
      <c r="Y42" s="497">
        <f t="shared" si="1"/>
        <v>0</v>
      </c>
    </row>
    <row r="43" spans="1:25" x14ac:dyDescent="0.25">
      <c r="A43" s="36" t="s">
        <v>91</v>
      </c>
      <c r="B43" s="49" t="s">
        <v>92</v>
      </c>
      <c r="C43" s="50" t="s">
        <v>93</v>
      </c>
      <c r="D43" s="51">
        <v>6.83</v>
      </c>
      <c r="E43" s="40">
        <v>600</v>
      </c>
      <c r="F43" s="35">
        <f t="shared" ref="F43:F57" si="12">D43*E43</f>
        <v>4098</v>
      </c>
      <c r="G43" s="40">
        <v>1345.5</v>
      </c>
      <c r="H43" s="35">
        <f t="shared" ref="H43:H57" si="13">D43*G43</f>
        <v>9189.7649999999994</v>
      </c>
      <c r="I43" s="35">
        <f t="shared" ref="I43:I57" si="14">E43*D43+G43*D43</f>
        <v>13287.764999999999</v>
      </c>
      <c r="J43" s="441"/>
      <c r="K43" s="334">
        <v>3.73</v>
      </c>
      <c r="L43" s="328">
        <v>600</v>
      </c>
      <c r="M43" s="329">
        <f t="shared" ref="M43:M57" si="15">K43*L43</f>
        <v>2238</v>
      </c>
      <c r="N43" s="328">
        <v>1345.5</v>
      </c>
      <c r="O43" s="329">
        <f t="shared" ref="O43:O57" si="16">K43*N43</f>
        <v>5018.7150000000001</v>
      </c>
      <c r="P43" s="329">
        <f t="shared" ref="P43:P57" si="17">L43*K43+N43*K43</f>
        <v>7256.7150000000001</v>
      </c>
      <c r="Q43" s="473"/>
      <c r="R43" s="327">
        <f t="shared" si="2"/>
        <v>3.1</v>
      </c>
      <c r="S43" s="328">
        <v>600</v>
      </c>
      <c r="T43" s="329">
        <f t="shared" ref="T43:T57" si="18">R43*S43</f>
        <v>1860</v>
      </c>
      <c r="U43" s="328">
        <v>1345.5</v>
      </c>
      <c r="V43" s="329">
        <f t="shared" ref="V43:V57" si="19">R43*U43</f>
        <v>4171.05</v>
      </c>
      <c r="W43" s="329">
        <f t="shared" ref="W43:W57" si="20">S43*R43+U43*R43</f>
        <v>6031.05</v>
      </c>
      <c r="X43" s="464">
        <f t="shared" si="0"/>
        <v>6031.0499999999993</v>
      </c>
      <c r="Y43" s="497">
        <f t="shared" si="1"/>
        <v>0</v>
      </c>
    </row>
    <row r="44" spans="1:25" x14ac:dyDescent="0.25">
      <c r="A44" s="36" t="s">
        <v>94</v>
      </c>
      <c r="B44" s="49" t="s">
        <v>95</v>
      </c>
      <c r="C44" s="50" t="s">
        <v>93</v>
      </c>
      <c r="D44" s="51">
        <v>13.66</v>
      </c>
      <c r="E44" s="40">
        <v>600</v>
      </c>
      <c r="F44" s="35">
        <f t="shared" si="12"/>
        <v>8196</v>
      </c>
      <c r="G44" s="40">
        <v>678.6</v>
      </c>
      <c r="H44" s="35">
        <f t="shared" si="13"/>
        <v>9269.6760000000013</v>
      </c>
      <c r="I44" s="35">
        <f t="shared" si="14"/>
        <v>17465.675999999999</v>
      </c>
      <c r="J44" s="441"/>
      <c r="K44" s="334">
        <v>7.5</v>
      </c>
      <c r="L44" s="328">
        <v>600</v>
      </c>
      <c r="M44" s="329">
        <f t="shared" si="15"/>
        <v>4500</v>
      </c>
      <c r="N44" s="328">
        <v>678.6</v>
      </c>
      <c r="O44" s="329">
        <f t="shared" si="16"/>
        <v>5089.5</v>
      </c>
      <c r="P44" s="329">
        <f t="shared" si="17"/>
        <v>9589.5</v>
      </c>
      <c r="Q44" s="473"/>
      <c r="R44" s="327">
        <f t="shared" si="2"/>
        <v>6.16</v>
      </c>
      <c r="S44" s="328">
        <v>600</v>
      </c>
      <c r="T44" s="329">
        <f t="shared" si="18"/>
        <v>3696</v>
      </c>
      <c r="U44" s="328">
        <v>678.6</v>
      </c>
      <c r="V44" s="329">
        <f t="shared" si="19"/>
        <v>4180.1760000000004</v>
      </c>
      <c r="W44" s="329">
        <f t="shared" si="20"/>
        <v>7876.1760000000004</v>
      </c>
      <c r="X44" s="464">
        <f t="shared" si="0"/>
        <v>7876.1759999999995</v>
      </c>
      <c r="Y44" s="497">
        <f t="shared" si="1"/>
        <v>0</v>
      </c>
    </row>
    <row r="45" spans="1:25" x14ac:dyDescent="0.25">
      <c r="A45" s="36" t="s">
        <v>96</v>
      </c>
      <c r="B45" s="49" t="s">
        <v>97</v>
      </c>
      <c r="C45" s="50" t="s">
        <v>93</v>
      </c>
      <c r="D45" s="51">
        <v>57.71</v>
      </c>
      <c r="E45" s="40">
        <v>600</v>
      </c>
      <c r="F45" s="35">
        <f t="shared" si="12"/>
        <v>34626</v>
      </c>
      <c r="G45" s="40">
        <v>508.3</v>
      </c>
      <c r="H45" s="35">
        <f t="shared" si="13"/>
        <v>29333.993000000002</v>
      </c>
      <c r="I45" s="35">
        <f t="shared" si="14"/>
        <v>63959.993000000002</v>
      </c>
      <c r="J45" s="441"/>
      <c r="K45" s="334">
        <v>32</v>
      </c>
      <c r="L45" s="328">
        <v>600</v>
      </c>
      <c r="M45" s="329">
        <f t="shared" si="15"/>
        <v>19200</v>
      </c>
      <c r="N45" s="328">
        <v>508.3</v>
      </c>
      <c r="O45" s="329">
        <f t="shared" si="16"/>
        <v>16265.6</v>
      </c>
      <c r="P45" s="329">
        <f t="shared" si="17"/>
        <v>35465.599999999999</v>
      </c>
      <c r="Q45" s="473"/>
      <c r="R45" s="327">
        <f t="shared" si="2"/>
        <v>25.71</v>
      </c>
      <c r="S45" s="328">
        <v>600</v>
      </c>
      <c r="T45" s="329">
        <f t="shared" si="18"/>
        <v>15426</v>
      </c>
      <c r="U45" s="328">
        <v>508.3</v>
      </c>
      <c r="V45" s="329">
        <f t="shared" si="19"/>
        <v>13068.393</v>
      </c>
      <c r="W45" s="329">
        <f t="shared" si="20"/>
        <v>28494.393</v>
      </c>
      <c r="X45" s="464">
        <f t="shared" si="0"/>
        <v>28494.393000000004</v>
      </c>
      <c r="Y45" s="497">
        <f t="shared" si="1"/>
        <v>0</v>
      </c>
    </row>
    <row r="46" spans="1:25" x14ac:dyDescent="0.25">
      <c r="A46" s="36" t="s">
        <v>98</v>
      </c>
      <c r="B46" s="49" t="s">
        <v>99</v>
      </c>
      <c r="C46" s="50" t="s">
        <v>93</v>
      </c>
      <c r="D46" s="51">
        <v>57.71</v>
      </c>
      <c r="E46" s="40">
        <v>600</v>
      </c>
      <c r="F46" s="35">
        <f t="shared" si="12"/>
        <v>34626</v>
      </c>
      <c r="G46" s="40">
        <v>491.4</v>
      </c>
      <c r="H46" s="35">
        <f t="shared" si="13"/>
        <v>28358.694</v>
      </c>
      <c r="I46" s="35">
        <f t="shared" si="14"/>
        <v>62984.694000000003</v>
      </c>
      <c r="J46" s="441"/>
      <c r="K46" s="334">
        <v>32</v>
      </c>
      <c r="L46" s="328">
        <v>600</v>
      </c>
      <c r="M46" s="329">
        <f t="shared" si="15"/>
        <v>19200</v>
      </c>
      <c r="N46" s="328">
        <v>491.4</v>
      </c>
      <c r="O46" s="329">
        <f t="shared" si="16"/>
        <v>15724.8</v>
      </c>
      <c r="P46" s="329">
        <f t="shared" si="17"/>
        <v>34924.800000000003</v>
      </c>
      <c r="Q46" s="473"/>
      <c r="R46" s="327">
        <f t="shared" si="2"/>
        <v>25.71</v>
      </c>
      <c r="S46" s="328">
        <v>600</v>
      </c>
      <c r="T46" s="329">
        <f t="shared" si="18"/>
        <v>15426</v>
      </c>
      <c r="U46" s="328">
        <v>491.4</v>
      </c>
      <c r="V46" s="329">
        <f t="shared" si="19"/>
        <v>12633.894</v>
      </c>
      <c r="W46" s="329">
        <f t="shared" si="20"/>
        <v>28059.894</v>
      </c>
      <c r="X46" s="464">
        <f t="shared" si="0"/>
        <v>28059.894</v>
      </c>
      <c r="Y46" s="497">
        <f t="shared" si="1"/>
        <v>0</v>
      </c>
    </row>
    <row r="47" spans="1:25" x14ac:dyDescent="0.25">
      <c r="A47" s="36" t="s">
        <v>100</v>
      </c>
      <c r="B47" s="49" t="s">
        <v>101</v>
      </c>
      <c r="C47" s="50" t="s">
        <v>93</v>
      </c>
      <c r="D47" s="51">
        <v>70.38</v>
      </c>
      <c r="E47" s="40">
        <v>600</v>
      </c>
      <c r="F47" s="35">
        <f t="shared" si="12"/>
        <v>42228</v>
      </c>
      <c r="G47" s="40">
        <v>565.5</v>
      </c>
      <c r="H47" s="35">
        <f t="shared" si="13"/>
        <v>39799.89</v>
      </c>
      <c r="I47" s="35">
        <f t="shared" si="14"/>
        <v>82027.89</v>
      </c>
      <c r="J47" s="441"/>
      <c r="K47" s="334">
        <v>32</v>
      </c>
      <c r="L47" s="328">
        <v>600</v>
      </c>
      <c r="M47" s="329">
        <f t="shared" si="15"/>
        <v>19200</v>
      </c>
      <c r="N47" s="328">
        <v>565.5</v>
      </c>
      <c r="O47" s="329">
        <f t="shared" si="16"/>
        <v>18096</v>
      </c>
      <c r="P47" s="329">
        <f t="shared" si="17"/>
        <v>37296</v>
      </c>
      <c r="Q47" s="473"/>
      <c r="R47" s="327">
        <f t="shared" si="2"/>
        <v>38.379999999999995</v>
      </c>
      <c r="S47" s="328">
        <v>600</v>
      </c>
      <c r="T47" s="329">
        <f t="shared" si="18"/>
        <v>23027.999999999996</v>
      </c>
      <c r="U47" s="328">
        <v>565.5</v>
      </c>
      <c r="V47" s="329">
        <f t="shared" si="19"/>
        <v>21703.889999999996</v>
      </c>
      <c r="W47" s="329">
        <f t="shared" si="20"/>
        <v>44731.889999999992</v>
      </c>
      <c r="X47" s="464">
        <f t="shared" si="0"/>
        <v>44731.89</v>
      </c>
      <c r="Y47" s="497">
        <f t="shared" si="1"/>
        <v>0</v>
      </c>
    </row>
    <row r="48" spans="1:25" x14ac:dyDescent="0.25">
      <c r="A48" s="36" t="s">
        <v>102</v>
      </c>
      <c r="B48" s="49" t="s">
        <v>103</v>
      </c>
      <c r="C48" s="50" t="s">
        <v>28</v>
      </c>
      <c r="D48" s="51">
        <v>7</v>
      </c>
      <c r="E48" s="40">
        <v>36465</v>
      </c>
      <c r="F48" s="35">
        <f t="shared" si="12"/>
        <v>255255</v>
      </c>
      <c r="G48" s="40">
        <v>8931</v>
      </c>
      <c r="H48" s="35">
        <f t="shared" si="13"/>
        <v>62517</v>
      </c>
      <c r="I48" s="35">
        <f t="shared" si="14"/>
        <v>317772</v>
      </c>
      <c r="J48" s="441"/>
      <c r="K48" s="334">
        <v>7</v>
      </c>
      <c r="L48" s="328">
        <v>36465</v>
      </c>
      <c r="M48" s="329">
        <f t="shared" si="15"/>
        <v>255255</v>
      </c>
      <c r="N48" s="328">
        <v>8931</v>
      </c>
      <c r="O48" s="329">
        <f t="shared" si="16"/>
        <v>62517</v>
      </c>
      <c r="P48" s="329">
        <f t="shared" si="17"/>
        <v>317772</v>
      </c>
      <c r="Q48" s="473"/>
      <c r="R48" s="327">
        <f t="shared" si="2"/>
        <v>0</v>
      </c>
      <c r="S48" s="328">
        <v>36465</v>
      </c>
      <c r="T48" s="329">
        <f t="shared" si="18"/>
        <v>0</v>
      </c>
      <c r="U48" s="328">
        <v>8931</v>
      </c>
      <c r="V48" s="329">
        <f t="shared" si="19"/>
        <v>0</v>
      </c>
      <c r="W48" s="329">
        <f t="shared" si="20"/>
        <v>0</v>
      </c>
      <c r="X48" s="464">
        <f t="shared" si="0"/>
        <v>0</v>
      </c>
      <c r="Y48" s="497">
        <f t="shared" si="1"/>
        <v>0</v>
      </c>
    </row>
    <row r="49" spans="1:25" x14ac:dyDescent="0.25">
      <c r="A49" s="36" t="s">
        <v>104</v>
      </c>
      <c r="B49" s="49" t="s">
        <v>105</v>
      </c>
      <c r="C49" s="50" t="s">
        <v>19</v>
      </c>
      <c r="D49" s="51">
        <v>36</v>
      </c>
      <c r="E49" s="40">
        <v>1166</v>
      </c>
      <c r="F49" s="35">
        <f t="shared" si="12"/>
        <v>41976</v>
      </c>
      <c r="G49" s="40">
        <v>0</v>
      </c>
      <c r="H49" s="35">
        <f t="shared" si="13"/>
        <v>0</v>
      </c>
      <c r="I49" s="35">
        <f t="shared" si="14"/>
        <v>41976</v>
      </c>
      <c r="J49" s="441"/>
      <c r="K49" s="334">
        <v>36</v>
      </c>
      <c r="L49" s="328">
        <v>1166</v>
      </c>
      <c r="M49" s="329">
        <f t="shared" si="15"/>
        <v>41976</v>
      </c>
      <c r="N49" s="328">
        <v>0</v>
      </c>
      <c r="O49" s="329">
        <f t="shared" si="16"/>
        <v>0</v>
      </c>
      <c r="P49" s="329">
        <f t="shared" si="17"/>
        <v>41976</v>
      </c>
      <c r="Q49" s="473"/>
      <c r="R49" s="327">
        <f t="shared" si="2"/>
        <v>0</v>
      </c>
      <c r="S49" s="328">
        <v>1166</v>
      </c>
      <c r="T49" s="329">
        <f t="shared" si="18"/>
        <v>0</v>
      </c>
      <c r="U49" s="328">
        <v>0</v>
      </c>
      <c r="V49" s="329">
        <f t="shared" si="19"/>
        <v>0</v>
      </c>
      <c r="W49" s="329">
        <f t="shared" si="20"/>
        <v>0</v>
      </c>
      <c r="X49" s="464">
        <f t="shared" si="0"/>
        <v>0</v>
      </c>
      <c r="Y49" s="497">
        <f t="shared" si="1"/>
        <v>0</v>
      </c>
    </row>
    <row r="50" spans="1:25" x14ac:dyDescent="0.25">
      <c r="A50" s="36" t="s">
        <v>106</v>
      </c>
      <c r="B50" s="49" t="s">
        <v>107</v>
      </c>
      <c r="C50" s="50" t="s">
        <v>93</v>
      </c>
      <c r="D50" s="51">
        <v>12</v>
      </c>
      <c r="E50" s="40">
        <v>904</v>
      </c>
      <c r="F50" s="35">
        <f t="shared" si="12"/>
        <v>10848</v>
      </c>
      <c r="G50" s="40">
        <v>453</v>
      </c>
      <c r="H50" s="35">
        <f t="shared" si="13"/>
        <v>5436</v>
      </c>
      <c r="I50" s="35">
        <f t="shared" si="14"/>
        <v>16284</v>
      </c>
      <c r="J50" s="441"/>
      <c r="K50" s="334">
        <v>12</v>
      </c>
      <c r="L50" s="328">
        <v>904</v>
      </c>
      <c r="M50" s="329">
        <f t="shared" si="15"/>
        <v>10848</v>
      </c>
      <c r="N50" s="328">
        <v>453</v>
      </c>
      <c r="O50" s="329">
        <f t="shared" si="16"/>
        <v>5436</v>
      </c>
      <c r="P50" s="329">
        <f t="shared" si="17"/>
        <v>16284</v>
      </c>
      <c r="Q50" s="473"/>
      <c r="R50" s="327">
        <f t="shared" si="2"/>
        <v>0</v>
      </c>
      <c r="S50" s="328">
        <v>904</v>
      </c>
      <c r="T50" s="329">
        <f t="shared" si="18"/>
        <v>0</v>
      </c>
      <c r="U50" s="328">
        <v>453</v>
      </c>
      <c r="V50" s="329">
        <f t="shared" si="19"/>
        <v>0</v>
      </c>
      <c r="W50" s="329">
        <f t="shared" si="20"/>
        <v>0</v>
      </c>
      <c r="X50" s="464">
        <f t="shared" si="0"/>
        <v>0</v>
      </c>
      <c r="Y50" s="497">
        <f t="shared" si="1"/>
        <v>0</v>
      </c>
    </row>
    <row r="51" spans="1:25" x14ac:dyDescent="0.25">
      <c r="A51" s="36" t="s">
        <v>108</v>
      </c>
      <c r="B51" s="49" t="s">
        <v>109</v>
      </c>
      <c r="C51" s="50" t="s">
        <v>19</v>
      </c>
      <c r="D51" s="51">
        <v>36</v>
      </c>
      <c r="E51" s="40">
        <v>1690</v>
      </c>
      <c r="F51" s="35">
        <f t="shared" si="12"/>
        <v>60840</v>
      </c>
      <c r="G51" s="40">
        <v>1625</v>
      </c>
      <c r="H51" s="35">
        <f t="shared" si="13"/>
        <v>58500</v>
      </c>
      <c r="I51" s="35">
        <f t="shared" si="14"/>
        <v>119340</v>
      </c>
      <c r="J51" s="441"/>
      <c r="K51" s="334">
        <v>36</v>
      </c>
      <c r="L51" s="328">
        <v>1690</v>
      </c>
      <c r="M51" s="329">
        <f t="shared" si="15"/>
        <v>60840</v>
      </c>
      <c r="N51" s="328">
        <v>1625</v>
      </c>
      <c r="O51" s="329">
        <f t="shared" si="16"/>
        <v>58500</v>
      </c>
      <c r="P51" s="329">
        <f t="shared" si="17"/>
        <v>119340</v>
      </c>
      <c r="Q51" s="473"/>
      <c r="R51" s="327">
        <f t="shared" si="2"/>
        <v>0</v>
      </c>
      <c r="S51" s="328">
        <v>1690</v>
      </c>
      <c r="T51" s="329">
        <f t="shared" si="18"/>
        <v>0</v>
      </c>
      <c r="U51" s="328">
        <v>1625</v>
      </c>
      <c r="V51" s="329">
        <f t="shared" si="19"/>
        <v>0</v>
      </c>
      <c r="W51" s="329">
        <f t="shared" si="20"/>
        <v>0</v>
      </c>
      <c r="X51" s="464">
        <f t="shared" si="0"/>
        <v>0</v>
      </c>
      <c r="Y51" s="497">
        <f t="shared" si="1"/>
        <v>0</v>
      </c>
    </row>
    <row r="52" spans="1:25" x14ac:dyDescent="0.25">
      <c r="A52" s="36" t="s">
        <v>110</v>
      </c>
      <c r="B52" s="49" t="s">
        <v>111</v>
      </c>
      <c r="C52" s="50" t="s">
        <v>28</v>
      </c>
      <c r="D52" s="51">
        <v>12</v>
      </c>
      <c r="E52" s="40">
        <v>7585</v>
      </c>
      <c r="F52" s="35">
        <f t="shared" si="12"/>
        <v>91020</v>
      </c>
      <c r="G52" s="40">
        <v>1716</v>
      </c>
      <c r="H52" s="35">
        <f t="shared" si="13"/>
        <v>20592</v>
      </c>
      <c r="I52" s="35">
        <f t="shared" si="14"/>
        <v>111612</v>
      </c>
      <c r="J52" s="441"/>
      <c r="K52" s="334">
        <v>12</v>
      </c>
      <c r="L52" s="328">
        <v>7585</v>
      </c>
      <c r="M52" s="329">
        <f t="shared" si="15"/>
        <v>91020</v>
      </c>
      <c r="N52" s="328">
        <v>1716</v>
      </c>
      <c r="O52" s="329">
        <f t="shared" si="16"/>
        <v>20592</v>
      </c>
      <c r="P52" s="329">
        <f t="shared" si="17"/>
        <v>111612</v>
      </c>
      <c r="Q52" s="473"/>
      <c r="R52" s="327">
        <f t="shared" si="2"/>
        <v>0</v>
      </c>
      <c r="S52" s="328">
        <v>7585</v>
      </c>
      <c r="T52" s="329">
        <f t="shared" si="18"/>
        <v>0</v>
      </c>
      <c r="U52" s="328">
        <v>1716</v>
      </c>
      <c r="V52" s="329">
        <f t="shared" si="19"/>
        <v>0</v>
      </c>
      <c r="W52" s="329">
        <f t="shared" si="20"/>
        <v>0</v>
      </c>
      <c r="X52" s="464">
        <f t="shared" si="0"/>
        <v>0</v>
      </c>
      <c r="Y52" s="497">
        <f t="shared" si="1"/>
        <v>0</v>
      </c>
    </row>
    <row r="53" spans="1:25" x14ac:dyDescent="0.25">
      <c r="A53" s="36" t="s">
        <v>112</v>
      </c>
      <c r="B53" s="49" t="s">
        <v>51</v>
      </c>
      <c r="C53" s="50" t="s">
        <v>19</v>
      </c>
      <c r="D53" s="51">
        <v>125.1</v>
      </c>
      <c r="E53" s="40">
        <v>1286</v>
      </c>
      <c r="F53" s="35">
        <f t="shared" si="12"/>
        <v>160878.6</v>
      </c>
      <c r="G53" s="40">
        <v>2430</v>
      </c>
      <c r="H53" s="35">
        <f t="shared" si="13"/>
        <v>303993</v>
      </c>
      <c r="I53" s="35">
        <f t="shared" si="14"/>
        <v>464871.6</v>
      </c>
      <c r="J53" s="441"/>
      <c r="K53" s="334">
        <v>125.1</v>
      </c>
      <c r="L53" s="328">
        <v>1286</v>
      </c>
      <c r="M53" s="329">
        <f t="shared" si="15"/>
        <v>160878.6</v>
      </c>
      <c r="N53" s="328">
        <v>2430</v>
      </c>
      <c r="O53" s="329">
        <f t="shared" si="16"/>
        <v>303993</v>
      </c>
      <c r="P53" s="329">
        <f t="shared" si="17"/>
        <v>464871.6</v>
      </c>
      <c r="Q53" s="473"/>
      <c r="R53" s="327">
        <f t="shared" si="2"/>
        <v>0</v>
      </c>
      <c r="S53" s="328">
        <v>1286</v>
      </c>
      <c r="T53" s="329">
        <f t="shared" si="18"/>
        <v>0</v>
      </c>
      <c r="U53" s="328">
        <v>2430</v>
      </c>
      <c r="V53" s="329">
        <f t="shared" si="19"/>
        <v>0</v>
      </c>
      <c r="W53" s="329">
        <f t="shared" si="20"/>
        <v>0</v>
      </c>
      <c r="X53" s="464">
        <f t="shared" si="0"/>
        <v>0</v>
      </c>
      <c r="Y53" s="497">
        <f t="shared" si="1"/>
        <v>0</v>
      </c>
    </row>
    <row r="54" spans="1:25" x14ac:dyDescent="0.25">
      <c r="A54" s="36" t="s">
        <v>113</v>
      </c>
      <c r="B54" s="49" t="s">
        <v>114</v>
      </c>
      <c r="C54" s="50" t="s">
        <v>28</v>
      </c>
      <c r="D54" s="51">
        <v>4</v>
      </c>
      <c r="E54" s="40">
        <v>36465</v>
      </c>
      <c r="F54" s="35">
        <f t="shared" si="12"/>
        <v>145860</v>
      </c>
      <c r="G54" s="40">
        <v>7524</v>
      </c>
      <c r="H54" s="35">
        <f t="shared" si="13"/>
        <v>30096</v>
      </c>
      <c r="I54" s="35">
        <f t="shared" si="14"/>
        <v>175956</v>
      </c>
      <c r="J54" s="441"/>
      <c r="K54" s="334">
        <v>4</v>
      </c>
      <c r="L54" s="328">
        <v>36465</v>
      </c>
      <c r="M54" s="329">
        <f t="shared" si="15"/>
        <v>145860</v>
      </c>
      <c r="N54" s="328">
        <v>7524</v>
      </c>
      <c r="O54" s="329">
        <f t="shared" si="16"/>
        <v>30096</v>
      </c>
      <c r="P54" s="329">
        <f t="shared" si="17"/>
        <v>175956</v>
      </c>
      <c r="Q54" s="473"/>
      <c r="R54" s="327">
        <f t="shared" si="2"/>
        <v>0</v>
      </c>
      <c r="S54" s="328">
        <v>36465</v>
      </c>
      <c r="T54" s="329">
        <f t="shared" si="18"/>
        <v>0</v>
      </c>
      <c r="U54" s="328">
        <v>7524</v>
      </c>
      <c r="V54" s="329">
        <f t="shared" si="19"/>
        <v>0</v>
      </c>
      <c r="W54" s="329">
        <f t="shared" si="20"/>
        <v>0</v>
      </c>
      <c r="X54" s="464">
        <f t="shared" si="0"/>
        <v>0</v>
      </c>
      <c r="Y54" s="497">
        <f t="shared" si="1"/>
        <v>0</v>
      </c>
    </row>
    <row r="55" spans="1:25" x14ac:dyDescent="0.25">
      <c r="A55" s="36" t="s">
        <v>115</v>
      </c>
      <c r="B55" s="49" t="s">
        <v>116</v>
      </c>
      <c r="C55" s="50" t="s">
        <v>43</v>
      </c>
      <c r="D55" s="51">
        <v>1.87</v>
      </c>
      <c r="E55" s="40">
        <v>6809</v>
      </c>
      <c r="F55" s="35">
        <f t="shared" si="12"/>
        <v>12732.83</v>
      </c>
      <c r="G55" s="40">
        <v>13857</v>
      </c>
      <c r="H55" s="35">
        <f t="shared" si="13"/>
        <v>25912.59</v>
      </c>
      <c r="I55" s="35">
        <f t="shared" si="14"/>
        <v>38645.42</v>
      </c>
      <c r="J55" s="441"/>
      <c r="K55" s="334">
        <v>1.87</v>
      </c>
      <c r="L55" s="328">
        <v>6809</v>
      </c>
      <c r="M55" s="329">
        <f t="shared" si="15"/>
        <v>12732.83</v>
      </c>
      <c r="N55" s="328">
        <v>13857</v>
      </c>
      <c r="O55" s="329">
        <f t="shared" si="16"/>
        <v>25912.59</v>
      </c>
      <c r="P55" s="329">
        <f t="shared" si="17"/>
        <v>38645.42</v>
      </c>
      <c r="Q55" s="473"/>
      <c r="R55" s="327">
        <f t="shared" si="2"/>
        <v>0</v>
      </c>
      <c r="S55" s="328">
        <v>6809</v>
      </c>
      <c r="T55" s="329">
        <f t="shared" si="18"/>
        <v>0</v>
      </c>
      <c r="U55" s="328">
        <v>13857</v>
      </c>
      <c r="V55" s="329">
        <f t="shared" si="19"/>
        <v>0</v>
      </c>
      <c r="W55" s="329">
        <f t="shared" si="20"/>
        <v>0</v>
      </c>
      <c r="X55" s="464">
        <f t="shared" si="0"/>
        <v>0</v>
      </c>
      <c r="Y55" s="497">
        <f t="shared" si="1"/>
        <v>0</v>
      </c>
    </row>
    <row r="56" spans="1:25" x14ac:dyDescent="0.25">
      <c r="A56" s="36" t="s">
        <v>117</v>
      </c>
      <c r="B56" s="49" t="s">
        <v>118</v>
      </c>
      <c r="C56" s="50" t="s">
        <v>28</v>
      </c>
      <c r="D56" s="51">
        <v>24</v>
      </c>
      <c r="E56" s="40">
        <v>3710</v>
      </c>
      <c r="F56" s="35">
        <f t="shared" si="12"/>
        <v>89040</v>
      </c>
      <c r="G56" s="40">
        <v>2543</v>
      </c>
      <c r="H56" s="35">
        <f t="shared" si="13"/>
        <v>61032</v>
      </c>
      <c r="I56" s="35">
        <f t="shared" si="14"/>
        <v>150072</v>
      </c>
      <c r="J56" s="441"/>
      <c r="K56" s="334">
        <v>24</v>
      </c>
      <c r="L56" s="328">
        <v>3710</v>
      </c>
      <c r="M56" s="329">
        <f t="shared" si="15"/>
        <v>89040</v>
      </c>
      <c r="N56" s="328">
        <v>2543</v>
      </c>
      <c r="O56" s="329">
        <f t="shared" si="16"/>
        <v>61032</v>
      </c>
      <c r="P56" s="329">
        <f t="shared" si="17"/>
        <v>150072</v>
      </c>
      <c r="Q56" s="473"/>
      <c r="R56" s="327">
        <f t="shared" si="2"/>
        <v>0</v>
      </c>
      <c r="S56" s="328">
        <v>3710</v>
      </c>
      <c r="T56" s="329">
        <f t="shared" si="18"/>
        <v>0</v>
      </c>
      <c r="U56" s="328">
        <v>2543</v>
      </c>
      <c r="V56" s="329">
        <f t="shared" si="19"/>
        <v>0</v>
      </c>
      <c r="W56" s="329">
        <f t="shared" si="20"/>
        <v>0</v>
      </c>
      <c r="X56" s="464">
        <f t="shared" si="0"/>
        <v>0</v>
      </c>
      <c r="Y56" s="497">
        <f t="shared" si="1"/>
        <v>0</v>
      </c>
    </row>
    <row r="57" spans="1:25" x14ac:dyDescent="0.25">
      <c r="A57" s="36" t="s">
        <v>119</v>
      </c>
      <c r="B57" s="49" t="s">
        <v>120</v>
      </c>
      <c r="C57" s="52" t="s">
        <v>93</v>
      </c>
      <c r="D57" s="51">
        <v>150</v>
      </c>
      <c r="E57" s="40">
        <v>1135</v>
      </c>
      <c r="F57" s="35">
        <f t="shared" si="12"/>
        <v>170250</v>
      </c>
      <c r="G57" s="40">
        <v>567</v>
      </c>
      <c r="H57" s="35">
        <f t="shared" si="13"/>
        <v>85050</v>
      </c>
      <c r="I57" s="35">
        <f t="shared" si="14"/>
        <v>255300</v>
      </c>
      <c r="J57" s="441"/>
      <c r="K57" s="334"/>
      <c r="L57" s="328">
        <v>1135</v>
      </c>
      <c r="M57" s="329">
        <f t="shared" si="15"/>
        <v>0</v>
      </c>
      <c r="N57" s="328">
        <v>567</v>
      </c>
      <c r="O57" s="329">
        <f t="shared" si="16"/>
        <v>0</v>
      </c>
      <c r="P57" s="329">
        <f t="shared" si="17"/>
        <v>0</v>
      </c>
      <c r="Q57" s="473"/>
      <c r="R57" s="327">
        <f t="shared" si="2"/>
        <v>150</v>
      </c>
      <c r="S57" s="328">
        <v>1135</v>
      </c>
      <c r="T57" s="329">
        <f t="shared" si="18"/>
        <v>170250</v>
      </c>
      <c r="U57" s="328">
        <v>567</v>
      </c>
      <c r="V57" s="329">
        <f t="shared" si="19"/>
        <v>85050</v>
      </c>
      <c r="W57" s="329">
        <f t="shared" si="20"/>
        <v>255300</v>
      </c>
      <c r="X57" s="464">
        <f t="shared" si="0"/>
        <v>255300</v>
      </c>
      <c r="Y57" s="497">
        <f t="shared" si="1"/>
        <v>0</v>
      </c>
    </row>
    <row r="58" spans="1:25" x14ac:dyDescent="0.25">
      <c r="A58" s="53"/>
      <c r="B58" s="54" t="s">
        <v>79</v>
      </c>
      <c r="C58" s="55"/>
      <c r="D58" s="56"/>
      <c r="E58" s="57"/>
      <c r="F58" s="58"/>
      <c r="G58" s="59"/>
      <c r="H58" s="45"/>
      <c r="I58" s="45"/>
      <c r="J58" s="443"/>
      <c r="K58" s="335"/>
      <c r="L58" s="336"/>
      <c r="M58" s="337"/>
      <c r="N58" s="338"/>
      <c r="O58" s="332"/>
      <c r="P58" s="332"/>
      <c r="Q58" s="475"/>
      <c r="R58" s="327">
        <f t="shared" si="2"/>
        <v>0</v>
      </c>
      <c r="S58" s="336"/>
      <c r="T58" s="337"/>
      <c r="U58" s="338"/>
      <c r="V58" s="332"/>
      <c r="W58" s="332"/>
      <c r="X58" s="464">
        <f t="shared" si="0"/>
        <v>0</v>
      </c>
      <c r="Y58" s="497">
        <f t="shared" si="1"/>
        <v>0</v>
      </c>
    </row>
    <row r="59" spans="1:25" x14ac:dyDescent="0.25">
      <c r="A59" s="36" t="s">
        <v>121</v>
      </c>
      <c r="B59" s="37" t="s">
        <v>122</v>
      </c>
      <c r="C59" s="38" t="s">
        <v>28</v>
      </c>
      <c r="D59" s="39">
        <v>27</v>
      </c>
      <c r="E59" s="40">
        <v>6808.0700000000006</v>
      </c>
      <c r="F59" s="35">
        <f t="shared" ref="F59:F85" si="21">D59*E59</f>
        <v>183817.89</v>
      </c>
      <c r="G59" s="60">
        <v>33020</v>
      </c>
      <c r="H59" s="35">
        <f t="shared" ref="H59:H85" si="22">D59*G59</f>
        <v>891540</v>
      </c>
      <c r="I59" s="35">
        <f t="shared" ref="I59:I85" si="23">E59*D59+G59*D59</f>
        <v>1075357.8900000001</v>
      </c>
      <c r="J59" s="441"/>
      <c r="K59" s="327"/>
      <c r="L59" s="328">
        <v>6808.0700000000006</v>
      </c>
      <c r="M59" s="329">
        <f t="shared" ref="M59:M85" si="24">K59*L59</f>
        <v>0</v>
      </c>
      <c r="N59" s="339">
        <v>33020</v>
      </c>
      <c r="O59" s="329">
        <f t="shared" ref="O59:O85" si="25">K59*N59</f>
        <v>0</v>
      </c>
      <c r="P59" s="329">
        <f t="shared" ref="P59:P85" si="26">L59*K59+N59*K59</f>
        <v>0</v>
      </c>
      <c r="Q59" s="473"/>
      <c r="R59" s="327">
        <f t="shared" si="2"/>
        <v>27</v>
      </c>
      <c r="S59" s="328">
        <v>6808.0700000000006</v>
      </c>
      <c r="T59" s="329">
        <f t="shared" ref="T59:T85" si="27">R59*S59</f>
        <v>183817.89</v>
      </c>
      <c r="U59" s="339">
        <v>33020</v>
      </c>
      <c r="V59" s="329">
        <f t="shared" ref="V59:V85" si="28">R59*U59</f>
        <v>891540</v>
      </c>
      <c r="W59" s="329">
        <f t="shared" ref="W59:W85" si="29">S59*R59+U59*R59</f>
        <v>1075357.8900000001</v>
      </c>
      <c r="X59" s="464">
        <f t="shared" si="0"/>
        <v>1075357.8900000001</v>
      </c>
      <c r="Y59" s="497">
        <f t="shared" si="1"/>
        <v>0</v>
      </c>
    </row>
    <row r="60" spans="1:25" x14ac:dyDescent="0.25">
      <c r="A60" s="61" t="s">
        <v>123</v>
      </c>
      <c r="B60" s="49" t="s">
        <v>124</v>
      </c>
      <c r="C60" s="62" t="s">
        <v>19</v>
      </c>
      <c r="D60" s="63">
        <v>35.200000000000003</v>
      </c>
      <c r="E60" s="40">
        <v>2122.2000000000003</v>
      </c>
      <c r="F60" s="35">
        <f t="shared" si="21"/>
        <v>74701.440000000017</v>
      </c>
      <c r="G60" s="60">
        <v>0</v>
      </c>
      <c r="H60" s="35">
        <f t="shared" si="22"/>
        <v>0</v>
      </c>
      <c r="I60" s="35">
        <f t="shared" si="23"/>
        <v>74701.440000000017</v>
      </c>
      <c r="J60" s="444"/>
      <c r="K60" s="340"/>
      <c r="L60" s="328">
        <v>2122.2000000000003</v>
      </c>
      <c r="M60" s="329">
        <f t="shared" si="24"/>
        <v>0</v>
      </c>
      <c r="N60" s="339">
        <v>0</v>
      </c>
      <c r="O60" s="329">
        <f t="shared" si="25"/>
        <v>0</v>
      </c>
      <c r="P60" s="329">
        <f t="shared" si="26"/>
        <v>0</v>
      </c>
      <c r="Q60" s="476"/>
      <c r="R60" s="327">
        <f t="shared" si="2"/>
        <v>35.200000000000003</v>
      </c>
      <c r="S60" s="328">
        <v>2122.2000000000003</v>
      </c>
      <c r="T60" s="329">
        <f t="shared" si="27"/>
        <v>74701.440000000017</v>
      </c>
      <c r="U60" s="339">
        <v>0</v>
      </c>
      <c r="V60" s="329">
        <f t="shared" si="28"/>
        <v>0</v>
      </c>
      <c r="W60" s="329">
        <f t="shared" si="29"/>
        <v>74701.440000000017</v>
      </c>
      <c r="X60" s="464">
        <f t="shared" si="0"/>
        <v>74701.440000000017</v>
      </c>
      <c r="Y60" s="497">
        <f t="shared" si="1"/>
        <v>0</v>
      </c>
    </row>
    <row r="61" spans="1:25" x14ac:dyDescent="0.25">
      <c r="A61" s="36" t="s">
        <v>125</v>
      </c>
      <c r="B61" s="49" t="s">
        <v>126</v>
      </c>
      <c r="C61" s="50" t="s">
        <v>19</v>
      </c>
      <c r="D61" s="63">
        <v>31.36</v>
      </c>
      <c r="E61" s="40">
        <v>3039.2000000000003</v>
      </c>
      <c r="F61" s="35">
        <f t="shared" si="21"/>
        <v>95309.312000000005</v>
      </c>
      <c r="G61" s="60">
        <v>6200.1289999999999</v>
      </c>
      <c r="H61" s="35">
        <f t="shared" si="22"/>
        <v>194436.04543999999</v>
      </c>
      <c r="I61" s="35">
        <f t="shared" si="23"/>
        <v>289745.35743999999</v>
      </c>
      <c r="J61" s="444"/>
      <c r="K61" s="340"/>
      <c r="L61" s="328">
        <v>3039.2000000000003</v>
      </c>
      <c r="M61" s="329">
        <f t="shared" si="24"/>
        <v>0</v>
      </c>
      <c r="N61" s="339">
        <v>6200.1289999999999</v>
      </c>
      <c r="O61" s="329">
        <f t="shared" si="25"/>
        <v>0</v>
      </c>
      <c r="P61" s="329">
        <f t="shared" si="26"/>
        <v>0</v>
      </c>
      <c r="Q61" s="476"/>
      <c r="R61" s="327">
        <f t="shared" si="2"/>
        <v>31.36</v>
      </c>
      <c r="S61" s="328">
        <v>3039.2000000000003</v>
      </c>
      <c r="T61" s="329">
        <f t="shared" si="27"/>
        <v>95309.312000000005</v>
      </c>
      <c r="U61" s="339">
        <v>6200.1289999999999</v>
      </c>
      <c r="V61" s="329">
        <f t="shared" si="28"/>
        <v>194436.04543999999</v>
      </c>
      <c r="W61" s="329">
        <f t="shared" si="29"/>
        <v>289745.35743999999</v>
      </c>
      <c r="X61" s="464">
        <f t="shared" si="0"/>
        <v>289745.35743999999</v>
      </c>
      <c r="Y61" s="497">
        <f t="shared" si="1"/>
        <v>0</v>
      </c>
    </row>
    <row r="62" spans="1:25" x14ac:dyDescent="0.25">
      <c r="A62" s="61" t="s">
        <v>127</v>
      </c>
      <c r="B62" s="49" t="s">
        <v>128</v>
      </c>
      <c r="C62" s="50" t="s">
        <v>19</v>
      </c>
      <c r="D62" s="63">
        <v>1.44</v>
      </c>
      <c r="E62" s="40">
        <v>3039.2000000000003</v>
      </c>
      <c r="F62" s="35">
        <f t="shared" si="21"/>
        <v>4376.4480000000003</v>
      </c>
      <c r="G62" s="60">
        <v>2080</v>
      </c>
      <c r="H62" s="35">
        <f t="shared" si="22"/>
        <v>2995.2</v>
      </c>
      <c r="I62" s="35">
        <f t="shared" si="23"/>
        <v>7371.6480000000001</v>
      </c>
      <c r="J62" s="444"/>
      <c r="K62" s="340"/>
      <c r="L62" s="328">
        <v>3039.2000000000003</v>
      </c>
      <c r="M62" s="329">
        <f t="shared" si="24"/>
        <v>0</v>
      </c>
      <c r="N62" s="339">
        <v>2080</v>
      </c>
      <c r="O62" s="329">
        <f t="shared" si="25"/>
        <v>0</v>
      </c>
      <c r="P62" s="329">
        <f t="shared" si="26"/>
        <v>0</v>
      </c>
      <c r="Q62" s="476"/>
      <c r="R62" s="327">
        <f t="shared" si="2"/>
        <v>1.44</v>
      </c>
      <c r="S62" s="328">
        <v>3039.2000000000003</v>
      </c>
      <c r="T62" s="329">
        <f t="shared" si="27"/>
        <v>4376.4480000000003</v>
      </c>
      <c r="U62" s="339">
        <v>2080</v>
      </c>
      <c r="V62" s="329">
        <f t="shared" si="28"/>
        <v>2995.2</v>
      </c>
      <c r="W62" s="329">
        <f t="shared" si="29"/>
        <v>7371.6480000000001</v>
      </c>
      <c r="X62" s="464">
        <f t="shared" si="0"/>
        <v>7371.6480000000001</v>
      </c>
      <c r="Y62" s="497">
        <f t="shared" si="1"/>
        <v>0</v>
      </c>
    </row>
    <row r="63" spans="1:25" x14ac:dyDescent="0.25">
      <c r="A63" s="36" t="s">
        <v>129</v>
      </c>
      <c r="B63" s="49" t="s">
        <v>130</v>
      </c>
      <c r="C63" s="50" t="s">
        <v>19</v>
      </c>
      <c r="D63" s="63">
        <v>1.53</v>
      </c>
      <c r="E63" s="40">
        <v>6026</v>
      </c>
      <c r="F63" s="35">
        <f t="shared" si="21"/>
        <v>9219.7800000000007</v>
      </c>
      <c r="G63" s="60">
        <v>1508</v>
      </c>
      <c r="H63" s="35">
        <f t="shared" si="22"/>
        <v>2307.2400000000002</v>
      </c>
      <c r="I63" s="35">
        <f t="shared" si="23"/>
        <v>11527.02</v>
      </c>
      <c r="J63" s="444"/>
      <c r="K63" s="340"/>
      <c r="L63" s="328">
        <v>6026</v>
      </c>
      <c r="M63" s="329">
        <f t="shared" si="24"/>
        <v>0</v>
      </c>
      <c r="N63" s="339">
        <v>1508</v>
      </c>
      <c r="O63" s="329">
        <f t="shared" si="25"/>
        <v>0</v>
      </c>
      <c r="P63" s="329">
        <f t="shared" si="26"/>
        <v>0</v>
      </c>
      <c r="Q63" s="476"/>
      <c r="R63" s="327">
        <f t="shared" si="2"/>
        <v>1.53</v>
      </c>
      <c r="S63" s="328">
        <v>6026</v>
      </c>
      <c r="T63" s="329">
        <f t="shared" si="27"/>
        <v>9219.7800000000007</v>
      </c>
      <c r="U63" s="339">
        <v>1508</v>
      </c>
      <c r="V63" s="329">
        <f t="shared" si="28"/>
        <v>2307.2400000000002</v>
      </c>
      <c r="W63" s="329">
        <f t="shared" si="29"/>
        <v>11527.02</v>
      </c>
      <c r="X63" s="464">
        <f t="shared" si="0"/>
        <v>11527.02</v>
      </c>
      <c r="Y63" s="497">
        <f t="shared" si="1"/>
        <v>0</v>
      </c>
    </row>
    <row r="64" spans="1:25" x14ac:dyDescent="0.25">
      <c r="A64" s="61" t="s">
        <v>131</v>
      </c>
      <c r="B64" s="49" t="s">
        <v>132</v>
      </c>
      <c r="C64" s="50" t="s">
        <v>19</v>
      </c>
      <c r="D64" s="63">
        <v>8.5</v>
      </c>
      <c r="E64" s="40">
        <v>3493.3377</v>
      </c>
      <c r="F64" s="35">
        <f t="shared" si="21"/>
        <v>29693.370450000002</v>
      </c>
      <c r="G64" s="60">
        <v>4239.7290000000003</v>
      </c>
      <c r="H64" s="35">
        <f t="shared" si="22"/>
        <v>36037.696500000005</v>
      </c>
      <c r="I64" s="35">
        <f t="shared" si="23"/>
        <v>65731.066950000008</v>
      </c>
      <c r="J64" s="444"/>
      <c r="K64" s="340"/>
      <c r="L64" s="328">
        <v>3493.3377</v>
      </c>
      <c r="M64" s="329">
        <f t="shared" si="24"/>
        <v>0</v>
      </c>
      <c r="N64" s="339">
        <v>4239.7290000000003</v>
      </c>
      <c r="O64" s="329">
        <f t="shared" si="25"/>
        <v>0</v>
      </c>
      <c r="P64" s="329">
        <f t="shared" si="26"/>
        <v>0</v>
      </c>
      <c r="Q64" s="476"/>
      <c r="R64" s="327">
        <f t="shared" si="2"/>
        <v>8.5</v>
      </c>
      <c r="S64" s="328">
        <v>3493.3377</v>
      </c>
      <c r="T64" s="329">
        <f t="shared" si="27"/>
        <v>29693.370450000002</v>
      </c>
      <c r="U64" s="339">
        <v>4239.7290000000003</v>
      </c>
      <c r="V64" s="329">
        <f t="shared" si="28"/>
        <v>36037.696500000005</v>
      </c>
      <c r="W64" s="329">
        <f t="shared" si="29"/>
        <v>65731.066950000008</v>
      </c>
      <c r="X64" s="464">
        <f t="shared" si="0"/>
        <v>65731.066950000008</v>
      </c>
      <c r="Y64" s="497">
        <f t="shared" si="1"/>
        <v>0</v>
      </c>
    </row>
    <row r="65" spans="1:25" x14ac:dyDescent="0.25">
      <c r="A65" s="36" t="s">
        <v>133</v>
      </c>
      <c r="B65" s="49" t="s">
        <v>134</v>
      </c>
      <c r="C65" s="50" t="s">
        <v>28</v>
      </c>
      <c r="D65" s="63">
        <v>1</v>
      </c>
      <c r="E65" s="40">
        <v>11909.969800000001</v>
      </c>
      <c r="F65" s="35">
        <f t="shared" si="21"/>
        <v>11909.969800000001</v>
      </c>
      <c r="G65" s="60">
        <v>4538.7030000000004</v>
      </c>
      <c r="H65" s="35">
        <f t="shared" si="22"/>
        <v>4538.7030000000004</v>
      </c>
      <c r="I65" s="35">
        <f t="shared" si="23"/>
        <v>16448.6728</v>
      </c>
      <c r="J65" s="444"/>
      <c r="K65" s="340"/>
      <c r="L65" s="328">
        <v>11909.969800000001</v>
      </c>
      <c r="M65" s="329">
        <f t="shared" si="24"/>
        <v>0</v>
      </c>
      <c r="N65" s="339">
        <v>4538.7030000000004</v>
      </c>
      <c r="O65" s="329">
        <f t="shared" si="25"/>
        <v>0</v>
      </c>
      <c r="P65" s="329">
        <f t="shared" si="26"/>
        <v>0</v>
      </c>
      <c r="Q65" s="476"/>
      <c r="R65" s="327">
        <f t="shared" si="2"/>
        <v>1</v>
      </c>
      <c r="S65" s="328">
        <v>11909.969800000001</v>
      </c>
      <c r="T65" s="329">
        <f t="shared" si="27"/>
        <v>11909.969800000001</v>
      </c>
      <c r="U65" s="339">
        <v>4538.7030000000004</v>
      </c>
      <c r="V65" s="329">
        <f t="shared" si="28"/>
        <v>4538.7030000000004</v>
      </c>
      <c r="W65" s="329">
        <f t="shared" si="29"/>
        <v>16448.6728</v>
      </c>
      <c r="X65" s="464">
        <f t="shared" si="0"/>
        <v>16448.6728</v>
      </c>
      <c r="Y65" s="497">
        <f t="shared" si="1"/>
        <v>0</v>
      </c>
    </row>
    <row r="66" spans="1:25" x14ac:dyDescent="0.25">
      <c r="A66" s="61" t="s">
        <v>135</v>
      </c>
      <c r="B66" s="49" t="s">
        <v>136</v>
      </c>
      <c r="C66" s="50" t="s">
        <v>28</v>
      </c>
      <c r="D66" s="63">
        <v>2</v>
      </c>
      <c r="E66" s="40">
        <v>11909.969800000001</v>
      </c>
      <c r="F66" s="35">
        <f t="shared" si="21"/>
        <v>23819.939600000002</v>
      </c>
      <c r="G66" s="60">
        <v>4538.7030000000004</v>
      </c>
      <c r="H66" s="35">
        <f t="shared" si="22"/>
        <v>9077.4060000000009</v>
      </c>
      <c r="I66" s="35">
        <f t="shared" si="23"/>
        <v>32897.345600000001</v>
      </c>
      <c r="J66" s="444"/>
      <c r="K66" s="340"/>
      <c r="L66" s="328">
        <v>11909.969800000001</v>
      </c>
      <c r="M66" s="329">
        <f t="shared" si="24"/>
        <v>0</v>
      </c>
      <c r="N66" s="339">
        <v>4538.7030000000004</v>
      </c>
      <c r="O66" s="329">
        <f t="shared" si="25"/>
        <v>0</v>
      </c>
      <c r="P66" s="329">
        <f t="shared" si="26"/>
        <v>0</v>
      </c>
      <c r="Q66" s="476"/>
      <c r="R66" s="327">
        <f t="shared" si="2"/>
        <v>2</v>
      </c>
      <c r="S66" s="328">
        <v>11909.969800000001</v>
      </c>
      <c r="T66" s="329">
        <f t="shared" si="27"/>
        <v>23819.939600000002</v>
      </c>
      <c r="U66" s="339">
        <v>4538.7030000000004</v>
      </c>
      <c r="V66" s="329">
        <f t="shared" si="28"/>
        <v>9077.4060000000009</v>
      </c>
      <c r="W66" s="329">
        <f t="shared" si="29"/>
        <v>32897.345600000001</v>
      </c>
      <c r="X66" s="464">
        <f t="shared" si="0"/>
        <v>32897.345600000001</v>
      </c>
      <c r="Y66" s="497">
        <f t="shared" si="1"/>
        <v>0</v>
      </c>
    </row>
    <row r="67" spans="1:25" x14ac:dyDescent="0.25">
      <c r="A67" s="36" t="s">
        <v>137</v>
      </c>
      <c r="B67" s="49" t="s">
        <v>138</v>
      </c>
      <c r="C67" s="50" t="s">
        <v>28</v>
      </c>
      <c r="D67" s="63">
        <v>2</v>
      </c>
      <c r="E67" s="40">
        <v>11909.969800000001</v>
      </c>
      <c r="F67" s="35">
        <f t="shared" si="21"/>
        <v>23819.939600000002</v>
      </c>
      <c r="G67" s="60">
        <v>4538.7030000000004</v>
      </c>
      <c r="H67" s="35">
        <f t="shared" si="22"/>
        <v>9077.4060000000009</v>
      </c>
      <c r="I67" s="35">
        <f t="shared" si="23"/>
        <v>32897.345600000001</v>
      </c>
      <c r="J67" s="444"/>
      <c r="K67" s="340"/>
      <c r="L67" s="328">
        <v>11909.969800000001</v>
      </c>
      <c r="M67" s="329">
        <f t="shared" si="24"/>
        <v>0</v>
      </c>
      <c r="N67" s="339">
        <v>4538.7030000000004</v>
      </c>
      <c r="O67" s="329">
        <f t="shared" si="25"/>
        <v>0</v>
      </c>
      <c r="P67" s="329">
        <f t="shared" si="26"/>
        <v>0</v>
      </c>
      <c r="Q67" s="476"/>
      <c r="R67" s="327">
        <f t="shared" si="2"/>
        <v>2</v>
      </c>
      <c r="S67" s="328">
        <v>11909.969800000001</v>
      </c>
      <c r="T67" s="329">
        <f t="shared" si="27"/>
        <v>23819.939600000002</v>
      </c>
      <c r="U67" s="339">
        <v>4538.7030000000004</v>
      </c>
      <c r="V67" s="329">
        <f t="shared" si="28"/>
        <v>9077.4060000000009</v>
      </c>
      <c r="W67" s="329">
        <f t="shared" si="29"/>
        <v>32897.345600000001</v>
      </c>
      <c r="X67" s="464">
        <f t="shared" si="0"/>
        <v>32897.345600000001</v>
      </c>
      <c r="Y67" s="497">
        <f t="shared" si="1"/>
        <v>0</v>
      </c>
    </row>
    <row r="68" spans="1:25" x14ac:dyDescent="0.25">
      <c r="A68" s="61" t="s">
        <v>139</v>
      </c>
      <c r="B68" s="49" t="s">
        <v>140</v>
      </c>
      <c r="C68" s="50" t="s">
        <v>28</v>
      </c>
      <c r="D68" s="63">
        <v>2</v>
      </c>
      <c r="E68" s="40">
        <v>11909.969800000001</v>
      </c>
      <c r="F68" s="35">
        <f t="shared" si="21"/>
        <v>23819.939600000002</v>
      </c>
      <c r="G68" s="60">
        <v>4538.7030000000004</v>
      </c>
      <c r="H68" s="35">
        <f t="shared" si="22"/>
        <v>9077.4060000000009</v>
      </c>
      <c r="I68" s="35">
        <f t="shared" si="23"/>
        <v>32897.345600000001</v>
      </c>
      <c r="J68" s="444"/>
      <c r="K68" s="340"/>
      <c r="L68" s="328">
        <v>11909.969800000001</v>
      </c>
      <c r="M68" s="329">
        <f t="shared" si="24"/>
        <v>0</v>
      </c>
      <c r="N68" s="339">
        <v>4538.7030000000004</v>
      </c>
      <c r="O68" s="329">
        <f t="shared" si="25"/>
        <v>0</v>
      </c>
      <c r="P68" s="329">
        <f t="shared" si="26"/>
        <v>0</v>
      </c>
      <c r="Q68" s="476"/>
      <c r="R68" s="327">
        <f t="shared" si="2"/>
        <v>2</v>
      </c>
      <c r="S68" s="328">
        <v>11909.969800000001</v>
      </c>
      <c r="T68" s="329">
        <f t="shared" si="27"/>
        <v>23819.939600000002</v>
      </c>
      <c r="U68" s="339">
        <v>4538.7030000000004</v>
      </c>
      <c r="V68" s="329">
        <f t="shared" si="28"/>
        <v>9077.4060000000009</v>
      </c>
      <c r="W68" s="329">
        <f t="shared" si="29"/>
        <v>32897.345600000001</v>
      </c>
      <c r="X68" s="464">
        <f t="shared" si="0"/>
        <v>32897.345600000001</v>
      </c>
      <c r="Y68" s="497">
        <f t="shared" si="1"/>
        <v>0</v>
      </c>
    </row>
    <row r="69" spans="1:25" x14ac:dyDescent="0.25">
      <c r="A69" s="36" t="s">
        <v>141</v>
      </c>
      <c r="B69" s="49" t="s">
        <v>142</v>
      </c>
      <c r="C69" s="50" t="s">
        <v>28</v>
      </c>
      <c r="D69" s="63">
        <v>1</v>
      </c>
      <c r="E69" s="40">
        <v>11909.969800000001</v>
      </c>
      <c r="F69" s="35">
        <f t="shared" si="21"/>
        <v>11909.969800000001</v>
      </c>
      <c r="G69" s="60">
        <v>4538.7030000000004</v>
      </c>
      <c r="H69" s="35">
        <f t="shared" si="22"/>
        <v>4538.7030000000004</v>
      </c>
      <c r="I69" s="35">
        <f t="shared" si="23"/>
        <v>16448.6728</v>
      </c>
      <c r="J69" s="444"/>
      <c r="K69" s="340"/>
      <c r="L69" s="328">
        <v>11909.969800000001</v>
      </c>
      <c r="M69" s="329">
        <f t="shared" si="24"/>
        <v>0</v>
      </c>
      <c r="N69" s="339">
        <v>4538.7030000000004</v>
      </c>
      <c r="O69" s="329">
        <f t="shared" si="25"/>
        <v>0</v>
      </c>
      <c r="P69" s="329">
        <f t="shared" si="26"/>
        <v>0</v>
      </c>
      <c r="Q69" s="476"/>
      <c r="R69" s="327">
        <f t="shared" si="2"/>
        <v>1</v>
      </c>
      <c r="S69" s="328">
        <v>11909.969800000001</v>
      </c>
      <c r="T69" s="329">
        <f t="shared" si="27"/>
        <v>11909.969800000001</v>
      </c>
      <c r="U69" s="339">
        <v>4538.7030000000004</v>
      </c>
      <c r="V69" s="329">
        <f t="shared" si="28"/>
        <v>4538.7030000000004</v>
      </c>
      <c r="W69" s="329">
        <f t="shared" si="29"/>
        <v>16448.6728</v>
      </c>
      <c r="X69" s="464">
        <f t="shared" si="0"/>
        <v>16448.6728</v>
      </c>
      <c r="Y69" s="497">
        <f t="shared" si="1"/>
        <v>0</v>
      </c>
    </row>
    <row r="70" spans="1:25" x14ac:dyDescent="0.25">
      <c r="A70" s="61" t="s">
        <v>143</v>
      </c>
      <c r="B70" s="49" t="s">
        <v>144</v>
      </c>
      <c r="C70" s="50" t="s">
        <v>28</v>
      </c>
      <c r="D70" s="63">
        <v>1</v>
      </c>
      <c r="E70" s="40">
        <v>11909.969800000001</v>
      </c>
      <c r="F70" s="35">
        <f t="shared" si="21"/>
        <v>11909.969800000001</v>
      </c>
      <c r="G70" s="60">
        <v>4538.7030000000004</v>
      </c>
      <c r="H70" s="35">
        <f t="shared" si="22"/>
        <v>4538.7030000000004</v>
      </c>
      <c r="I70" s="35">
        <f t="shared" si="23"/>
        <v>16448.6728</v>
      </c>
      <c r="J70" s="444"/>
      <c r="K70" s="340"/>
      <c r="L70" s="328">
        <v>11909.969800000001</v>
      </c>
      <c r="M70" s="329">
        <f t="shared" si="24"/>
        <v>0</v>
      </c>
      <c r="N70" s="339">
        <v>4538.7030000000004</v>
      </c>
      <c r="O70" s="329">
        <f t="shared" si="25"/>
        <v>0</v>
      </c>
      <c r="P70" s="329">
        <f t="shared" si="26"/>
        <v>0</v>
      </c>
      <c r="Q70" s="476"/>
      <c r="R70" s="327">
        <f t="shared" si="2"/>
        <v>1</v>
      </c>
      <c r="S70" s="328">
        <v>11909.969800000001</v>
      </c>
      <c r="T70" s="329">
        <f t="shared" si="27"/>
        <v>11909.969800000001</v>
      </c>
      <c r="U70" s="339">
        <v>4538.7030000000004</v>
      </c>
      <c r="V70" s="329">
        <f t="shared" si="28"/>
        <v>4538.7030000000004</v>
      </c>
      <c r="W70" s="329">
        <f t="shared" si="29"/>
        <v>16448.6728</v>
      </c>
      <c r="X70" s="464">
        <f t="shared" ref="X70:X133" si="30">I70-P70</f>
        <v>16448.6728</v>
      </c>
      <c r="Y70" s="497">
        <f t="shared" ref="Y70:Y133" si="31">W70-X70</f>
        <v>0</v>
      </c>
    </row>
    <row r="71" spans="1:25" x14ac:dyDescent="0.25">
      <c r="A71" s="36" t="s">
        <v>145</v>
      </c>
      <c r="B71" s="49" t="s">
        <v>146</v>
      </c>
      <c r="C71" s="50" t="s">
        <v>28</v>
      </c>
      <c r="D71" s="63">
        <v>1</v>
      </c>
      <c r="E71" s="40">
        <v>17246.582300000002</v>
      </c>
      <c r="F71" s="35">
        <f t="shared" si="21"/>
        <v>17246.582300000002</v>
      </c>
      <c r="G71" s="60">
        <v>8094.6710000000003</v>
      </c>
      <c r="H71" s="35">
        <f t="shared" si="22"/>
        <v>8094.6710000000003</v>
      </c>
      <c r="I71" s="35">
        <f t="shared" si="23"/>
        <v>25341.253300000004</v>
      </c>
      <c r="J71" s="444"/>
      <c r="K71" s="340"/>
      <c r="L71" s="328">
        <v>17246.582300000002</v>
      </c>
      <c r="M71" s="329">
        <f t="shared" si="24"/>
        <v>0</v>
      </c>
      <c r="N71" s="339">
        <v>8094.6710000000003</v>
      </c>
      <c r="O71" s="329">
        <f t="shared" si="25"/>
        <v>0</v>
      </c>
      <c r="P71" s="329">
        <f t="shared" si="26"/>
        <v>0</v>
      </c>
      <c r="Q71" s="476"/>
      <c r="R71" s="327">
        <f t="shared" si="2"/>
        <v>1</v>
      </c>
      <c r="S71" s="328">
        <v>17246.582300000002</v>
      </c>
      <c r="T71" s="329">
        <f t="shared" si="27"/>
        <v>17246.582300000002</v>
      </c>
      <c r="U71" s="339">
        <v>8094.6710000000003</v>
      </c>
      <c r="V71" s="329">
        <f t="shared" si="28"/>
        <v>8094.6710000000003</v>
      </c>
      <c r="W71" s="329">
        <f t="shared" si="29"/>
        <v>25341.253300000004</v>
      </c>
      <c r="X71" s="464">
        <f t="shared" si="30"/>
        <v>25341.253300000004</v>
      </c>
      <c r="Y71" s="497">
        <f t="shared" si="31"/>
        <v>0</v>
      </c>
    </row>
    <row r="72" spans="1:25" x14ac:dyDescent="0.25">
      <c r="A72" s="61" t="s">
        <v>147</v>
      </c>
      <c r="B72" s="49" t="s">
        <v>148</v>
      </c>
      <c r="C72" s="50" t="s">
        <v>28</v>
      </c>
      <c r="D72" s="63">
        <v>1</v>
      </c>
      <c r="E72" s="40">
        <v>17246.582300000002</v>
      </c>
      <c r="F72" s="35">
        <f t="shared" si="21"/>
        <v>17246.582300000002</v>
      </c>
      <c r="G72" s="60">
        <v>8094.6710000000003</v>
      </c>
      <c r="H72" s="35">
        <f t="shared" si="22"/>
        <v>8094.6710000000003</v>
      </c>
      <c r="I72" s="35">
        <f t="shared" si="23"/>
        <v>25341.253300000004</v>
      </c>
      <c r="J72" s="444"/>
      <c r="K72" s="340"/>
      <c r="L72" s="328">
        <v>17246.582300000002</v>
      </c>
      <c r="M72" s="329">
        <f t="shared" si="24"/>
        <v>0</v>
      </c>
      <c r="N72" s="339">
        <v>8094.6710000000003</v>
      </c>
      <c r="O72" s="329">
        <f t="shared" si="25"/>
        <v>0</v>
      </c>
      <c r="P72" s="329">
        <f t="shared" si="26"/>
        <v>0</v>
      </c>
      <c r="Q72" s="476"/>
      <c r="R72" s="327">
        <f t="shared" ref="R72:R135" si="32">D72-K72</f>
        <v>1</v>
      </c>
      <c r="S72" s="328">
        <v>17246.582300000002</v>
      </c>
      <c r="T72" s="329">
        <f t="shared" si="27"/>
        <v>17246.582300000002</v>
      </c>
      <c r="U72" s="339">
        <v>8094.6710000000003</v>
      </c>
      <c r="V72" s="329">
        <f t="shared" si="28"/>
        <v>8094.6710000000003</v>
      </c>
      <c r="W72" s="329">
        <f t="shared" si="29"/>
        <v>25341.253300000004</v>
      </c>
      <c r="X72" s="464">
        <f t="shared" si="30"/>
        <v>25341.253300000004</v>
      </c>
      <c r="Y72" s="497">
        <f t="shared" si="31"/>
        <v>0</v>
      </c>
    </row>
    <row r="73" spans="1:25" x14ac:dyDescent="0.25">
      <c r="A73" s="36" t="s">
        <v>149</v>
      </c>
      <c r="B73" s="49" t="s">
        <v>150</v>
      </c>
      <c r="C73" s="50" t="s">
        <v>28</v>
      </c>
      <c r="D73" s="63">
        <v>1</v>
      </c>
      <c r="E73" s="40">
        <v>17246.582300000002</v>
      </c>
      <c r="F73" s="35">
        <f t="shared" si="21"/>
        <v>17246.582300000002</v>
      </c>
      <c r="G73" s="60">
        <v>8094.6710000000003</v>
      </c>
      <c r="H73" s="35">
        <f t="shared" si="22"/>
        <v>8094.6710000000003</v>
      </c>
      <c r="I73" s="35">
        <f t="shared" si="23"/>
        <v>25341.253300000004</v>
      </c>
      <c r="J73" s="444"/>
      <c r="K73" s="340"/>
      <c r="L73" s="328">
        <v>17246.582300000002</v>
      </c>
      <c r="M73" s="329">
        <f t="shared" si="24"/>
        <v>0</v>
      </c>
      <c r="N73" s="339">
        <v>8094.6710000000003</v>
      </c>
      <c r="O73" s="329">
        <f t="shared" si="25"/>
        <v>0</v>
      </c>
      <c r="P73" s="329">
        <f t="shared" si="26"/>
        <v>0</v>
      </c>
      <c r="Q73" s="476"/>
      <c r="R73" s="327">
        <f t="shared" si="32"/>
        <v>1</v>
      </c>
      <c r="S73" s="328">
        <v>17246.582300000002</v>
      </c>
      <c r="T73" s="329">
        <f t="shared" si="27"/>
        <v>17246.582300000002</v>
      </c>
      <c r="U73" s="339">
        <v>8094.6710000000003</v>
      </c>
      <c r="V73" s="329">
        <f t="shared" si="28"/>
        <v>8094.6710000000003</v>
      </c>
      <c r="W73" s="329">
        <f t="shared" si="29"/>
        <v>25341.253300000004</v>
      </c>
      <c r="X73" s="464">
        <f t="shared" si="30"/>
        <v>25341.253300000004</v>
      </c>
      <c r="Y73" s="497">
        <f t="shared" si="31"/>
        <v>0</v>
      </c>
    </row>
    <row r="74" spans="1:25" x14ac:dyDescent="0.25">
      <c r="A74" s="61" t="s">
        <v>151</v>
      </c>
      <c r="B74" s="49" t="s">
        <v>152</v>
      </c>
      <c r="C74" s="50" t="s">
        <v>28</v>
      </c>
      <c r="D74" s="63">
        <v>1</v>
      </c>
      <c r="E74" s="40">
        <v>11909.969800000001</v>
      </c>
      <c r="F74" s="35">
        <f t="shared" si="21"/>
        <v>11909.969800000001</v>
      </c>
      <c r="G74" s="60">
        <v>4538.7030000000004</v>
      </c>
      <c r="H74" s="35">
        <f t="shared" si="22"/>
        <v>4538.7030000000004</v>
      </c>
      <c r="I74" s="35">
        <f t="shared" si="23"/>
        <v>16448.6728</v>
      </c>
      <c r="J74" s="444"/>
      <c r="K74" s="340"/>
      <c r="L74" s="328">
        <v>11909.969800000001</v>
      </c>
      <c r="M74" s="329">
        <f t="shared" si="24"/>
        <v>0</v>
      </c>
      <c r="N74" s="339">
        <v>4538.7030000000004</v>
      </c>
      <c r="O74" s="329">
        <f t="shared" si="25"/>
        <v>0</v>
      </c>
      <c r="P74" s="329">
        <f t="shared" si="26"/>
        <v>0</v>
      </c>
      <c r="Q74" s="476"/>
      <c r="R74" s="327">
        <f t="shared" si="32"/>
        <v>1</v>
      </c>
      <c r="S74" s="328">
        <v>11909.969800000001</v>
      </c>
      <c r="T74" s="329">
        <f t="shared" si="27"/>
        <v>11909.969800000001</v>
      </c>
      <c r="U74" s="339">
        <v>4538.7030000000004</v>
      </c>
      <c r="V74" s="329">
        <f t="shared" si="28"/>
        <v>4538.7030000000004</v>
      </c>
      <c r="W74" s="329">
        <f t="shared" si="29"/>
        <v>16448.6728</v>
      </c>
      <c r="X74" s="464">
        <f t="shared" si="30"/>
        <v>16448.6728</v>
      </c>
      <c r="Y74" s="497">
        <f t="shared" si="31"/>
        <v>0</v>
      </c>
    </row>
    <row r="75" spans="1:25" x14ac:dyDescent="0.25">
      <c r="A75" s="36" t="s">
        <v>153</v>
      </c>
      <c r="B75" s="49" t="s">
        <v>154</v>
      </c>
      <c r="C75" s="50" t="s">
        <v>28</v>
      </c>
      <c r="D75" s="63">
        <v>1</v>
      </c>
      <c r="E75" s="40">
        <v>11909.969800000001</v>
      </c>
      <c r="F75" s="35">
        <f t="shared" si="21"/>
        <v>11909.969800000001</v>
      </c>
      <c r="G75" s="60">
        <v>4538.7030000000004</v>
      </c>
      <c r="H75" s="35">
        <f t="shared" si="22"/>
        <v>4538.7030000000004</v>
      </c>
      <c r="I75" s="35">
        <f t="shared" si="23"/>
        <v>16448.6728</v>
      </c>
      <c r="J75" s="444"/>
      <c r="K75" s="340"/>
      <c r="L75" s="328">
        <v>11909.969800000001</v>
      </c>
      <c r="M75" s="329">
        <f t="shared" si="24"/>
        <v>0</v>
      </c>
      <c r="N75" s="339">
        <v>4538.7030000000004</v>
      </c>
      <c r="O75" s="329">
        <f t="shared" si="25"/>
        <v>0</v>
      </c>
      <c r="P75" s="329">
        <f t="shared" si="26"/>
        <v>0</v>
      </c>
      <c r="Q75" s="476"/>
      <c r="R75" s="327">
        <f t="shared" si="32"/>
        <v>1</v>
      </c>
      <c r="S75" s="328">
        <v>11909.969800000001</v>
      </c>
      <c r="T75" s="329">
        <f t="shared" si="27"/>
        <v>11909.969800000001</v>
      </c>
      <c r="U75" s="339">
        <v>4538.7030000000004</v>
      </c>
      <c r="V75" s="329">
        <f t="shared" si="28"/>
        <v>4538.7030000000004</v>
      </c>
      <c r="W75" s="329">
        <f t="shared" si="29"/>
        <v>16448.6728</v>
      </c>
      <c r="X75" s="464">
        <f t="shared" si="30"/>
        <v>16448.6728</v>
      </c>
      <c r="Y75" s="497">
        <f t="shared" si="31"/>
        <v>0</v>
      </c>
    </row>
    <row r="76" spans="1:25" x14ac:dyDescent="0.25">
      <c r="A76" s="61" t="s">
        <v>155</v>
      </c>
      <c r="B76" s="49" t="s">
        <v>156</v>
      </c>
      <c r="C76" s="50" t="s">
        <v>28</v>
      </c>
      <c r="D76" s="63">
        <v>2</v>
      </c>
      <c r="E76" s="40">
        <v>11909.969800000001</v>
      </c>
      <c r="F76" s="35">
        <f t="shared" si="21"/>
        <v>23819.939600000002</v>
      </c>
      <c r="G76" s="60">
        <v>4538.7030000000004</v>
      </c>
      <c r="H76" s="35">
        <f t="shared" si="22"/>
        <v>9077.4060000000009</v>
      </c>
      <c r="I76" s="35">
        <f t="shared" si="23"/>
        <v>32897.345600000001</v>
      </c>
      <c r="J76" s="444"/>
      <c r="K76" s="340"/>
      <c r="L76" s="328">
        <v>11909.969800000001</v>
      </c>
      <c r="M76" s="329">
        <f t="shared" si="24"/>
        <v>0</v>
      </c>
      <c r="N76" s="339">
        <v>4538.7030000000004</v>
      </c>
      <c r="O76" s="329">
        <f t="shared" si="25"/>
        <v>0</v>
      </c>
      <c r="P76" s="329">
        <f t="shared" si="26"/>
        <v>0</v>
      </c>
      <c r="Q76" s="476"/>
      <c r="R76" s="327">
        <f t="shared" si="32"/>
        <v>2</v>
      </c>
      <c r="S76" s="328">
        <v>11909.969800000001</v>
      </c>
      <c r="T76" s="329">
        <f t="shared" si="27"/>
        <v>23819.939600000002</v>
      </c>
      <c r="U76" s="339">
        <v>4538.7030000000004</v>
      </c>
      <c r="V76" s="329">
        <f t="shared" si="28"/>
        <v>9077.4060000000009</v>
      </c>
      <c r="W76" s="329">
        <f t="shared" si="29"/>
        <v>32897.345600000001</v>
      </c>
      <c r="X76" s="464">
        <f t="shared" si="30"/>
        <v>32897.345600000001</v>
      </c>
      <c r="Y76" s="497">
        <f t="shared" si="31"/>
        <v>0</v>
      </c>
    </row>
    <row r="77" spans="1:25" x14ac:dyDescent="0.25">
      <c r="A77" s="36" t="s">
        <v>157</v>
      </c>
      <c r="B77" s="49" t="s">
        <v>158</v>
      </c>
      <c r="C77" s="50" t="s">
        <v>28</v>
      </c>
      <c r="D77" s="63">
        <v>15</v>
      </c>
      <c r="E77" s="40">
        <v>7161.3377</v>
      </c>
      <c r="F77" s="35">
        <f t="shared" si="21"/>
        <v>107420.0655</v>
      </c>
      <c r="G77" s="60">
        <v>6075.3289999999997</v>
      </c>
      <c r="H77" s="35">
        <f t="shared" si="22"/>
        <v>91129.934999999998</v>
      </c>
      <c r="I77" s="35">
        <f t="shared" si="23"/>
        <v>198550.00049999999</v>
      </c>
      <c r="J77" s="444"/>
      <c r="K77" s="340"/>
      <c r="L77" s="328">
        <v>7161.3377</v>
      </c>
      <c r="M77" s="329">
        <f t="shared" si="24"/>
        <v>0</v>
      </c>
      <c r="N77" s="339">
        <v>6075.3289999999997</v>
      </c>
      <c r="O77" s="329">
        <f t="shared" si="25"/>
        <v>0</v>
      </c>
      <c r="P77" s="329">
        <f t="shared" si="26"/>
        <v>0</v>
      </c>
      <c r="Q77" s="476"/>
      <c r="R77" s="327">
        <f t="shared" si="32"/>
        <v>15</v>
      </c>
      <c r="S77" s="328">
        <v>7161.3377</v>
      </c>
      <c r="T77" s="329">
        <f t="shared" si="27"/>
        <v>107420.0655</v>
      </c>
      <c r="U77" s="339">
        <v>6075.3289999999997</v>
      </c>
      <c r="V77" s="329">
        <f t="shared" si="28"/>
        <v>91129.934999999998</v>
      </c>
      <c r="W77" s="329">
        <f t="shared" si="29"/>
        <v>198550.00049999999</v>
      </c>
      <c r="X77" s="464">
        <f t="shared" si="30"/>
        <v>198550.00049999999</v>
      </c>
      <c r="Y77" s="497">
        <f t="shared" si="31"/>
        <v>0</v>
      </c>
    </row>
    <row r="78" spans="1:25" x14ac:dyDescent="0.25">
      <c r="A78" s="61" t="s">
        <v>159</v>
      </c>
      <c r="B78" s="49" t="s">
        <v>160</v>
      </c>
      <c r="C78" s="50" t="s">
        <v>19</v>
      </c>
      <c r="D78" s="63">
        <v>8</v>
      </c>
      <c r="E78" s="40">
        <v>5012.9377000000004</v>
      </c>
      <c r="F78" s="35">
        <f t="shared" si="21"/>
        <v>40103.501600000003</v>
      </c>
      <c r="G78" s="60">
        <v>4325.7110000000002</v>
      </c>
      <c r="H78" s="35">
        <f t="shared" si="22"/>
        <v>34605.688000000002</v>
      </c>
      <c r="I78" s="35">
        <f t="shared" si="23"/>
        <v>74709.189600000012</v>
      </c>
      <c r="J78" s="444"/>
      <c r="K78" s="340"/>
      <c r="L78" s="328">
        <v>5012.9377000000004</v>
      </c>
      <c r="M78" s="329">
        <f t="shared" si="24"/>
        <v>0</v>
      </c>
      <c r="N78" s="339">
        <v>4325.7110000000002</v>
      </c>
      <c r="O78" s="329">
        <f t="shared" si="25"/>
        <v>0</v>
      </c>
      <c r="P78" s="329">
        <f t="shared" si="26"/>
        <v>0</v>
      </c>
      <c r="Q78" s="476"/>
      <c r="R78" s="327">
        <f t="shared" si="32"/>
        <v>8</v>
      </c>
      <c r="S78" s="328">
        <v>5012.9377000000004</v>
      </c>
      <c r="T78" s="329">
        <f t="shared" si="27"/>
        <v>40103.501600000003</v>
      </c>
      <c r="U78" s="339">
        <v>4325.7110000000002</v>
      </c>
      <c r="V78" s="329">
        <f t="shared" si="28"/>
        <v>34605.688000000002</v>
      </c>
      <c r="W78" s="329">
        <f t="shared" si="29"/>
        <v>74709.189600000012</v>
      </c>
      <c r="X78" s="464">
        <f t="shared" si="30"/>
        <v>74709.189600000012</v>
      </c>
      <c r="Y78" s="497">
        <f t="shared" si="31"/>
        <v>0</v>
      </c>
    </row>
    <row r="79" spans="1:25" ht="28.5" x14ac:dyDescent="0.25">
      <c r="A79" s="36" t="s">
        <v>161</v>
      </c>
      <c r="B79" s="49" t="s">
        <v>162</v>
      </c>
      <c r="C79" s="50" t="s">
        <v>93</v>
      </c>
      <c r="D79" s="63">
        <v>70</v>
      </c>
      <c r="E79" s="40">
        <v>2532.6623</v>
      </c>
      <c r="F79" s="35">
        <f t="shared" si="21"/>
        <v>177286.361</v>
      </c>
      <c r="G79" s="60">
        <v>3432</v>
      </c>
      <c r="H79" s="35">
        <f t="shared" si="22"/>
        <v>240240</v>
      </c>
      <c r="I79" s="35">
        <f t="shared" si="23"/>
        <v>417526.36100000003</v>
      </c>
      <c r="J79" s="444"/>
      <c r="K79" s="340"/>
      <c r="L79" s="328">
        <v>2532.6623</v>
      </c>
      <c r="M79" s="329">
        <f t="shared" si="24"/>
        <v>0</v>
      </c>
      <c r="N79" s="339">
        <v>3432</v>
      </c>
      <c r="O79" s="329">
        <f t="shared" si="25"/>
        <v>0</v>
      </c>
      <c r="P79" s="329">
        <f t="shared" si="26"/>
        <v>0</v>
      </c>
      <c r="Q79" s="476"/>
      <c r="R79" s="327">
        <f t="shared" si="32"/>
        <v>70</v>
      </c>
      <c r="S79" s="328">
        <v>2532.6623</v>
      </c>
      <c r="T79" s="329">
        <f t="shared" si="27"/>
        <v>177286.361</v>
      </c>
      <c r="U79" s="339">
        <v>3432</v>
      </c>
      <c r="V79" s="329">
        <f t="shared" si="28"/>
        <v>240240</v>
      </c>
      <c r="W79" s="329">
        <f t="shared" si="29"/>
        <v>417526.36100000003</v>
      </c>
      <c r="X79" s="464">
        <f t="shared" si="30"/>
        <v>417526.36100000003</v>
      </c>
      <c r="Y79" s="497">
        <f t="shared" si="31"/>
        <v>0</v>
      </c>
    </row>
    <row r="80" spans="1:25" ht="28.5" x14ac:dyDescent="0.25">
      <c r="A80" s="61" t="s">
        <v>163</v>
      </c>
      <c r="B80" s="49" t="s">
        <v>164</v>
      </c>
      <c r="C80" s="50" t="s">
        <v>43</v>
      </c>
      <c r="D80" s="63">
        <v>1.85</v>
      </c>
      <c r="E80" s="40">
        <v>6095.8622999999998</v>
      </c>
      <c r="F80" s="35">
        <f t="shared" si="21"/>
        <v>11277.345255</v>
      </c>
      <c r="G80" s="60">
        <v>13676</v>
      </c>
      <c r="H80" s="35">
        <f t="shared" si="22"/>
        <v>25300.600000000002</v>
      </c>
      <c r="I80" s="35">
        <f t="shared" si="23"/>
        <v>36577.945254999999</v>
      </c>
      <c r="J80" s="444"/>
      <c r="K80" s="340"/>
      <c r="L80" s="328">
        <v>6095.8622999999998</v>
      </c>
      <c r="M80" s="329">
        <f t="shared" si="24"/>
        <v>0</v>
      </c>
      <c r="N80" s="339">
        <v>13676</v>
      </c>
      <c r="O80" s="329">
        <f t="shared" si="25"/>
        <v>0</v>
      </c>
      <c r="P80" s="329">
        <f t="shared" si="26"/>
        <v>0</v>
      </c>
      <c r="Q80" s="476"/>
      <c r="R80" s="327">
        <f t="shared" si="32"/>
        <v>1.85</v>
      </c>
      <c r="S80" s="328">
        <v>6095.8622999999998</v>
      </c>
      <c r="T80" s="329">
        <f t="shared" si="27"/>
        <v>11277.345255</v>
      </c>
      <c r="U80" s="339">
        <v>13676</v>
      </c>
      <c r="V80" s="329">
        <f t="shared" si="28"/>
        <v>25300.600000000002</v>
      </c>
      <c r="W80" s="329">
        <f t="shared" si="29"/>
        <v>36577.945254999999</v>
      </c>
      <c r="X80" s="464">
        <f t="shared" si="30"/>
        <v>36577.945254999999</v>
      </c>
      <c r="Y80" s="497">
        <f t="shared" si="31"/>
        <v>0</v>
      </c>
    </row>
    <row r="81" spans="1:25" ht="28.5" x14ac:dyDescent="0.25">
      <c r="A81" s="61" t="s">
        <v>165</v>
      </c>
      <c r="B81" s="49" t="s">
        <v>166</v>
      </c>
      <c r="C81" s="50" t="s">
        <v>167</v>
      </c>
      <c r="D81" s="64">
        <v>0.93</v>
      </c>
      <c r="E81" s="40">
        <v>453.91500000000002</v>
      </c>
      <c r="F81" s="35">
        <f t="shared" si="21"/>
        <v>422.14095000000003</v>
      </c>
      <c r="G81" s="60">
        <v>2399.3969999999999</v>
      </c>
      <c r="H81" s="35">
        <f t="shared" si="22"/>
        <v>2231.43921</v>
      </c>
      <c r="I81" s="35">
        <f t="shared" si="23"/>
        <v>2653.58016</v>
      </c>
      <c r="J81" s="441"/>
      <c r="K81" s="341"/>
      <c r="L81" s="328">
        <v>453.91500000000002</v>
      </c>
      <c r="M81" s="329">
        <f t="shared" si="24"/>
        <v>0</v>
      </c>
      <c r="N81" s="339">
        <v>2399.3969999999999</v>
      </c>
      <c r="O81" s="329">
        <f t="shared" si="25"/>
        <v>0</v>
      </c>
      <c r="P81" s="329">
        <f t="shared" si="26"/>
        <v>0</v>
      </c>
      <c r="Q81" s="473"/>
      <c r="R81" s="327">
        <f t="shared" si="32"/>
        <v>0.93</v>
      </c>
      <c r="S81" s="328">
        <v>453.91500000000002</v>
      </c>
      <c r="T81" s="329">
        <f t="shared" si="27"/>
        <v>422.14095000000003</v>
      </c>
      <c r="U81" s="339">
        <v>2399.3969999999999</v>
      </c>
      <c r="V81" s="329">
        <f t="shared" si="28"/>
        <v>2231.43921</v>
      </c>
      <c r="W81" s="329">
        <f t="shared" si="29"/>
        <v>2653.58016</v>
      </c>
      <c r="X81" s="464">
        <f t="shared" si="30"/>
        <v>2653.58016</v>
      </c>
      <c r="Y81" s="497">
        <f t="shared" si="31"/>
        <v>0</v>
      </c>
    </row>
    <row r="82" spans="1:25" x14ac:dyDescent="0.25">
      <c r="A82" s="36" t="s">
        <v>168</v>
      </c>
      <c r="B82" s="49" t="s">
        <v>169</v>
      </c>
      <c r="C82" s="50" t="s">
        <v>170</v>
      </c>
      <c r="D82" s="64">
        <v>4</v>
      </c>
      <c r="E82" s="40">
        <v>32173.600000000002</v>
      </c>
      <c r="F82" s="35">
        <f t="shared" si="21"/>
        <v>128694.40000000001</v>
      </c>
      <c r="G82" s="60">
        <v>8814</v>
      </c>
      <c r="H82" s="35">
        <f t="shared" si="22"/>
        <v>35256</v>
      </c>
      <c r="I82" s="35">
        <f t="shared" si="23"/>
        <v>163950.40000000002</v>
      </c>
      <c r="J82" s="441"/>
      <c r="K82" s="341"/>
      <c r="L82" s="328">
        <v>32173.600000000002</v>
      </c>
      <c r="M82" s="329">
        <f t="shared" si="24"/>
        <v>0</v>
      </c>
      <c r="N82" s="339">
        <v>8814</v>
      </c>
      <c r="O82" s="329">
        <f t="shared" si="25"/>
        <v>0</v>
      </c>
      <c r="P82" s="329">
        <f t="shared" si="26"/>
        <v>0</v>
      </c>
      <c r="Q82" s="473"/>
      <c r="R82" s="327">
        <f t="shared" si="32"/>
        <v>4</v>
      </c>
      <c r="S82" s="328">
        <v>32173.600000000002</v>
      </c>
      <c r="T82" s="329">
        <f t="shared" si="27"/>
        <v>128694.40000000001</v>
      </c>
      <c r="U82" s="339">
        <v>8814</v>
      </c>
      <c r="V82" s="329">
        <f t="shared" si="28"/>
        <v>35256</v>
      </c>
      <c r="W82" s="329">
        <f t="shared" si="29"/>
        <v>163950.40000000002</v>
      </c>
      <c r="X82" s="464">
        <f t="shared" si="30"/>
        <v>163950.40000000002</v>
      </c>
      <c r="Y82" s="497">
        <f t="shared" si="31"/>
        <v>0</v>
      </c>
    </row>
    <row r="83" spans="1:25" x14ac:dyDescent="0.25">
      <c r="A83" s="65" t="s">
        <v>171</v>
      </c>
      <c r="B83" s="66" t="s">
        <v>172</v>
      </c>
      <c r="C83" s="67" t="s">
        <v>93</v>
      </c>
      <c r="D83" s="68">
        <v>5</v>
      </c>
      <c r="E83" s="69">
        <v>599.98</v>
      </c>
      <c r="F83" s="70">
        <f t="shared" si="21"/>
        <v>2999.9</v>
      </c>
      <c r="G83" s="60">
        <v>1346.28</v>
      </c>
      <c r="H83" s="35">
        <f t="shared" si="22"/>
        <v>6731.4</v>
      </c>
      <c r="I83" s="35">
        <f t="shared" si="23"/>
        <v>9731.2999999999993</v>
      </c>
      <c r="J83" s="445"/>
      <c r="K83" s="342"/>
      <c r="L83" s="343">
        <v>599.98</v>
      </c>
      <c r="M83" s="344">
        <f t="shared" si="24"/>
        <v>0</v>
      </c>
      <c r="N83" s="339">
        <v>1346.28</v>
      </c>
      <c r="O83" s="329">
        <f t="shared" si="25"/>
        <v>0</v>
      </c>
      <c r="P83" s="329">
        <f t="shared" si="26"/>
        <v>0</v>
      </c>
      <c r="Q83" s="477"/>
      <c r="R83" s="327">
        <f t="shared" si="32"/>
        <v>5</v>
      </c>
      <c r="S83" s="343">
        <v>599.98</v>
      </c>
      <c r="T83" s="344">
        <f t="shared" si="27"/>
        <v>2999.9</v>
      </c>
      <c r="U83" s="339">
        <v>1346.28</v>
      </c>
      <c r="V83" s="329">
        <f t="shared" si="28"/>
        <v>6731.4</v>
      </c>
      <c r="W83" s="329">
        <f t="shared" si="29"/>
        <v>9731.2999999999993</v>
      </c>
      <c r="X83" s="464">
        <f t="shared" si="30"/>
        <v>9731.2999999999993</v>
      </c>
      <c r="Y83" s="497">
        <f t="shared" si="31"/>
        <v>0</v>
      </c>
    </row>
    <row r="84" spans="1:25" x14ac:dyDescent="0.25">
      <c r="A84" s="36" t="s">
        <v>173</v>
      </c>
      <c r="B84" s="71" t="s">
        <v>174</v>
      </c>
      <c r="C84" s="72" t="s">
        <v>170</v>
      </c>
      <c r="D84" s="64">
        <v>45</v>
      </c>
      <c r="E84" s="73">
        <v>450</v>
      </c>
      <c r="F84" s="70">
        <f t="shared" si="21"/>
        <v>20250</v>
      </c>
      <c r="G84" s="60">
        <v>500</v>
      </c>
      <c r="H84" s="35">
        <f t="shared" si="22"/>
        <v>22500</v>
      </c>
      <c r="I84" s="35">
        <f t="shared" si="23"/>
        <v>42750</v>
      </c>
      <c r="J84" s="441"/>
      <c r="K84" s="341"/>
      <c r="L84" s="345">
        <v>450</v>
      </c>
      <c r="M84" s="344">
        <f t="shared" si="24"/>
        <v>0</v>
      </c>
      <c r="N84" s="339">
        <v>500</v>
      </c>
      <c r="O84" s="329">
        <f t="shared" si="25"/>
        <v>0</v>
      </c>
      <c r="P84" s="329">
        <f t="shared" si="26"/>
        <v>0</v>
      </c>
      <c r="Q84" s="473"/>
      <c r="R84" s="327">
        <f t="shared" si="32"/>
        <v>45</v>
      </c>
      <c r="S84" s="345">
        <v>450</v>
      </c>
      <c r="T84" s="344">
        <f t="shared" si="27"/>
        <v>20250</v>
      </c>
      <c r="U84" s="339">
        <v>500</v>
      </c>
      <c r="V84" s="329">
        <f t="shared" si="28"/>
        <v>22500</v>
      </c>
      <c r="W84" s="329">
        <f t="shared" si="29"/>
        <v>42750</v>
      </c>
      <c r="X84" s="464">
        <f t="shared" si="30"/>
        <v>42750</v>
      </c>
      <c r="Y84" s="497">
        <f t="shared" si="31"/>
        <v>0</v>
      </c>
    </row>
    <row r="85" spans="1:25" x14ac:dyDescent="0.25">
      <c r="A85" s="300" t="s">
        <v>175</v>
      </c>
      <c r="B85" s="301" t="s">
        <v>176</v>
      </c>
      <c r="C85" s="302" t="s">
        <v>19</v>
      </c>
      <c r="D85" s="303">
        <v>378</v>
      </c>
      <c r="E85" s="304">
        <v>240</v>
      </c>
      <c r="F85" s="305">
        <f t="shared" si="21"/>
        <v>90720</v>
      </c>
      <c r="G85" s="306">
        <v>0</v>
      </c>
      <c r="H85" s="305">
        <f t="shared" si="22"/>
        <v>0</v>
      </c>
      <c r="I85" s="305">
        <f t="shared" si="23"/>
        <v>90720</v>
      </c>
      <c r="J85" s="446"/>
      <c r="K85" s="346"/>
      <c r="L85" s="347">
        <v>240</v>
      </c>
      <c r="M85" s="348">
        <f t="shared" si="24"/>
        <v>0</v>
      </c>
      <c r="N85" s="349">
        <v>0</v>
      </c>
      <c r="O85" s="348">
        <f t="shared" si="25"/>
        <v>0</v>
      </c>
      <c r="P85" s="348">
        <f t="shared" si="26"/>
        <v>0</v>
      </c>
      <c r="Q85" s="478"/>
      <c r="R85" s="327">
        <f t="shared" si="32"/>
        <v>378</v>
      </c>
      <c r="S85" s="347">
        <v>240</v>
      </c>
      <c r="T85" s="348">
        <f t="shared" si="27"/>
        <v>90720</v>
      </c>
      <c r="U85" s="349">
        <v>0</v>
      </c>
      <c r="V85" s="348">
        <f t="shared" si="28"/>
        <v>0</v>
      </c>
      <c r="W85" s="348">
        <f t="shared" si="29"/>
        <v>90720</v>
      </c>
      <c r="X85" s="464">
        <f t="shared" si="30"/>
        <v>90720</v>
      </c>
      <c r="Y85" s="497">
        <f t="shared" si="31"/>
        <v>0</v>
      </c>
    </row>
    <row r="86" spans="1:25" x14ac:dyDescent="0.25">
      <c r="A86" s="74" t="s">
        <v>177</v>
      </c>
      <c r="B86" s="75" t="s">
        <v>178</v>
      </c>
      <c r="C86" s="76"/>
      <c r="D86" s="77"/>
      <c r="E86" s="81"/>
      <c r="F86" s="79">
        <f>SUM(F87:F98)</f>
        <v>8797746.2899999991</v>
      </c>
      <c r="G86" s="80"/>
      <c r="H86" s="79">
        <f>SUM(H87:H98)</f>
        <v>19081967.899999999</v>
      </c>
      <c r="I86" s="79">
        <f>SUM(I87:I98)</f>
        <v>27879714.189999998</v>
      </c>
      <c r="J86" s="447"/>
      <c r="K86" s="350"/>
      <c r="L86" s="351"/>
      <c r="M86" s="352">
        <f>SUM(M87:M98)</f>
        <v>8695584.8300000001</v>
      </c>
      <c r="N86" s="353"/>
      <c r="O86" s="352">
        <f>SUM(O87:O98)</f>
        <v>18836937.899999999</v>
      </c>
      <c r="P86" s="352">
        <f>SUM(P87:P98)</f>
        <v>27532522.729999997</v>
      </c>
      <c r="Q86" s="479"/>
      <c r="R86" s="327">
        <f t="shared" si="32"/>
        <v>0</v>
      </c>
      <c r="S86" s="351"/>
      <c r="T86" s="352">
        <f>SUM(T87:T98)</f>
        <v>102161.45999999999</v>
      </c>
      <c r="U86" s="353"/>
      <c r="V86" s="352">
        <f>SUM(V87:V98)</f>
        <v>245029.99999999997</v>
      </c>
      <c r="W86" s="352">
        <f>SUM(W87:W98)</f>
        <v>347191.45999999996</v>
      </c>
      <c r="X86" s="464">
        <f t="shared" si="30"/>
        <v>347191.46000000089</v>
      </c>
      <c r="Y86" s="497">
        <f t="shared" si="31"/>
        <v>-9.3132257461547852E-10</v>
      </c>
    </row>
    <row r="87" spans="1:25" x14ac:dyDescent="0.25">
      <c r="A87" s="82" t="s">
        <v>179</v>
      </c>
      <c r="B87" s="83" t="s">
        <v>180</v>
      </c>
      <c r="C87" s="84"/>
      <c r="D87" s="85"/>
      <c r="E87" s="86"/>
      <c r="F87" s="87"/>
      <c r="G87" s="86"/>
      <c r="H87" s="87"/>
      <c r="I87" s="86"/>
      <c r="J87" s="448"/>
      <c r="K87" s="354"/>
      <c r="L87" s="355"/>
      <c r="M87" s="356"/>
      <c r="N87" s="355"/>
      <c r="O87" s="356"/>
      <c r="P87" s="355"/>
      <c r="Q87" s="480"/>
      <c r="R87" s="327">
        <f t="shared" si="32"/>
        <v>0</v>
      </c>
      <c r="S87" s="355"/>
      <c r="T87" s="356"/>
      <c r="U87" s="355"/>
      <c r="V87" s="356"/>
      <c r="W87" s="355"/>
      <c r="X87" s="464">
        <f t="shared" si="30"/>
        <v>0</v>
      </c>
      <c r="Y87" s="497">
        <f t="shared" si="31"/>
        <v>0</v>
      </c>
    </row>
    <row r="88" spans="1:25" x14ac:dyDescent="0.25">
      <c r="A88" s="88" t="s">
        <v>181</v>
      </c>
      <c r="B88" s="89" t="s">
        <v>182</v>
      </c>
      <c r="C88" s="90" t="s">
        <v>183</v>
      </c>
      <c r="D88" s="91">
        <v>10.5</v>
      </c>
      <c r="E88" s="93">
        <v>95478</v>
      </c>
      <c r="F88" s="94">
        <f>D88*E88</f>
        <v>1002519</v>
      </c>
      <c r="G88" s="40">
        <v>229000</v>
      </c>
      <c r="H88" s="94">
        <f>D88*G88</f>
        <v>2404500</v>
      </c>
      <c r="I88" s="94">
        <f>E88*D88+G88*D88</f>
        <v>3407019</v>
      </c>
      <c r="J88" s="441"/>
      <c r="K88" s="357">
        <v>10.5</v>
      </c>
      <c r="L88" s="358">
        <v>95478</v>
      </c>
      <c r="M88" s="359">
        <f>K88*L88</f>
        <v>1002519</v>
      </c>
      <c r="N88" s="328">
        <v>229000</v>
      </c>
      <c r="O88" s="359">
        <f>K88*N88</f>
        <v>2404500</v>
      </c>
      <c r="P88" s="359">
        <f>L88*K88+N88*K88</f>
        <v>3407019</v>
      </c>
      <c r="Q88" s="473"/>
      <c r="R88" s="327">
        <f t="shared" si="32"/>
        <v>0</v>
      </c>
      <c r="S88" s="358">
        <v>95478</v>
      </c>
      <c r="T88" s="359">
        <f>R88*S88</f>
        <v>0</v>
      </c>
      <c r="U88" s="328">
        <v>229000</v>
      </c>
      <c r="V88" s="359">
        <f>R88*U88</f>
        <v>0</v>
      </c>
      <c r="W88" s="359">
        <f>S88*R88+U88*R88</f>
        <v>0</v>
      </c>
      <c r="X88" s="464">
        <f t="shared" si="30"/>
        <v>0</v>
      </c>
      <c r="Y88" s="497">
        <f t="shared" si="31"/>
        <v>0</v>
      </c>
    </row>
    <row r="89" spans="1:25" ht="28.5" x14ac:dyDescent="0.25">
      <c r="A89" s="88" t="s">
        <v>184</v>
      </c>
      <c r="B89" s="89" t="s">
        <v>185</v>
      </c>
      <c r="C89" s="90" t="s">
        <v>183</v>
      </c>
      <c r="D89" s="91">
        <v>1.73</v>
      </c>
      <c r="E89" s="93">
        <v>95478</v>
      </c>
      <c r="F89" s="94">
        <f>D89*E89</f>
        <v>165176.94</v>
      </c>
      <c r="G89" s="40">
        <v>229000</v>
      </c>
      <c r="H89" s="94">
        <f>D89*G89</f>
        <v>396170</v>
      </c>
      <c r="I89" s="94">
        <f>E89*D89+G89*D89</f>
        <v>561346.93999999994</v>
      </c>
      <c r="J89" s="441"/>
      <c r="K89" s="357">
        <v>0.66</v>
      </c>
      <c r="L89" s="358">
        <v>95478</v>
      </c>
      <c r="M89" s="359">
        <f>K89*L89</f>
        <v>63015.48</v>
      </c>
      <c r="N89" s="328">
        <v>229000</v>
      </c>
      <c r="O89" s="359">
        <f>K89*N89</f>
        <v>151140</v>
      </c>
      <c r="P89" s="359">
        <f>L89*K89+N89*K89</f>
        <v>214155.48</v>
      </c>
      <c r="Q89" s="473"/>
      <c r="R89" s="327">
        <f t="shared" si="32"/>
        <v>1.0699999999999998</v>
      </c>
      <c r="S89" s="358">
        <v>95478</v>
      </c>
      <c r="T89" s="359">
        <f>R89*S89</f>
        <v>102161.45999999999</v>
      </c>
      <c r="U89" s="328">
        <v>229000</v>
      </c>
      <c r="V89" s="359">
        <f>R89*U89</f>
        <v>245029.99999999997</v>
      </c>
      <c r="W89" s="359">
        <f>S89*R89+U89*R89</f>
        <v>347191.45999999996</v>
      </c>
      <c r="X89" s="464">
        <f t="shared" si="30"/>
        <v>347191.45999999996</v>
      </c>
      <c r="Y89" s="497">
        <f t="shared" si="31"/>
        <v>0</v>
      </c>
    </row>
    <row r="90" spans="1:25" x14ac:dyDescent="0.25">
      <c r="A90" s="82" t="s">
        <v>186</v>
      </c>
      <c r="B90" s="95" t="s">
        <v>187</v>
      </c>
      <c r="C90" s="96"/>
      <c r="D90" s="85"/>
      <c r="E90" s="97"/>
      <c r="F90" s="87"/>
      <c r="G90" s="86"/>
      <c r="H90" s="87"/>
      <c r="I90" s="86"/>
      <c r="J90" s="448"/>
      <c r="K90" s="354"/>
      <c r="L90" s="360"/>
      <c r="M90" s="356"/>
      <c r="N90" s="355"/>
      <c r="O90" s="356"/>
      <c r="P90" s="355"/>
      <c r="Q90" s="480"/>
      <c r="R90" s="327">
        <f t="shared" si="32"/>
        <v>0</v>
      </c>
      <c r="S90" s="360"/>
      <c r="T90" s="356"/>
      <c r="U90" s="355"/>
      <c r="V90" s="356"/>
      <c r="W90" s="355"/>
      <c r="X90" s="464">
        <f t="shared" si="30"/>
        <v>0</v>
      </c>
      <c r="Y90" s="497">
        <f t="shared" si="31"/>
        <v>0</v>
      </c>
    </row>
    <row r="91" spans="1:25" x14ac:dyDescent="0.25">
      <c r="A91" s="88" t="s">
        <v>188</v>
      </c>
      <c r="B91" s="98" t="s">
        <v>189</v>
      </c>
      <c r="C91" s="90" t="s">
        <v>19</v>
      </c>
      <c r="D91" s="91">
        <v>349.59</v>
      </c>
      <c r="E91" s="93">
        <v>4150</v>
      </c>
      <c r="F91" s="94">
        <f>D91*E91</f>
        <v>1450798.5</v>
      </c>
      <c r="G91" s="40">
        <v>665</v>
      </c>
      <c r="H91" s="94">
        <f>D91*G91</f>
        <v>232477.34999999998</v>
      </c>
      <c r="I91" s="94">
        <f>E91*D91+G91*D91</f>
        <v>1683275.85</v>
      </c>
      <c r="J91" s="441"/>
      <c r="K91" s="357">
        <v>349.59</v>
      </c>
      <c r="L91" s="358">
        <v>4150</v>
      </c>
      <c r="M91" s="359">
        <f>K91*L91</f>
        <v>1450798.5</v>
      </c>
      <c r="N91" s="328">
        <v>665</v>
      </c>
      <c r="O91" s="359">
        <f>K91*N91</f>
        <v>232477.34999999998</v>
      </c>
      <c r="P91" s="359">
        <f>L91*K91+N91*K91</f>
        <v>1683275.85</v>
      </c>
      <c r="Q91" s="473"/>
      <c r="R91" s="327">
        <f t="shared" si="32"/>
        <v>0</v>
      </c>
      <c r="S91" s="358">
        <v>4150</v>
      </c>
      <c r="T91" s="359">
        <f>R91*S91</f>
        <v>0</v>
      </c>
      <c r="U91" s="328">
        <v>665</v>
      </c>
      <c r="V91" s="359">
        <f>R91*U91</f>
        <v>0</v>
      </c>
      <c r="W91" s="359">
        <f>S91*R91+U91*R91</f>
        <v>0</v>
      </c>
      <c r="X91" s="464">
        <f t="shared" si="30"/>
        <v>0</v>
      </c>
      <c r="Y91" s="497">
        <f t="shared" si="31"/>
        <v>0</v>
      </c>
    </row>
    <row r="92" spans="1:25" x14ac:dyDescent="0.25">
      <c r="A92" s="82" t="s">
        <v>190</v>
      </c>
      <c r="B92" s="95" t="s">
        <v>191</v>
      </c>
      <c r="C92" s="84"/>
      <c r="D92" s="85"/>
      <c r="E92" s="97"/>
      <c r="F92" s="87"/>
      <c r="G92" s="86"/>
      <c r="H92" s="87"/>
      <c r="I92" s="86"/>
      <c r="J92" s="448"/>
      <c r="K92" s="354"/>
      <c r="L92" s="360"/>
      <c r="M92" s="356"/>
      <c r="N92" s="355"/>
      <c r="O92" s="356"/>
      <c r="P92" s="355"/>
      <c r="Q92" s="480"/>
      <c r="R92" s="327">
        <f t="shared" si="32"/>
        <v>0</v>
      </c>
      <c r="S92" s="360"/>
      <c r="T92" s="356"/>
      <c r="U92" s="355"/>
      <c r="V92" s="356"/>
      <c r="W92" s="355"/>
      <c r="X92" s="464">
        <f t="shared" si="30"/>
        <v>0</v>
      </c>
      <c r="Y92" s="497">
        <f t="shared" si="31"/>
        <v>0</v>
      </c>
    </row>
    <row r="93" spans="1:25" x14ac:dyDescent="0.25">
      <c r="A93" s="99" t="s">
        <v>192</v>
      </c>
      <c r="B93" s="100" t="s">
        <v>193</v>
      </c>
      <c r="C93" s="101" t="s">
        <v>170</v>
      </c>
      <c r="D93" s="102">
        <v>180</v>
      </c>
      <c r="E93" s="93">
        <v>393</v>
      </c>
      <c r="F93" s="103">
        <f>D93*E93</f>
        <v>70740</v>
      </c>
      <c r="G93" s="93">
        <v>0</v>
      </c>
      <c r="H93" s="103">
        <f>G93*D93</f>
        <v>0</v>
      </c>
      <c r="I93" s="103">
        <f>E93*D93+G93*D93</f>
        <v>70740</v>
      </c>
      <c r="J93" s="441"/>
      <c r="K93" s="361">
        <v>180</v>
      </c>
      <c r="L93" s="358">
        <v>393</v>
      </c>
      <c r="M93" s="362">
        <f>K93*L93</f>
        <v>70740</v>
      </c>
      <c r="N93" s="358">
        <v>0</v>
      </c>
      <c r="O93" s="362">
        <f>N93*K93</f>
        <v>0</v>
      </c>
      <c r="P93" s="362">
        <f>L93*K93+N93*K93</f>
        <v>70740</v>
      </c>
      <c r="Q93" s="473"/>
      <c r="R93" s="327">
        <f t="shared" si="32"/>
        <v>0</v>
      </c>
      <c r="S93" s="358">
        <v>393</v>
      </c>
      <c r="T93" s="362">
        <f>R93*S93</f>
        <v>0</v>
      </c>
      <c r="U93" s="358">
        <v>0</v>
      </c>
      <c r="V93" s="362">
        <f>U93*R93</f>
        <v>0</v>
      </c>
      <c r="W93" s="362">
        <f>S93*R93+U93*R93</f>
        <v>0</v>
      </c>
      <c r="X93" s="464">
        <f t="shared" si="30"/>
        <v>0</v>
      </c>
      <c r="Y93" s="497">
        <f t="shared" si="31"/>
        <v>0</v>
      </c>
    </row>
    <row r="94" spans="1:25" x14ac:dyDescent="0.25">
      <c r="A94" s="88" t="s">
        <v>194</v>
      </c>
      <c r="B94" s="104" t="s">
        <v>195</v>
      </c>
      <c r="C94" s="105" t="s">
        <v>196</v>
      </c>
      <c r="D94" s="106">
        <v>1</v>
      </c>
      <c r="E94" s="93">
        <v>260741</v>
      </c>
      <c r="F94" s="94">
        <f>D94*E94</f>
        <v>260741</v>
      </c>
      <c r="G94" s="40">
        <v>259614</v>
      </c>
      <c r="H94" s="94">
        <f>D94*G94</f>
        <v>259614</v>
      </c>
      <c r="I94" s="94">
        <f>E94*D94+G94*D94</f>
        <v>520355</v>
      </c>
      <c r="J94" s="441"/>
      <c r="K94" s="363">
        <v>1</v>
      </c>
      <c r="L94" s="358">
        <v>260741</v>
      </c>
      <c r="M94" s="359">
        <f>K94*L94</f>
        <v>260741</v>
      </c>
      <c r="N94" s="328">
        <v>259614</v>
      </c>
      <c r="O94" s="359">
        <f>K94*N94</f>
        <v>259614</v>
      </c>
      <c r="P94" s="359">
        <f>L94*K94+N94*K94</f>
        <v>520355</v>
      </c>
      <c r="Q94" s="473"/>
      <c r="R94" s="327">
        <f t="shared" si="32"/>
        <v>0</v>
      </c>
      <c r="S94" s="358">
        <v>260741</v>
      </c>
      <c r="T94" s="359">
        <f>R94*S94</f>
        <v>0</v>
      </c>
      <c r="U94" s="328">
        <v>259614</v>
      </c>
      <c r="V94" s="359">
        <f>R94*U94</f>
        <v>0</v>
      </c>
      <c r="W94" s="359">
        <f>S94*R94+U94*R94</f>
        <v>0</v>
      </c>
      <c r="X94" s="464">
        <f t="shared" si="30"/>
        <v>0</v>
      </c>
      <c r="Y94" s="497">
        <f t="shared" si="31"/>
        <v>0</v>
      </c>
    </row>
    <row r="95" spans="1:25" x14ac:dyDescent="0.25">
      <c r="A95" s="82" t="s">
        <v>197</v>
      </c>
      <c r="B95" s="95" t="s">
        <v>198</v>
      </c>
      <c r="C95" s="84"/>
      <c r="D95" s="85"/>
      <c r="E95" s="97"/>
      <c r="F95" s="94"/>
      <c r="G95" s="86"/>
      <c r="H95" s="94"/>
      <c r="I95" s="92"/>
      <c r="J95" s="449"/>
      <c r="K95" s="354"/>
      <c r="L95" s="360"/>
      <c r="M95" s="359"/>
      <c r="N95" s="355"/>
      <c r="O95" s="359"/>
      <c r="P95" s="364"/>
      <c r="Q95" s="481"/>
      <c r="R95" s="327">
        <f t="shared" si="32"/>
        <v>0</v>
      </c>
      <c r="S95" s="360"/>
      <c r="T95" s="359"/>
      <c r="U95" s="355"/>
      <c r="V95" s="359"/>
      <c r="W95" s="364"/>
      <c r="X95" s="464">
        <f t="shared" si="30"/>
        <v>0</v>
      </c>
      <c r="Y95" s="497">
        <f t="shared" si="31"/>
        <v>0</v>
      </c>
    </row>
    <row r="96" spans="1:25" x14ac:dyDescent="0.25">
      <c r="A96" s="88" t="s">
        <v>199</v>
      </c>
      <c r="B96" s="89" t="s">
        <v>200</v>
      </c>
      <c r="C96" s="90" t="s">
        <v>19</v>
      </c>
      <c r="D96" s="91">
        <v>2122.35</v>
      </c>
      <c r="E96" s="93">
        <v>2711</v>
      </c>
      <c r="F96" s="94">
        <f>D96*E96</f>
        <v>5753690.8499999996</v>
      </c>
      <c r="G96" s="40">
        <v>7373</v>
      </c>
      <c r="H96" s="94">
        <f>D96*G96</f>
        <v>15648086.549999999</v>
      </c>
      <c r="I96" s="94">
        <f>E96*D96+G96*D96</f>
        <v>21401777.399999999</v>
      </c>
      <c r="J96" s="441"/>
      <c r="K96" s="357">
        <v>2122.35</v>
      </c>
      <c r="L96" s="358">
        <v>2711</v>
      </c>
      <c r="M96" s="359">
        <f>K96*L96</f>
        <v>5753690.8499999996</v>
      </c>
      <c r="N96" s="328">
        <v>7373</v>
      </c>
      <c r="O96" s="359">
        <f>K96*N96</f>
        <v>15648086.549999999</v>
      </c>
      <c r="P96" s="359">
        <f>L96*K96+N96*K96</f>
        <v>21401777.399999999</v>
      </c>
      <c r="Q96" s="473"/>
      <c r="R96" s="327">
        <f t="shared" si="32"/>
        <v>0</v>
      </c>
      <c r="S96" s="358">
        <v>2711</v>
      </c>
      <c r="T96" s="359">
        <f>R96*S96</f>
        <v>0</v>
      </c>
      <c r="U96" s="328">
        <v>7373</v>
      </c>
      <c r="V96" s="359">
        <f>R96*U96</f>
        <v>0</v>
      </c>
      <c r="W96" s="359">
        <f>S96*R96+U96*R96</f>
        <v>0</v>
      </c>
      <c r="X96" s="464">
        <f t="shared" si="30"/>
        <v>0</v>
      </c>
      <c r="Y96" s="497">
        <f t="shared" si="31"/>
        <v>0</v>
      </c>
    </row>
    <row r="97" spans="1:25" x14ac:dyDescent="0.25">
      <c r="A97" s="82" t="s">
        <v>201</v>
      </c>
      <c r="B97" s="83" t="s">
        <v>202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32"/>
        <v>0</v>
      </c>
      <c r="S97" s="360"/>
      <c r="T97" s="356"/>
      <c r="U97" s="355"/>
      <c r="V97" s="356"/>
      <c r="W97" s="355"/>
      <c r="X97" s="464">
        <f t="shared" si="30"/>
        <v>0</v>
      </c>
      <c r="Y97" s="497">
        <f t="shared" si="31"/>
        <v>0</v>
      </c>
    </row>
    <row r="98" spans="1:25" x14ac:dyDescent="0.25">
      <c r="A98" s="88" t="s">
        <v>203</v>
      </c>
      <c r="B98" s="89" t="s">
        <v>204</v>
      </c>
      <c r="C98" s="90" t="s">
        <v>205</v>
      </c>
      <c r="D98" s="91">
        <v>336</v>
      </c>
      <c r="E98" s="93">
        <v>280</v>
      </c>
      <c r="F98" s="94">
        <f>D98*E98</f>
        <v>94080</v>
      </c>
      <c r="G98" s="107">
        <v>420</v>
      </c>
      <c r="H98" s="94">
        <f>D98*G98</f>
        <v>141120</v>
      </c>
      <c r="I98" s="94">
        <f>E98*D98+G98*D98</f>
        <v>235200</v>
      </c>
      <c r="J98" s="441"/>
      <c r="K98" s="357">
        <v>336</v>
      </c>
      <c r="L98" s="358">
        <v>280</v>
      </c>
      <c r="M98" s="359">
        <f>K98*L98</f>
        <v>94080</v>
      </c>
      <c r="N98" s="365">
        <v>420</v>
      </c>
      <c r="O98" s="359">
        <f>K98*N98</f>
        <v>141120</v>
      </c>
      <c r="P98" s="359">
        <f>L98*K98+N98*K98</f>
        <v>235200</v>
      </c>
      <c r="Q98" s="473"/>
      <c r="R98" s="327">
        <f t="shared" si="32"/>
        <v>0</v>
      </c>
      <c r="S98" s="358">
        <v>280</v>
      </c>
      <c r="T98" s="359">
        <f>R98*S98</f>
        <v>0</v>
      </c>
      <c r="U98" s="365">
        <v>420</v>
      </c>
      <c r="V98" s="359">
        <f>R98*U98</f>
        <v>0</v>
      </c>
      <c r="W98" s="359">
        <f>S98*R98+U98*R98</f>
        <v>0</v>
      </c>
      <c r="X98" s="464">
        <f t="shared" si="30"/>
        <v>0</v>
      </c>
      <c r="Y98" s="497">
        <f t="shared" si="31"/>
        <v>0</v>
      </c>
    </row>
    <row r="99" spans="1:25" x14ac:dyDescent="0.25">
      <c r="A99" s="108" t="s">
        <v>206</v>
      </c>
      <c r="B99" s="109" t="s">
        <v>207</v>
      </c>
      <c r="C99" s="110"/>
      <c r="D99" s="111"/>
      <c r="E99" s="112"/>
      <c r="F99" s="28">
        <f>SUM(F100:F103)</f>
        <v>3943362</v>
      </c>
      <c r="G99" s="112"/>
      <c r="H99" s="28">
        <f>SUM(H100:H103)</f>
        <v>7445174</v>
      </c>
      <c r="I99" s="28">
        <f>SUM(I100:I103)</f>
        <v>11388536</v>
      </c>
      <c r="J99" s="450"/>
      <c r="K99" s="366"/>
      <c r="L99" s="367"/>
      <c r="M99" s="368">
        <f>SUM(M100:M103)</f>
        <v>3549025.8000000007</v>
      </c>
      <c r="N99" s="367"/>
      <c r="O99" s="368">
        <f>SUM(O100:O103)</f>
        <v>6700656.5999999996</v>
      </c>
      <c r="P99" s="368">
        <f>SUM(P100:P103)</f>
        <v>10249682.4</v>
      </c>
      <c r="Q99" s="482"/>
      <c r="R99" s="327">
        <f t="shared" si="32"/>
        <v>0</v>
      </c>
      <c r="S99" s="367"/>
      <c r="T99" s="368">
        <f>SUM(T100:T103)</f>
        <v>394336.1999999999</v>
      </c>
      <c r="U99" s="367"/>
      <c r="V99" s="368">
        <f>SUM(V100:V103)</f>
        <v>744517.39999999979</v>
      </c>
      <c r="W99" s="368">
        <f>SUM(W100:W103)</f>
        <v>1138853.5999999996</v>
      </c>
      <c r="X99" s="464">
        <f t="shared" si="30"/>
        <v>1138853.5999999996</v>
      </c>
      <c r="Y99" s="497">
        <f t="shared" si="31"/>
        <v>0</v>
      </c>
    </row>
    <row r="100" spans="1:25" x14ac:dyDescent="0.25">
      <c r="A100" s="82" t="s">
        <v>208</v>
      </c>
      <c r="B100" s="113" t="s">
        <v>209</v>
      </c>
      <c r="C100" s="114" t="s">
        <v>210</v>
      </c>
      <c r="D100" s="115">
        <v>1</v>
      </c>
      <c r="E100" s="93">
        <v>910581</v>
      </c>
      <c r="F100" s="103">
        <f>D100*E100</f>
        <v>910581</v>
      </c>
      <c r="G100" s="93">
        <v>979867</v>
      </c>
      <c r="H100" s="103">
        <f>D100*G100</f>
        <v>979867</v>
      </c>
      <c r="I100" s="103">
        <f>E100*D100+G100*D100</f>
        <v>1890448</v>
      </c>
      <c r="J100" s="441"/>
      <c r="K100" s="369">
        <v>0.9</v>
      </c>
      <c r="L100" s="358">
        <v>910581</v>
      </c>
      <c r="M100" s="362">
        <f>K100*L100</f>
        <v>819522.9</v>
      </c>
      <c r="N100" s="358">
        <v>979867</v>
      </c>
      <c r="O100" s="362">
        <f>K100*N100</f>
        <v>881880.3</v>
      </c>
      <c r="P100" s="362">
        <f>L100*K100+N100*K100</f>
        <v>1701403.2000000002</v>
      </c>
      <c r="Q100" s="473"/>
      <c r="R100" s="327">
        <f t="shared" si="32"/>
        <v>9.9999999999999978E-2</v>
      </c>
      <c r="S100" s="358">
        <v>910581</v>
      </c>
      <c r="T100" s="362">
        <f>R100*S100</f>
        <v>91058.099999999977</v>
      </c>
      <c r="U100" s="358">
        <v>979867</v>
      </c>
      <c r="V100" s="362">
        <f>R100*U100</f>
        <v>97986.699999999983</v>
      </c>
      <c r="W100" s="362">
        <f>S100*R100+U100*R100</f>
        <v>189044.79999999996</v>
      </c>
      <c r="X100" s="464">
        <f t="shared" si="30"/>
        <v>189044.79999999981</v>
      </c>
      <c r="Y100" s="497">
        <f t="shared" si="31"/>
        <v>0</v>
      </c>
    </row>
    <row r="101" spans="1:25" x14ac:dyDescent="0.25">
      <c r="A101" s="82" t="s">
        <v>211</v>
      </c>
      <c r="B101" s="116" t="s">
        <v>212</v>
      </c>
      <c r="C101" s="114" t="s">
        <v>210</v>
      </c>
      <c r="D101" s="115">
        <v>1</v>
      </c>
      <c r="E101" s="93">
        <v>1137342</v>
      </c>
      <c r="F101" s="103">
        <f>D101*E101</f>
        <v>1137342</v>
      </c>
      <c r="G101" s="93">
        <v>1607675</v>
      </c>
      <c r="H101" s="103">
        <f>D101*G101</f>
        <v>1607675</v>
      </c>
      <c r="I101" s="103">
        <f>E101*D101+G101*D101</f>
        <v>2745017</v>
      </c>
      <c r="J101" s="441"/>
      <c r="K101" s="369">
        <v>0.9</v>
      </c>
      <c r="L101" s="358">
        <v>1137342</v>
      </c>
      <c r="M101" s="362">
        <f>K101*L101</f>
        <v>1023607.8</v>
      </c>
      <c r="N101" s="358">
        <v>1607675</v>
      </c>
      <c r="O101" s="362">
        <f>K101*N101</f>
        <v>1446907.5</v>
      </c>
      <c r="P101" s="362">
        <f>L101*K101+N101*K101</f>
        <v>2470515.2999999998</v>
      </c>
      <c r="Q101" s="473"/>
      <c r="R101" s="327">
        <f t="shared" si="32"/>
        <v>9.9999999999999978E-2</v>
      </c>
      <c r="S101" s="358">
        <v>1137342</v>
      </c>
      <c r="T101" s="362">
        <f>R101*S101</f>
        <v>113734.19999999997</v>
      </c>
      <c r="U101" s="358">
        <v>1607675</v>
      </c>
      <c r="V101" s="362">
        <f>R101*U101</f>
        <v>160767.49999999997</v>
      </c>
      <c r="W101" s="362">
        <f>S101*R101+U101*R101</f>
        <v>274501.69999999995</v>
      </c>
      <c r="X101" s="464">
        <f t="shared" si="30"/>
        <v>274501.70000000019</v>
      </c>
      <c r="Y101" s="497">
        <f t="shared" si="31"/>
        <v>0</v>
      </c>
    </row>
    <row r="102" spans="1:25" x14ac:dyDescent="0.25">
      <c r="A102" s="82" t="s">
        <v>213</v>
      </c>
      <c r="B102" s="116" t="s">
        <v>214</v>
      </c>
      <c r="C102" s="114" t="s">
        <v>210</v>
      </c>
      <c r="D102" s="115">
        <v>1</v>
      </c>
      <c r="E102" s="93">
        <v>1545276</v>
      </c>
      <c r="F102" s="103">
        <f>D102*E102</f>
        <v>1545276</v>
      </c>
      <c r="G102" s="93">
        <v>4118435</v>
      </c>
      <c r="H102" s="103">
        <f>D102*G102</f>
        <v>4118435</v>
      </c>
      <c r="I102" s="103">
        <f>E102*D102+G102*D102</f>
        <v>5663711</v>
      </c>
      <c r="J102" s="441"/>
      <c r="K102" s="369">
        <v>0.9</v>
      </c>
      <c r="L102" s="358">
        <v>1545276</v>
      </c>
      <c r="M102" s="362">
        <f>K102*L102</f>
        <v>1390748.4000000001</v>
      </c>
      <c r="N102" s="358">
        <v>4118435</v>
      </c>
      <c r="O102" s="362">
        <f>K102*N102</f>
        <v>3706591.5</v>
      </c>
      <c r="P102" s="362">
        <f>L102*K102+N102*K102</f>
        <v>5097339.9000000004</v>
      </c>
      <c r="Q102" s="473"/>
      <c r="R102" s="327">
        <f t="shared" si="32"/>
        <v>9.9999999999999978E-2</v>
      </c>
      <c r="S102" s="358">
        <v>1545276</v>
      </c>
      <c r="T102" s="362">
        <f>R102*S102</f>
        <v>154527.59999999998</v>
      </c>
      <c r="U102" s="358">
        <v>4118435</v>
      </c>
      <c r="V102" s="362">
        <f>R102*U102</f>
        <v>411843.49999999988</v>
      </c>
      <c r="W102" s="362">
        <f>S102*R102+U102*R102</f>
        <v>566371.09999999986</v>
      </c>
      <c r="X102" s="464">
        <f t="shared" si="30"/>
        <v>566371.09999999963</v>
      </c>
      <c r="Y102" s="497">
        <f t="shared" si="31"/>
        <v>0</v>
      </c>
    </row>
    <row r="103" spans="1:25" x14ac:dyDescent="0.25">
      <c r="A103" s="82" t="s">
        <v>215</v>
      </c>
      <c r="B103" s="116" t="s">
        <v>216</v>
      </c>
      <c r="C103" s="114" t="s">
        <v>210</v>
      </c>
      <c r="D103" s="115">
        <v>1</v>
      </c>
      <c r="E103" s="93">
        <v>350163</v>
      </c>
      <c r="F103" s="103">
        <f>D103*E103</f>
        <v>350163</v>
      </c>
      <c r="G103" s="93">
        <v>739197</v>
      </c>
      <c r="H103" s="103">
        <f>D103*G103</f>
        <v>739197</v>
      </c>
      <c r="I103" s="103">
        <f>E103*D103+G103*D103</f>
        <v>1089360</v>
      </c>
      <c r="J103" s="441"/>
      <c r="K103" s="369">
        <v>0.9</v>
      </c>
      <c r="L103" s="358">
        <v>350163</v>
      </c>
      <c r="M103" s="362">
        <f>K103*L103</f>
        <v>315146.7</v>
      </c>
      <c r="N103" s="358">
        <v>739197</v>
      </c>
      <c r="O103" s="362">
        <f>K103*N103</f>
        <v>665277.30000000005</v>
      </c>
      <c r="P103" s="362">
        <f>L103*K103+N103*K103</f>
        <v>980424</v>
      </c>
      <c r="Q103" s="473"/>
      <c r="R103" s="327">
        <f t="shared" si="32"/>
        <v>9.9999999999999978E-2</v>
      </c>
      <c r="S103" s="358">
        <v>350163</v>
      </c>
      <c r="T103" s="362">
        <f>R103*S103</f>
        <v>35016.299999999996</v>
      </c>
      <c r="U103" s="358">
        <v>739197</v>
      </c>
      <c r="V103" s="362">
        <f>R103*U103</f>
        <v>73919.699999999983</v>
      </c>
      <c r="W103" s="362">
        <f>S103*R103+U103*R103</f>
        <v>108935.99999999997</v>
      </c>
      <c r="X103" s="464">
        <f t="shared" si="30"/>
        <v>108936</v>
      </c>
      <c r="Y103" s="497">
        <f t="shared" si="31"/>
        <v>0</v>
      </c>
    </row>
    <row r="104" spans="1:25" x14ac:dyDescent="0.25">
      <c r="A104" s="108" t="s">
        <v>217</v>
      </c>
      <c r="B104" s="109" t="s">
        <v>218</v>
      </c>
      <c r="C104" s="110"/>
      <c r="D104" s="111"/>
      <c r="E104" s="112"/>
      <c r="F104" s="28">
        <f>SUM(F105:F188)</f>
        <v>5616180.5999999996</v>
      </c>
      <c r="G104" s="27"/>
      <c r="H104" s="28">
        <f>SUM(H105:H188)</f>
        <v>6748516.6519999988</v>
      </c>
      <c r="I104" s="28">
        <f>SUM(I105:I188)</f>
        <v>12364697.252000006</v>
      </c>
      <c r="J104" s="450"/>
      <c r="K104" s="366"/>
      <c r="L104" s="367"/>
      <c r="M104" s="368">
        <f>SUM(M105:M188)</f>
        <v>3134783.2</v>
      </c>
      <c r="N104" s="370"/>
      <c r="O104" s="368">
        <f>SUM(O105:O188)</f>
        <v>4057917.0799999987</v>
      </c>
      <c r="P104" s="368">
        <f>SUM(P105:P188)</f>
        <v>7192700.2799999984</v>
      </c>
      <c r="Q104" s="482"/>
      <c r="R104" s="327">
        <f t="shared" si="32"/>
        <v>0</v>
      </c>
      <c r="S104" s="367"/>
      <c r="T104" s="368">
        <f>SUM(T105:T188)</f>
        <v>2481397.4</v>
      </c>
      <c r="U104" s="370"/>
      <c r="V104" s="368">
        <f>SUM(V105:V188)</f>
        <v>2690599.5720000006</v>
      </c>
      <c r="W104" s="368">
        <f>SUM(W105:W188)</f>
        <v>5171996.9719999991</v>
      </c>
      <c r="X104" s="464">
        <f t="shared" si="30"/>
        <v>5171996.9720000075</v>
      </c>
      <c r="Y104" s="497">
        <f t="shared" si="31"/>
        <v>-8.3819031715393066E-9</v>
      </c>
    </row>
    <row r="105" spans="1:25" x14ac:dyDescent="0.25">
      <c r="A105" s="36" t="s">
        <v>219</v>
      </c>
      <c r="B105" s="117" t="s">
        <v>220</v>
      </c>
      <c r="C105" s="118" t="s">
        <v>196</v>
      </c>
      <c r="D105" s="119">
        <v>1</v>
      </c>
      <c r="E105" s="40">
        <v>50304</v>
      </c>
      <c r="F105" s="35">
        <f t="shared" ref="F105:F136" si="33">D105*E105</f>
        <v>50304</v>
      </c>
      <c r="G105" s="40">
        <v>0</v>
      </c>
      <c r="H105" s="35">
        <f>G105*D105</f>
        <v>0</v>
      </c>
      <c r="I105" s="35">
        <f t="shared" ref="I105:I114" si="34">E105*D105+G105*D105</f>
        <v>50304</v>
      </c>
      <c r="J105" s="441"/>
      <c r="K105" s="371"/>
      <c r="L105" s="328">
        <v>50304</v>
      </c>
      <c r="M105" s="329">
        <f t="shared" ref="M105:M168" si="35">K105*L105</f>
        <v>0</v>
      </c>
      <c r="N105" s="328">
        <v>0</v>
      </c>
      <c r="O105" s="329">
        <f>N105*K105</f>
        <v>0</v>
      </c>
      <c r="P105" s="329">
        <f t="shared" ref="P105:P114" si="36">L105*K105+N105*K105</f>
        <v>0</v>
      </c>
      <c r="Q105" s="473"/>
      <c r="R105" s="327">
        <f t="shared" si="32"/>
        <v>1</v>
      </c>
      <c r="S105" s="328">
        <v>50304</v>
      </c>
      <c r="T105" s="329">
        <f t="shared" ref="T105:T168" si="37">R105*S105</f>
        <v>50304</v>
      </c>
      <c r="U105" s="328">
        <v>0</v>
      </c>
      <c r="V105" s="329">
        <f>U105*R105</f>
        <v>0</v>
      </c>
      <c r="W105" s="329">
        <f t="shared" ref="W105:W114" si="38">S105*R105+U105*R105</f>
        <v>50304</v>
      </c>
      <c r="X105" s="464">
        <f t="shared" si="30"/>
        <v>50304</v>
      </c>
      <c r="Y105" s="497">
        <f t="shared" si="31"/>
        <v>0</v>
      </c>
    </row>
    <row r="106" spans="1:25" x14ac:dyDescent="0.25">
      <c r="A106" s="36" t="s">
        <v>221</v>
      </c>
      <c r="B106" s="117" t="s">
        <v>222</v>
      </c>
      <c r="C106" s="118" t="s">
        <v>170</v>
      </c>
      <c r="D106" s="119">
        <v>4</v>
      </c>
      <c r="E106" s="40">
        <v>5502</v>
      </c>
      <c r="F106" s="35">
        <f t="shared" si="33"/>
        <v>22008</v>
      </c>
      <c r="G106" s="40">
        <v>36625.68</v>
      </c>
      <c r="H106" s="35">
        <f t="shared" ref="H106:H137" si="39">D106*G106</f>
        <v>146502.72</v>
      </c>
      <c r="I106" s="35">
        <f t="shared" si="34"/>
        <v>168510.72</v>
      </c>
      <c r="J106" s="441"/>
      <c r="K106" s="371">
        <v>3</v>
      </c>
      <c r="L106" s="328">
        <v>5502</v>
      </c>
      <c r="M106" s="329">
        <f t="shared" si="35"/>
        <v>16506</v>
      </c>
      <c r="N106" s="328">
        <v>36625.68</v>
      </c>
      <c r="O106" s="329">
        <f t="shared" ref="O106:O169" si="40">K106*N106</f>
        <v>109877.04000000001</v>
      </c>
      <c r="P106" s="329">
        <f t="shared" si="36"/>
        <v>126383.04000000001</v>
      </c>
      <c r="Q106" s="473"/>
      <c r="R106" s="327">
        <f t="shared" si="32"/>
        <v>1</v>
      </c>
      <c r="S106" s="328">
        <v>5502</v>
      </c>
      <c r="T106" s="329">
        <f t="shared" si="37"/>
        <v>5502</v>
      </c>
      <c r="U106" s="328">
        <v>36625.68</v>
      </c>
      <c r="V106" s="329">
        <f t="shared" ref="V106:V169" si="41">R106*U106</f>
        <v>36625.68</v>
      </c>
      <c r="W106" s="329">
        <f t="shared" si="38"/>
        <v>42127.68</v>
      </c>
      <c r="X106" s="464">
        <f t="shared" si="30"/>
        <v>42127.679999999993</v>
      </c>
      <c r="Y106" s="497">
        <f t="shared" si="31"/>
        <v>0</v>
      </c>
    </row>
    <row r="107" spans="1:25" x14ac:dyDescent="0.25">
      <c r="A107" s="36" t="s">
        <v>223</v>
      </c>
      <c r="B107" s="117" t="s">
        <v>224</v>
      </c>
      <c r="C107" s="118" t="s">
        <v>170</v>
      </c>
      <c r="D107" s="119">
        <v>4</v>
      </c>
      <c r="E107" s="40">
        <v>2358</v>
      </c>
      <c r="F107" s="35">
        <f t="shared" si="33"/>
        <v>9432</v>
      </c>
      <c r="G107" s="40">
        <v>1456</v>
      </c>
      <c r="H107" s="35">
        <f t="shared" si="39"/>
        <v>5824</v>
      </c>
      <c r="I107" s="35">
        <f t="shared" si="34"/>
        <v>15256</v>
      </c>
      <c r="J107" s="441"/>
      <c r="K107" s="371">
        <v>3</v>
      </c>
      <c r="L107" s="328">
        <v>2358</v>
      </c>
      <c r="M107" s="329">
        <f t="shared" si="35"/>
        <v>7074</v>
      </c>
      <c r="N107" s="328">
        <v>1456</v>
      </c>
      <c r="O107" s="329">
        <f t="shared" si="40"/>
        <v>4368</v>
      </c>
      <c r="P107" s="329">
        <f t="shared" si="36"/>
        <v>11442</v>
      </c>
      <c r="Q107" s="473"/>
      <c r="R107" s="327">
        <f t="shared" si="32"/>
        <v>1</v>
      </c>
      <c r="S107" s="328">
        <v>2358</v>
      </c>
      <c r="T107" s="329">
        <f t="shared" si="37"/>
        <v>2358</v>
      </c>
      <c r="U107" s="328">
        <v>1456</v>
      </c>
      <c r="V107" s="329">
        <f t="shared" si="41"/>
        <v>1456</v>
      </c>
      <c r="W107" s="329">
        <f t="shared" si="38"/>
        <v>3814</v>
      </c>
      <c r="X107" s="464">
        <f t="shared" si="30"/>
        <v>3814</v>
      </c>
      <c r="Y107" s="497">
        <f t="shared" si="31"/>
        <v>0</v>
      </c>
    </row>
    <row r="108" spans="1:25" x14ac:dyDescent="0.25">
      <c r="A108" s="36" t="s">
        <v>225</v>
      </c>
      <c r="B108" s="117" t="s">
        <v>226</v>
      </c>
      <c r="C108" s="118" t="s">
        <v>170</v>
      </c>
      <c r="D108" s="119">
        <v>1</v>
      </c>
      <c r="E108" s="40">
        <v>5502</v>
      </c>
      <c r="F108" s="35">
        <f t="shared" si="33"/>
        <v>5502</v>
      </c>
      <c r="G108" s="40">
        <v>42033.68</v>
      </c>
      <c r="H108" s="35">
        <f t="shared" si="39"/>
        <v>42033.68</v>
      </c>
      <c r="I108" s="35">
        <f t="shared" si="34"/>
        <v>47535.68</v>
      </c>
      <c r="J108" s="441"/>
      <c r="K108" s="371"/>
      <c r="L108" s="328">
        <v>5502</v>
      </c>
      <c r="M108" s="329">
        <f t="shared" si="35"/>
        <v>0</v>
      </c>
      <c r="N108" s="328">
        <v>42033.68</v>
      </c>
      <c r="O108" s="329">
        <f t="shared" si="40"/>
        <v>0</v>
      </c>
      <c r="P108" s="329">
        <f t="shared" si="36"/>
        <v>0</v>
      </c>
      <c r="Q108" s="473"/>
      <c r="R108" s="327">
        <f t="shared" si="32"/>
        <v>1</v>
      </c>
      <c r="S108" s="328">
        <v>5502</v>
      </c>
      <c r="T108" s="329">
        <f t="shared" si="37"/>
        <v>5502</v>
      </c>
      <c r="U108" s="328">
        <v>42033.68</v>
      </c>
      <c r="V108" s="329">
        <f t="shared" si="41"/>
        <v>42033.68</v>
      </c>
      <c r="W108" s="329">
        <f t="shared" si="38"/>
        <v>47535.68</v>
      </c>
      <c r="X108" s="464">
        <f t="shared" si="30"/>
        <v>47535.68</v>
      </c>
      <c r="Y108" s="497">
        <f t="shared" si="31"/>
        <v>0</v>
      </c>
    </row>
    <row r="109" spans="1:25" x14ac:dyDescent="0.25">
      <c r="A109" s="36" t="s">
        <v>227</v>
      </c>
      <c r="B109" s="117" t="s">
        <v>228</v>
      </c>
      <c r="C109" s="118" t="s">
        <v>170</v>
      </c>
      <c r="D109" s="119">
        <v>10</v>
      </c>
      <c r="E109" s="40">
        <v>524</v>
      </c>
      <c r="F109" s="35">
        <f t="shared" si="33"/>
        <v>5240</v>
      </c>
      <c r="G109" s="40">
        <v>7368.4</v>
      </c>
      <c r="H109" s="35">
        <f t="shared" si="39"/>
        <v>73684</v>
      </c>
      <c r="I109" s="35">
        <f t="shared" si="34"/>
        <v>78924</v>
      </c>
      <c r="J109" s="441"/>
      <c r="K109" s="371"/>
      <c r="L109" s="328">
        <v>524</v>
      </c>
      <c r="M109" s="329">
        <f t="shared" si="35"/>
        <v>0</v>
      </c>
      <c r="N109" s="328">
        <v>7368.4</v>
      </c>
      <c r="O109" s="329">
        <f t="shared" si="40"/>
        <v>0</v>
      </c>
      <c r="P109" s="329">
        <f t="shared" si="36"/>
        <v>0</v>
      </c>
      <c r="Q109" s="473"/>
      <c r="R109" s="327">
        <f t="shared" si="32"/>
        <v>10</v>
      </c>
      <c r="S109" s="328">
        <v>524</v>
      </c>
      <c r="T109" s="329">
        <f t="shared" si="37"/>
        <v>5240</v>
      </c>
      <c r="U109" s="328">
        <v>7368.4</v>
      </c>
      <c r="V109" s="329">
        <f t="shared" si="41"/>
        <v>73684</v>
      </c>
      <c r="W109" s="329">
        <f t="shared" si="38"/>
        <v>78924</v>
      </c>
      <c r="X109" s="464">
        <f t="shared" si="30"/>
        <v>78924</v>
      </c>
      <c r="Y109" s="497">
        <f t="shared" si="31"/>
        <v>0</v>
      </c>
    </row>
    <row r="110" spans="1:25" x14ac:dyDescent="0.25">
      <c r="A110" s="36" t="s">
        <v>229</v>
      </c>
      <c r="B110" s="117" t="s">
        <v>230</v>
      </c>
      <c r="C110" s="118" t="s">
        <v>170</v>
      </c>
      <c r="D110" s="119">
        <v>1</v>
      </c>
      <c r="E110" s="40">
        <v>3406</v>
      </c>
      <c r="F110" s="35">
        <f t="shared" si="33"/>
        <v>3406</v>
      </c>
      <c r="G110" s="40">
        <v>14788.18</v>
      </c>
      <c r="H110" s="35">
        <f t="shared" si="39"/>
        <v>14788.18</v>
      </c>
      <c r="I110" s="35">
        <f t="shared" si="34"/>
        <v>18194.18</v>
      </c>
      <c r="J110" s="441"/>
      <c r="K110" s="371"/>
      <c r="L110" s="328">
        <v>3406</v>
      </c>
      <c r="M110" s="329">
        <f t="shared" si="35"/>
        <v>0</v>
      </c>
      <c r="N110" s="328">
        <v>14788.18</v>
      </c>
      <c r="O110" s="329">
        <f t="shared" si="40"/>
        <v>0</v>
      </c>
      <c r="P110" s="329">
        <f t="shared" si="36"/>
        <v>0</v>
      </c>
      <c r="Q110" s="473"/>
      <c r="R110" s="327">
        <f t="shared" si="32"/>
        <v>1</v>
      </c>
      <c r="S110" s="328">
        <v>3406</v>
      </c>
      <c r="T110" s="329">
        <f t="shared" si="37"/>
        <v>3406</v>
      </c>
      <c r="U110" s="328">
        <v>14788.18</v>
      </c>
      <c r="V110" s="329">
        <f t="shared" si="41"/>
        <v>14788.18</v>
      </c>
      <c r="W110" s="329">
        <f t="shared" si="38"/>
        <v>18194.18</v>
      </c>
      <c r="X110" s="464">
        <f t="shared" si="30"/>
        <v>18194.18</v>
      </c>
      <c r="Y110" s="497">
        <f t="shared" si="31"/>
        <v>0</v>
      </c>
    </row>
    <row r="111" spans="1:25" x14ac:dyDescent="0.25">
      <c r="A111" s="36" t="s">
        <v>231</v>
      </c>
      <c r="B111" s="117" t="s">
        <v>232</v>
      </c>
      <c r="C111" s="118" t="s">
        <v>170</v>
      </c>
      <c r="D111" s="119">
        <v>11</v>
      </c>
      <c r="E111" s="40">
        <v>3406</v>
      </c>
      <c r="F111" s="35">
        <f t="shared" si="33"/>
        <v>37466</v>
      </c>
      <c r="G111" s="40">
        <v>6507.85</v>
      </c>
      <c r="H111" s="35">
        <f t="shared" si="39"/>
        <v>71586.350000000006</v>
      </c>
      <c r="I111" s="35">
        <f t="shared" si="34"/>
        <v>109052.35</v>
      </c>
      <c r="J111" s="441"/>
      <c r="K111" s="371">
        <v>11</v>
      </c>
      <c r="L111" s="328">
        <v>3406</v>
      </c>
      <c r="M111" s="329">
        <f t="shared" si="35"/>
        <v>37466</v>
      </c>
      <c r="N111" s="328">
        <v>6507.85</v>
      </c>
      <c r="O111" s="329">
        <f t="shared" si="40"/>
        <v>71586.350000000006</v>
      </c>
      <c r="P111" s="329">
        <f t="shared" si="36"/>
        <v>109052.35</v>
      </c>
      <c r="Q111" s="473"/>
      <c r="R111" s="327">
        <f t="shared" si="32"/>
        <v>0</v>
      </c>
      <c r="S111" s="328">
        <v>3406</v>
      </c>
      <c r="T111" s="329">
        <f t="shared" si="37"/>
        <v>0</v>
      </c>
      <c r="U111" s="328">
        <v>6507.85</v>
      </c>
      <c r="V111" s="329">
        <f t="shared" si="41"/>
        <v>0</v>
      </c>
      <c r="W111" s="329">
        <f t="shared" si="38"/>
        <v>0</v>
      </c>
      <c r="X111" s="464">
        <f t="shared" si="30"/>
        <v>0</v>
      </c>
      <c r="Y111" s="497">
        <f t="shared" si="31"/>
        <v>0</v>
      </c>
    </row>
    <row r="112" spans="1:25" x14ac:dyDescent="0.25">
      <c r="A112" s="36" t="s">
        <v>233</v>
      </c>
      <c r="B112" s="117" t="s">
        <v>234</v>
      </c>
      <c r="C112" s="118" t="s">
        <v>170</v>
      </c>
      <c r="D112" s="119">
        <v>4</v>
      </c>
      <c r="E112" s="40">
        <v>3406</v>
      </c>
      <c r="F112" s="35">
        <f t="shared" si="33"/>
        <v>13624</v>
      </c>
      <c r="G112" s="40">
        <v>5933.93</v>
      </c>
      <c r="H112" s="35">
        <f t="shared" si="39"/>
        <v>23735.72</v>
      </c>
      <c r="I112" s="35">
        <f t="shared" si="34"/>
        <v>37359.72</v>
      </c>
      <c r="J112" s="441"/>
      <c r="K112" s="371">
        <v>4</v>
      </c>
      <c r="L112" s="328">
        <v>3406</v>
      </c>
      <c r="M112" s="329">
        <f t="shared" si="35"/>
        <v>13624</v>
      </c>
      <c r="N112" s="328">
        <v>5933.93</v>
      </c>
      <c r="O112" s="329">
        <f t="shared" si="40"/>
        <v>23735.72</v>
      </c>
      <c r="P112" s="329">
        <f t="shared" si="36"/>
        <v>37359.72</v>
      </c>
      <c r="Q112" s="473"/>
      <c r="R112" s="327">
        <f t="shared" si="32"/>
        <v>0</v>
      </c>
      <c r="S112" s="328">
        <v>3406</v>
      </c>
      <c r="T112" s="329">
        <f t="shared" si="37"/>
        <v>0</v>
      </c>
      <c r="U112" s="328">
        <v>5933.93</v>
      </c>
      <c r="V112" s="329">
        <f t="shared" si="41"/>
        <v>0</v>
      </c>
      <c r="W112" s="329">
        <f t="shared" si="38"/>
        <v>0</v>
      </c>
      <c r="X112" s="464">
        <f t="shared" si="30"/>
        <v>0</v>
      </c>
      <c r="Y112" s="497">
        <f t="shared" si="31"/>
        <v>0</v>
      </c>
    </row>
    <row r="113" spans="1:25" ht="28.5" x14ac:dyDescent="0.25">
      <c r="A113" s="36" t="s">
        <v>235</v>
      </c>
      <c r="B113" s="117" t="s">
        <v>236</v>
      </c>
      <c r="C113" s="118" t="s">
        <v>170</v>
      </c>
      <c r="D113" s="119">
        <v>139</v>
      </c>
      <c r="E113" s="40">
        <v>1572</v>
      </c>
      <c r="F113" s="35">
        <f t="shared" si="33"/>
        <v>218508</v>
      </c>
      <c r="G113" s="40">
        <v>2472.34</v>
      </c>
      <c r="H113" s="35">
        <f t="shared" si="39"/>
        <v>343655.26</v>
      </c>
      <c r="I113" s="35">
        <f t="shared" si="34"/>
        <v>562163.26</v>
      </c>
      <c r="J113" s="441"/>
      <c r="K113" s="371">
        <v>50</v>
      </c>
      <c r="L113" s="328">
        <v>1572</v>
      </c>
      <c r="M113" s="329">
        <f t="shared" si="35"/>
        <v>78600</v>
      </c>
      <c r="N113" s="328">
        <v>2472.34</v>
      </c>
      <c r="O113" s="329">
        <f t="shared" si="40"/>
        <v>123617</v>
      </c>
      <c r="P113" s="329">
        <f t="shared" si="36"/>
        <v>202217</v>
      </c>
      <c r="Q113" s="473"/>
      <c r="R113" s="327">
        <f t="shared" si="32"/>
        <v>89</v>
      </c>
      <c r="S113" s="328">
        <v>1572</v>
      </c>
      <c r="T113" s="329">
        <f t="shared" si="37"/>
        <v>139908</v>
      </c>
      <c r="U113" s="328">
        <v>2472.34</v>
      </c>
      <c r="V113" s="329">
        <f t="shared" si="41"/>
        <v>220038.26</v>
      </c>
      <c r="W113" s="329">
        <f t="shared" si="38"/>
        <v>359946.26</v>
      </c>
      <c r="X113" s="464">
        <f t="shared" si="30"/>
        <v>359946.26</v>
      </c>
      <c r="Y113" s="497">
        <f t="shared" si="31"/>
        <v>0</v>
      </c>
    </row>
    <row r="114" spans="1:25" x14ac:dyDescent="0.25">
      <c r="A114" s="36" t="s">
        <v>237</v>
      </c>
      <c r="B114" s="117" t="s">
        <v>238</v>
      </c>
      <c r="C114" s="118" t="s">
        <v>170</v>
      </c>
      <c r="D114" s="119">
        <v>42</v>
      </c>
      <c r="E114" s="40">
        <v>4454</v>
      </c>
      <c r="F114" s="35">
        <f t="shared" si="33"/>
        <v>187068</v>
      </c>
      <c r="G114" s="40">
        <v>37518</v>
      </c>
      <c r="H114" s="35">
        <f t="shared" si="39"/>
        <v>1575756</v>
      </c>
      <c r="I114" s="35">
        <f t="shared" si="34"/>
        <v>1762824</v>
      </c>
      <c r="J114" s="441"/>
      <c r="K114" s="371">
        <v>22</v>
      </c>
      <c r="L114" s="328">
        <v>4454</v>
      </c>
      <c r="M114" s="329">
        <f t="shared" si="35"/>
        <v>97988</v>
      </c>
      <c r="N114" s="328">
        <v>37518</v>
      </c>
      <c r="O114" s="329">
        <f t="shared" si="40"/>
        <v>825396</v>
      </c>
      <c r="P114" s="329">
        <f t="shared" si="36"/>
        <v>923384</v>
      </c>
      <c r="Q114" s="473"/>
      <c r="R114" s="327">
        <f t="shared" si="32"/>
        <v>20</v>
      </c>
      <c r="S114" s="328">
        <v>4454</v>
      </c>
      <c r="T114" s="329">
        <f t="shared" si="37"/>
        <v>89080</v>
      </c>
      <c r="U114" s="328">
        <v>37518</v>
      </c>
      <c r="V114" s="329">
        <f t="shared" si="41"/>
        <v>750360</v>
      </c>
      <c r="W114" s="329">
        <f t="shared" si="38"/>
        <v>839440</v>
      </c>
      <c r="X114" s="464">
        <f t="shared" si="30"/>
        <v>839440</v>
      </c>
      <c r="Y114" s="497">
        <f t="shared" si="31"/>
        <v>0</v>
      </c>
    </row>
    <row r="115" spans="1:25" ht="28.5" x14ac:dyDescent="0.25">
      <c r="A115" s="36" t="s">
        <v>239</v>
      </c>
      <c r="B115" s="117" t="s">
        <v>240</v>
      </c>
      <c r="C115" s="118" t="s">
        <v>28</v>
      </c>
      <c r="D115" s="119">
        <v>16</v>
      </c>
      <c r="E115" s="120">
        <v>6550</v>
      </c>
      <c r="F115" s="35">
        <f t="shared" si="33"/>
        <v>104800</v>
      </c>
      <c r="G115" s="120">
        <v>0</v>
      </c>
      <c r="H115" s="35">
        <f t="shared" si="39"/>
        <v>0</v>
      </c>
      <c r="I115" s="35">
        <f>F115+H115</f>
        <v>104800</v>
      </c>
      <c r="J115" s="441"/>
      <c r="K115" s="371"/>
      <c r="L115" s="372">
        <v>6550</v>
      </c>
      <c r="M115" s="329">
        <f t="shared" si="35"/>
        <v>0</v>
      </c>
      <c r="N115" s="372">
        <v>0</v>
      </c>
      <c r="O115" s="329">
        <f t="shared" si="40"/>
        <v>0</v>
      </c>
      <c r="P115" s="329">
        <f>M115+O115</f>
        <v>0</v>
      </c>
      <c r="Q115" s="473"/>
      <c r="R115" s="327">
        <f t="shared" si="32"/>
        <v>16</v>
      </c>
      <c r="S115" s="372">
        <v>6550</v>
      </c>
      <c r="T115" s="329">
        <f t="shared" si="37"/>
        <v>104800</v>
      </c>
      <c r="U115" s="372">
        <v>0</v>
      </c>
      <c r="V115" s="329">
        <f t="shared" si="41"/>
        <v>0</v>
      </c>
      <c r="W115" s="329">
        <f>T115+V115</f>
        <v>104800</v>
      </c>
      <c r="X115" s="464">
        <f t="shared" si="30"/>
        <v>104800</v>
      </c>
      <c r="Y115" s="497">
        <f t="shared" si="31"/>
        <v>0</v>
      </c>
    </row>
    <row r="116" spans="1:25" x14ac:dyDescent="0.25">
      <c r="A116" s="121" t="s">
        <v>241</v>
      </c>
      <c r="B116" s="117" t="s">
        <v>242</v>
      </c>
      <c r="C116" s="118" t="s">
        <v>243</v>
      </c>
      <c r="D116" s="119">
        <v>10</v>
      </c>
      <c r="E116" s="120">
        <v>262</v>
      </c>
      <c r="F116" s="35">
        <f t="shared" si="33"/>
        <v>2620</v>
      </c>
      <c r="G116" s="120">
        <v>165.23</v>
      </c>
      <c r="H116" s="35">
        <f t="shared" si="39"/>
        <v>1652.3</v>
      </c>
      <c r="I116" s="35">
        <f>F116+H116</f>
        <v>4272.3</v>
      </c>
      <c r="J116" s="441"/>
      <c r="K116" s="371"/>
      <c r="L116" s="372">
        <v>262</v>
      </c>
      <c r="M116" s="329">
        <f t="shared" si="35"/>
        <v>0</v>
      </c>
      <c r="N116" s="372">
        <v>165.23</v>
      </c>
      <c r="O116" s="329">
        <f t="shared" si="40"/>
        <v>0</v>
      </c>
      <c r="P116" s="329">
        <f>M116+O116</f>
        <v>0</v>
      </c>
      <c r="Q116" s="473"/>
      <c r="R116" s="327">
        <f t="shared" si="32"/>
        <v>10</v>
      </c>
      <c r="S116" s="372">
        <v>262</v>
      </c>
      <c r="T116" s="329">
        <f t="shared" si="37"/>
        <v>2620</v>
      </c>
      <c r="U116" s="372">
        <v>165.23</v>
      </c>
      <c r="V116" s="329">
        <f t="shared" si="41"/>
        <v>1652.3</v>
      </c>
      <c r="W116" s="329">
        <f>T116+V116</f>
        <v>4272.3</v>
      </c>
      <c r="X116" s="464">
        <f t="shared" si="30"/>
        <v>4272.3</v>
      </c>
      <c r="Y116" s="497">
        <f t="shared" si="31"/>
        <v>0</v>
      </c>
    </row>
    <row r="117" spans="1:25" x14ac:dyDescent="0.25">
      <c r="A117" s="36" t="s">
        <v>244</v>
      </c>
      <c r="B117" s="117" t="s">
        <v>245</v>
      </c>
      <c r="C117" s="118" t="s">
        <v>170</v>
      </c>
      <c r="D117" s="119">
        <v>18</v>
      </c>
      <c r="E117" s="40">
        <v>1572</v>
      </c>
      <c r="F117" s="35">
        <f t="shared" si="33"/>
        <v>28296</v>
      </c>
      <c r="G117" s="40">
        <v>1458.34</v>
      </c>
      <c r="H117" s="35">
        <f t="shared" si="39"/>
        <v>26250.12</v>
      </c>
      <c r="I117" s="35">
        <f t="shared" ref="I117:I138" si="42">E117*D117+G117*D117</f>
        <v>54546.119999999995</v>
      </c>
      <c r="J117" s="441"/>
      <c r="K117" s="371">
        <v>5</v>
      </c>
      <c r="L117" s="328">
        <v>1572</v>
      </c>
      <c r="M117" s="329">
        <f t="shared" si="35"/>
        <v>7860</v>
      </c>
      <c r="N117" s="328">
        <v>1458.34</v>
      </c>
      <c r="O117" s="329">
        <f t="shared" si="40"/>
        <v>7291.7</v>
      </c>
      <c r="P117" s="329">
        <f t="shared" ref="P117:P138" si="43">L117*K117+N117*K117</f>
        <v>15151.7</v>
      </c>
      <c r="Q117" s="473"/>
      <c r="R117" s="327">
        <f t="shared" si="32"/>
        <v>13</v>
      </c>
      <c r="S117" s="328">
        <v>1572</v>
      </c>
      <c r="T117" s="329">
        <f t="shared" si="37"/>
        <v>20436</v>
      </c>
      <c r="U117" s="328">
        <v>1458.34</v>
      </c>
      <c r="V117" s="329">
        <f t="shared" si="41"/>
        <v>18958.419999999998</v>
      </c>
      <c r="W117" s="329">
        <f t="shared" ref="W117:W138" si="44">S117*R117+U117*R117</f>
        <v>39394.42</v>
      </c>
      <c r="X117" s="464">
        <f t="shared" si="30"/>
        <v>39394.42</v>
      </c>
      <c r="Y117" s="497">
        <f t="shared" si="31"/>
        <v>0</v>
      </c>
    </row>
    <row r="118" spans="1:25" x14ac:dyDescent="0.25">
      <c r="A118" s="36" t="s">
        <v>246</v>
      </c>
      <c r="B118" s="122" t="s">
        <v>247</v>
      </c>
      <c r="C118" s="118" t="s">
        <v>170</v>
      </c>
      <c r="D118" s="119">
        <v>8</v>
      </c>
      <c r="E118" s="40">
        <v>524</v>
      </c>
      <c r="F118" s="35">
        <f t="shared" si="33"/>
        <v>4192</v>
      </c>
      <c r="G118" s="40">
        <v>8196.4</v>
      </c>
      <c r="H118" s="35">
        <f t="shared" si="39"/>
        <v>65571.199999999997</v>
      </c>
      <c r="I118" s="35">
        <f t="shared" si="42"/>
        <v>69763.199999999997</v>
      </c>
      <c r="J118" s="441"/>
      <c r="K118" s="371">
        <v>2</v>
      </c>
      <c r="L118" s="328">
        <v>524</v>
      </c>
      <c r="M118" s="329">
        <f t="shared" si="35"/>
        <v>1048</v>
      </c>
      <c r="N118" s="328">
        <v>8196.4</v>
      </c>
      <c r="O118" s="329">
        <f t="shared" si="40"/>
        <v>16392.8</v>
      </c>
      <c r="P118" s="329">
        <f t="shared" si="43"/>
        <v>17440.8</v>
      </c>
      <c r="Q118" s="473"/>
      <c r="R118" s="327">
        <f t="shared" si="32"/>
        <v>6</v>
      </c>
      <c r="S118" s="328">
        <v>524</v>
      </c>
      <c r="T118" s="329">
        <f t="shared" si="37"/>
        <v>3144</v>
      </c>
      <c r="U118" s="328">
        <v>8196.4</v>
      </c>
      <c r="V118" s="329">
        <f t="shared" si="41"/>
        <v>49178.399999999994</v>
      </c>
      <c r="W118" s="329">
        <f t="shared" si="44"/>
        <v>52322.399999999994</v>
      </c>
      <c r="X118" s="464">
        <f t="shared" si="30"/>
        <v>52322.399999999994</v>
      </c>
      <c r="Y118" s="497">
        <f t="shared" si="31"/>
        <v>0</v>
      </c>
    </row>
    <row r="119" spans="1:25" x14ac:dyDescent="0.25">
      <c r="A119" s="36" t="s">
        <v>248</v>
      </c>
      <c r="B119" s="122" t="s">
        <v>249</v>
      </c>
      <c r="C119" s="118" t="s">
        <v>170</v>
      </c>
      <c r="D119" s="119">
        <v>4</v>
      </c>
      <c r="E119" s="40">
        <v>3930</v>
      </c>
      <c r="F119" s="35">
        <f t="shared" si="33"/>
        <v>15720</v>
      </c>
      <c r="G119" s="40">
        <v>16396.07</v>
      </c>
      <c r="H119" s="35">
        <f t="shared" si="39"/>
        <v>65584.28</v>
      </c>
      <c r="I119" s="35">
        <f t="shared" si="42"/>
        <v>81304.28</v>
      </c>
      <c r="J119" s="441"/>
      <c r="K119" s="371">
        <v>2</v>
      </c>
      <c r="L119" s="328">
        <v>3930</v>
      </c>
      <c r="M119" s="329">
        <f t="shared" si="35"/>
        <v>7860</v>
      </c>
      <c r="N119" s="328">
        <v>16396.07</v>
      </c>
      <c r="O119" s="329">
        <f t="shared" si="40"/>
        <v>32792.14</v>
      </c>
      <c r="P119" s="329">
        <f t="shared" si="43"/>
        <v>40652.14</v>
      </c>
      <c r="Q119" s="473"/>
      <c r="R119" s="327">
        <f t="shared" si="32"/>
        <v>2</v>
      </c>
      <c r="S119" s="328">
        <v>3930</v>
      </c>
      <c r="T119" s="329">
        <f t="shared" si="37"/>
        <v>7860</v>
      </c>
      <c r="U119" s="328">
        <v>16396.07</v>
      </c>
      <c r="V119" s="329">
        <f t="shared" si="41"/>
        <v>32792.14</v>
      </c>
      <c r="W119" s="329">
        <f t="shared" si="44"/>
        <v>40652.14</v>
      </c>
      <c r="X119" s="464">
        <f t="shared" si="30"/>
        <v>40652.14</v>
      </c>
      <c r="Y119" s="497">
        <f t="shared" si="31"/>
        <v>0</v>
      </c>
    </row>
    <row r="120" spans="1:25" x14ac:dyDescent="0.25">
      <c r="A120" s="36" t="s">
        <v>250</v>
      </c>
      <c r="B120" s="122" t="s">
        <v>251</v>
      </c>
      <c r="C120" s="118" t="s">
        <v>170</v>
      </c>
      <c r="D120" s="119">
        <v>4</v>
      </c>
      <c r="E120" s="40">
        <v>524</v>
      </c>
      <c r="F120" s="35">
        <f t="shared" si="33"/>
        <v>2096</v>
      </c>
      <c r="G120" s="40">
        <v>3129.1</v>
      </c>
      <c r="H120" s="35">
        <f t="shared" si="39"/>
        <v>12516.4</v>
      </c>
      <c r="I120" s="35">
        <f t="shared" si="42"/>
        <v>14612.4</v>
      </c>
      <c r="J120" s="441"/>
      <c r="K120" s="371"/>
      <c r="L120" s="328">
        <v>524</v>
      </c>
      <c r="M120" s="329">
        <f t="shared" si="35"/>
        <v>0</v>
      </c>
      <c r="N120" s="328">
        <v>3129.1</v>
      </c>
      <c r="O120" s="329">
        <f t="shared" si="40"/>
        <v>0</v>
      </c>
      <c r="P120" s="329">
        <f t="shared" si="43"/>
        <v>0</v>
      </c>
      <c r="Q120" s="473"/>
      <c r="R120" s="327">
        <f t="shared" si="32"/>
        <v>4</v>
      </c>
      <c r="S120" s="328">
        <v>524</v>
      </c>
      <c r="T120" s="329">
        <f t="shared" si="37"/>
        <v>2096</v>
      </c>
      <c r="U120" s="328">
        <v>3129.1</v>
      </c>
      <c r="V120" s="329">
        <f t="shared" si="41"/>
        <v>12516.4</v>
      </c>
      <c r="W120" s="329">
        <f t="shared" si="44"/>
        <v>14612.4</v>
      </c>
      <c r="X120" s="464">
        <f t="shared" si="30"/>
        <v>14612.4</v>
      </c>
      <c r="Y120" s="497">
        <f t="shared" si="31"/>
        <v>0</v>
      </c>
    </row>
    <row r="121" spans="1:25" x14ac:dyDescent="0.25">
      <c r="A121" s="36" t="s">
        <v>252</v>
      </c>
      <c r="B121" s="122" t="s">
        <v>253</v>
      </c>
      <c r="C121" s="118" t="s">
        <v>170</v>
      </c>
      <c r="D121" s="119">
        <v>2</v>
      </c>
      <c r="E121" s="40">
        <v>3930</v>
      </c>
      <c r="F121" s="35">
        <f t="shared" si="33"/>
        <v>7860</v>
      </c>
      <c r="G121" s="40">
        <v>11731.38</v>
      </c>
      <c r="H121" s="35">
        <f t="shared" si="39"/>
        <v>23462.76</v>
      </c>
      <c r="I121" s="35">
        <f t="shared" si="42"/>
        <v>31322.76</v>
      </c>
      <c r="J121" s="441"/>
      <c r="K121" s="371"/>
      <c r="L121" s="328">
        <v>3930</v>
      </c>
      <c r="M121" s="329">
        <f t="shared" si="35"/>
        <v>0</v>
      </c>
      <c r="N121" s="328">
        <v>11731.38</v>
      </c>
      <c r="O121" s="329">
        <f t="shared" si="40"/>
        <v>0</v>
      </c>
      <c r="P121" s="329">
        <f t="shared" si="43"/>
        <v>0</v>
      </c>
      <c r="Q121" s="473"/>
      <c r="R121" s="327">
        <f t="shared" si="32"/>
        <v>2</v>
      </c>
      <c r="S121" s="328">
        <v>3930</v>
      </c>
      <c r="T121" s="329">
        <f t="shared" si="37"/>
        <v>7860</v>
      </c>
      <c r="U121" s="328">
        <v>11731.38</v>
      </c>
      <c r="V121" s="329">
        <f t="shared" si="41"/>
        <v>23462.76</v>
      </c>
      <c r="W121" s="329">
        <f t="shared" si="44"/>
        <v>31322.76</v>
      </c>
      <c r="X121" s="464">
        <f t="shared" si="30"/>
        <v>31322.76</v>
      </c>
      <c r="Y121" s="497">
        <f t="shared" si="31"/>
        <v>0</v>
      </c>
    </row>
    <row r="122" spans="1:25" x14ac:dyDescent="0.25">
      <c r="A122" s="36" t="s">
        <v>254</v>
      </c>
      <c r="B122" s="117" t="s">
        <v>255</v>
      </c>
      <c r="C122" s="118" t="s">
        <v>170</v>
      </c>
      <c r="D122" s="119">
        <v>4</v>
      </c>
      <c r="E122" s="40">
        <v>1310</v>
      </c>
      <c r="F122" s="35">
        <f t="shared" si="33"/>
        <v>5240</v>
      </c>
      <c r="G122" s="40">
        <v>833.51</v>
      </c>
      <c r="H122" s="35">
        <f t="shared" si="39"/>
        <v>3334.04</v>
      </c>
      <c r="I122" s="35">
        <f t="shared" si="42"/>
        <v>8574.0400000000009</v>
      </c>
      <c r="J122" s="441"/>
      <c r="K122" s="371">
        <v>4</v>
      </c>
      <c r="L122" s="328">
        <v>1310</v>
      </c>
      <c r="M122" s="329">
        <f t="shared" si="35"/>
        <v>5240</v>
      </c>
      <c r="N122" s="328">
        <v>833.51</v>
      </c>
      <c r="O122" s="329">
        <f t="shared" si="40"/>
        <v>3334.04</v>
      </c>
      <c r="P122" s="329">
        <f t="shared" si="43"/>
        <v>8574.0400000000009</v>
      </c>
      <c r="Q122" s="473"/>
      <c r="R122" s="327">
        <f t="shared" si="32"/>
        <v>0</v>
      </c>
      <c r="S122" s="328">
        <v>1310</v>
      </c>
      <c r="T122" s="329">
        <f t="shared" si="37"/>
        <v>0</v>
      </c>
      <c r="U122" s="328">
        <v>833.51</v>
      </c>
      <c r="V122" s="329">
        <f t="shared" si="41"/>
        <v>0</v>
      </c>
      <c r="W122" s="329">
        <f t="shared" si="44"/>
        <v>0</v>
      </c>
      <c r="X122" s="464">
        <f t="shared" si="30"/>
        <v>0</v>
      </c>
      <c r="Y122" s="497">
        <f t="shared" si="31"/>
        <v>0</v>
      </c>
    </row>
    <row r="123" spans="1:25" x14ac:dyDescent="0.25">
      <c r="A123" s="36" t="s">
        <v>256</v>
      </c>
      <c r="B123" s="117" t="s">
        <v>257</v>
      </c>
      <c r="C123" s="118" t="s">
        <v>170</v>
      </c>
      <c r="D123" s="119">
        <v>4</v>
      </c>
      <c r="E123" s="40">
        <v>4192</v>
      </c>
      <c r="F123" s="35">
        <f t="shared" si="33"/>
        <v>16768</v>
      </c>
      <c r="G123" s="40">
        <v>15047.76</v>
      </c>
      <c r="H123" s="35">
        <f t="shared" si="39"/>
        <v>60191.040000000001</v>
      </c>
      <c r="I123" s="35">
        <f t="shared" si="42"/>
        <v>76959.040000000008</v>
      </c>
      <c r="J123" s="441"/>
      <c r="K123" s="371">
        <v>4</v>
      </c>
      <c r="L123" s="328">
        <v>4192</v>
      </c>
      <c r="M123" s="329">
        <f t="shared" si="35"/>
        <v>16768</v>
      </c>
      <c r="N123" s="328">
        <v>15047.76</v>
      </c>
      <c r="O123" s="329">
        <f t="shared" si="40"/>
        <v>60191.040000000001</v>
      </c>
      <c r="P123" s="329">
        <f t="shared" si="43"/>
        <v>76959.040000000008</v>
      </c>
      <c r="Q123" s="473"/>
      <c r="R123" s="327">
        <f t="shared" si="32"/>
        <v>0</v>
      </c>
      <c r="S123" s="328">
        <v>4192</v>
      </c>
      <c r="T123" s="329">
        <f t="shared" si="37"/>
        <v>0</v>
      </c>
      <c r="U123" s="328">
        <v>15047.76</v>
      </c>
      <c r="V123" s="329">
        <f t="shared" si="41"/>
        <v>0</v>
      </c>
      <c r="W123" s="329">
        <f t="shared" si="44"/>
        <v>0</v>
      </c>
      <c r="X123" s="464">
        <f t="shared" si="30"/>
        <v>0</v>
      </c>
      <c r="Y123" s="497">
        <f t="shared" si="31"/>
        <v>0</v>
      </c>
    </row>
    <row r="124" spans="1:25" x14ac:dyDescent="0.25">
      <c r="A124" s="36" t="s">
        <v>258</v>
      </c>
      <c r="B124" s="117" t="s">
        <v>259</v>
      </c>
      <c r="C124" s="118" t="s">
        <v>170</v>
      </c>
      <c r="D124" s="119">
        <v>4</v>
      </c>
      <c r="E124" s="40">
        <v>393</v>
      </c>
      <c r="F124" s="35">
        <f t="shared" si="33"/>
        <v>1572</v>
      </c>
      <c r="G124" s="40">
        <v>3672.55</v>
      </c>
      <c r="H124" s="35">
        <f t="shared" si="39"/>
        <v>14690.2</v>
      </c>
      <c r="I124" s="35">
        <f t="shared" si="42"/>
        <v>16262.2</v>
      </c>
      <c r="J124" s="441"/>
      <c r="K124" s="371"/>
      <c r="L124" s="328">
        <v>393</v>
      </c>
      <c r="M124" s="329">
        <f t="shared" si="35"/>
        <v>0</v>
      </c>
      <c r="N124" s="328">
        <v>3672.55</v>
      </c>
      <c r="O124" s="329">
        <f t="shared" si="40"/>
        <v>0</v>
      </c>
      <c r="P124" s="329">
        <f t="shared" si="43"/>
        <v>0</v>
      </c>
      <c r="Q124" s="473"/>
      <c r="R124" s="327">
        <f t="shared" si="32"/>
        <v>4</v>
      </c>
      <c r="S124" s="328">
        <v>393</v>
      </c>
      <c r="T124" s="329">
        <f t="shared" si="37"/>
        <v>1572</v>
      </c>
      <c r="U124" s="328">
        <v>3672.55</v>
      </c>
      <c r="V124" s="329">
        <f t="shared" si="41"/>
        <v>14690.2</v>
      </c>
      <c r="W124" s="329">
        <f t="shared" si="44"/>
        <v>16262.2</v>
      </c>
      <c r="X124" s="464">
        <f t="shared" si="30"/>
        <v>16262.2</v>
      </c>
      <c r="Y124" s="497">
        <f t="shared" si="31"/>
        <v>0</v>
      </c>
    </row>
    <row r="125" spans="1:25" x14ac:dyDescent="0.25">
      <c r="A125" s="36" t="s">
        <v>260</v>
      </c>
      <c r="B125" s="117" t="s">
        <v>261</v>
      </c>
      <c r="C125" s="118" t="s">
        <v>170</v>
      </c>
      <c r="D125" s="119">
        <v>4</v>
      </c>
      <c r="E125" s="40">
        <v>393</v>
      </c>
      <c r="F125" s="35">
        <f t="shared" si="33"/>
        <v>1572</v>
      </c>
      <c r="G125" s="40">
        <v>1027</v>
      </c>
      <c r="H125" s="35">
        <f t="shared" si="39"/>
        <v>4108</v>
      </c>
      <c r="I125" s="35">
        <f t="shared" si="42"/>
        <v>5680</v>
      </c>
      <c r="J125" s="441"/>
      <c r="K125" s="371">
        <v>4</v>
      </c>
      <c r="L125" s="328">
        <v>393</v>
      </c>
      <c r="M125" s="329">
        <f t="shared" si="35"/>
        <v>1572</v>
      </c>
      <c r="N125" s="328">
        <v>1027</v>
      </c>
      <c r="O125" s="329">
        <f t="shared" si="40"/>
        <v>4108</v>
      </c>
      <c r="P125" s="329">
        <f t="shared" si="43"/>
        <v>5680</v>
      </c>
      <c r="Q125" s="473"/>
      <c r="R125" s="327">
        <f t="shared" si="32"/>
        <v>0</v>
      </c>
      <c r="S125" s="328">
        <v>393</v>
      </c>
      <c r="T125" s="329">
        <f t="shared" si="37"/>
        <v>0</v>
      </c>
      <c r="U125" s="328">
        <v>1027</v>
      </c>
      <c r="V125" s="329">
        <f t="shared" si="41"/>
        <v>0</v>
      </c>
      <c r="W125" s="329">
        <f t="shared" si="44"/>
        <v>0</v>
      </c>
      <c r="X125" s="464">
        <f t="shared" si="30"/>
        <v>0</v>
      </c>
      <c r="Y125" s="497">
        <f t="shared" si="31"/>
        <v>0</v>
      </c>
    </row>
    <row r="126" spans="1:25" x14ac:dyDescent="0.25">
      <c r="A126" s="36" t="s">
        <v>262</v>
      </c>
      <c r="B126" s="117" t="s">
        <v>263</v>
      </c>
      <c r="C126" s="118" t="s">
        <v>170</v>
      </c>
      <c r="D126" s="119">
        <v>22</v>
      </c>
      <c r="E126" s="40">
        <v>3406</v>
      </c>
      <c r="F126" s="35">
        <f t="shared" si="33"/>
        <v>74932</v>
      </c>
      <c r="G126" s="40">
        <v>1774.5</v>
      </c>
      <c r="H126" s="35">
        <f t="shared" si="39"/>
        <v>39039</v>
      </c>
      <c r="I126" s="35">
        <f t="shared" si="42"/>
        <v>113971</v>
      </c>
      <c r="J126" s="441"/>
      <c r="K126" s="371">
        <v>20</v>
      </c>
      <c r="L126" s="328">
        <v>3406</v>
      </c>
      <c r="M126" s="329">
        <f t="shared" si="35"/>
        <v>68120</v>
      </c>
      <c r="N126" s="328">
        <v>1774.5</v>
      </c>
      <c r="O126" s="329">
        <f t="shared" si="40"/>
        <v>35490</v>
      </c>
      <c r="P126" s="329">
        <f t="shared" si="43"/>
        <v>103610</v>
      </c>
      <c r="Q126" s="473"/>
      <c r="R126" s="327">
        <f t="shared" si="32"/>
        <v>2</v>
      </c>
      <c r="S126" s="328">
        <v>3406</v>
      </c>
      <c r="T126" s="329">
        <f t="shared" si="37"/>
        <v>6812</v>
      </c>
      <c r="U126" s="328">
        <v>1774.5</v>
      </c>
      <c r="V126" s="329">
        <f t="shared" si="41"/>
        <v>3549</v>
      </c>
      <c r="W126" s="329">
        <f t="shared" si="44"/>
        <v>10361</v>
      </c>
      <c r="X126" s="464">
        <f t="shared" si="30"/>
        <v>10361</v>
      </c>
      <c r="Y126" s="497">
        <f t="shared" si="31"/>
        <v>0</v>
      </c>
    </row>
    <row r="127" spans="1:25" ht="28.5" x14ac:dyDescent="0.25">
      <c r="A127" s="36" t="s">
        <v>264</v>
      </c>
      <c r="B127" s="117" t="s">
        <v>265</v>
      </c>
      <c r="C127" s="118" t="s">
        <v>170</v>
      </c>
      <c r="D127" s="119">
        <v>10</v>
      </c>
      <c r="E127" s="40">
        <v>1572</v>
      </c>
      <c r="F127" s="35">
        <f t="shared" si="33"/>
        <v>15720</v>
      </c>
      <c r="G127" s="40">
        <v>478.4</v>
      </c>
      <c r="H127" s="35">
        <f t="shared" si="39"/>
        <v>4784</v>
      </c>
      <c r="I127" s="35">
        <f t="shared" si="42"/>
        <v>20504</v>
      </c>
      <c r="J127" s="441"/>
      <c r="K127" s="371">
        <v>1</v>
      </c>
      <c r="L127" s="328">
        <v>1572</v>
      </c>
      <c r="M127" s="329">
        <f t="shared" si="35"/>
        <v>1572</v>
      </c>
      <c r="N127" s="328">
        <v>478.4</v>
      </c>
      <c r="O127" s="329">
        <f t="shared" si="40"/>
        <v>478.4</v>
      </c>
      <c r="P127" s="329">
        <f t="shared" si="43"/>
        <v>2050.4</v>
      </c>
      <c r="Q127" s="473"/>
      <c r="R127" s="327">
        <f t="shared" si="32"/>
        <v>9</v>
      </c>
      <c r="S127" s="328">
        <v>1572</v>
      </c>
      <c r="T127" s="329">
        <f t="shared" si="37"/>
        <v>14148</v>
      </c>
      <c r="U127" s="328">
        <v>478.4</v>
      </c>
      <c r="V127" s="329">
        <f t="shared" si="41"/>
        <v>4305.5999999999995</v>
      </c>
      <c r="W127" s="329">
        <f t="shared" si="44"/>
        <v>18453.599999999999</v>
      </c>
      <c r="X127" s="464">
        <f t="shared" si="30"/>
        <v>18453.599999999999</v>
      </c>
      <c r="Y127" s="497">
        <f t="shared" si="31"/>
        <v>0</v>
      </c>
    </row>
    <row r="128" spans="1:25" ht="28.5" x14ac:dyDescent="0.25">
      <c r="A128" s="36" t="s">
        <v>266</v>
      </c>
      <c r="B128" s="117" t="s">
        <v>267</v>
      </c>
      <c r="C128" s="118" t="s">
        <v>170</v>
      </c>
      <c r="D128" s="119">
        <v>9</v>
      </c>
      <c r="E128" s="40">
        <v>1572</v>
      </c>
      <c r="F128" s="35">
        <f t="shared" si="33"/>
        <v>14148</v>
      </c>
      <c r="G128" s="40">
        <v>478.4</v>
      </c>
      <c r="H128" s="35">
        <f t="shared" si="39"/>
        <v>4305.5999999999995</v>
      </c>
      <c r="I128" s="35">
        <f t="shared" si="42"/>
        <v>18453.599999999999</v>
      </c>
      <c r="J128" s="441"/>
      <c r="K128" s="371">
        <v>5</v>
      </c>
      <c r="L128" s="328">
        <v>1572</v>
      </c>
      <c r="M128" s="329">
        <f t="shared" si="35"/>
        <v>7860</v>
      </c>
      <c r="N128" s="328">
        <v>478.4</v>
      </c>
      <c r="O128" s="329">
        <f t="shared" si="40"/>
        <v>2392</v>
      </c>
      <c r="P128" s="329">
        <f t="shared" si="43"/>
        <v>10252</v>
      </c>
      <c r="Q128" s="473"/>
      <c r="R128" s="327">
        <f t="shared" si="32"/>
        <v>4</v>
      </c>
      <c r="S128" s="328">
        <v>1572</v>
      </c>
      <c r="T128" s="329">
        <f t="shared" si="37"/>
        <v>6288</v>
      </c>
      <c r="U128" s="328">
        <v>478.4</v>
      </c>
      <c r="V128" s="329">
        <f t="shared" si="41"/>
        <v>1913.6</v>
      </c>
      <c r="W128" s="329">
        <f t="shared" si="44"/>
        <v>8201.6</v>
      </c>
      <c r="X128" s="464">
        <f t="shared" si="30"/>
        <v>8201.5999999999985</v>
      </c>
      <c r="Y128" s="497">
        <f t="shared" si="31"/>
        <v>0</v>
      </c>
    </row>
    <row r="129" spans="1:25" ht="28.5" x14ac:dyDescent="0.25">
      <c r="A129" s="36" t="s">
        <v>268</v>
      </c>
      <c r="B129" s="117" t="s">
        <v>269</v>
      </c>
      <c r="C129" s="118" t="s">
        <v>170</v>
      </c>
      <c r="D129" s="119">
        <v>9</v>
      </c>
      <c r="E129" s="40">
        <v>1572</v>
      </c>
      <c r="F129" s="35">
        <f t="shared" si="33"/>
        <v>14148</v>
      </c>
      <c r="G129" s="40">
        <v>478.4</v>
      </c>
      <c r="H129" s="35">
        <f t="shared" si="39"/>
        <v>4305.5999999999995</v>
      </c>
      <c r="I129" s="35">
        <f t="shared" si="42"/>
        <v>18453.599999999999</v>
      </c>
      <c r="J129" s="441"/>
      <c r="K129" s="371">
        <v>5</v>
      </c>
      <c r="L129" s="328">
        <v>1572</v>
      </c>
      <c r="M129" s="329">
        <f t="shared" si="35"/>
        <v>7860</v>
      </c>
      <c r="N129" s="328">
        <v>478.4</v>
      </c>
      <c r="O129" s="329">
        <f t="shared" si="40"/>
        <v>2392</v>
      </c>
      <c r="P129" s="329">
        <f t="shared" si="43"/>
        <v>10252</v>
      </c>
      <c r="Q129" s="473"/>
      <c r="R129" s="327">
        <f t="shared" si="32"/>
        <v>4</v>
      </c>
      <c r="S129" s="328">
        <v>1572</v>
      </c>
      <c r="T129" s="329">
        <f t="shared" si="37"/>
        <v>6288</v>
      </c>
      <c r="U129" s="328">
        <v>478.4</v>
      </c>
      <c r="V129" s="329">
        <f t="shared" si="41"/>
        <v>1913.6</v>
      </c>
      <c r="W129" s="329">
        <f t="shared" si="44"/>
        <v>8201.6</v>
      </c>
      <c r="X129" s="464">
        <f t="shared" si="30"/>
        <v>8201.5999999999985</v>
      </c>
      <c r="Y129" s="497">
        <f t="shared" si="31"/>
        <v>0</v>
      </c>
    </row>
    <row r="130" spans="1:25" x14ac:dyDescent="0.25">
      <c r="A130" s="36" t="s">
        <v>270</v>
      </c>
      <c r="B130" s="117" t="s">
        <v>271</v>
      </c>
      <c r="C130" s="118" t="s">
        <v>170</v>
      </c>
      <c r="D130" s="119">
        <v>54</v>
      </c>
      <c r="E130" s="40">
        <v>1572</v>
      </c>
      <c r="F130" s="35">
        <f t="shared" si="33"/>
        <v>84888</v>
      </c>
      <c r="G130" s="40">
        <v>351</v>
      </c>
      <c r="H130" s="35">
        <f t="shared" si="39"/>
        <v>18954</v>
      </c>
      <c r="I130" s="35">
        <f t="shared" si="42"/>
        <v>103842</v>
      </c>
      <c r="J130" s="441"/>
      <c r="K130" s="371">
        <v>30</v>
      </c>
      <c r="L130" s="328">
        <v>1572</v>
      </c>
      <c r="M130" s="329">
        <f t="shared" si="35"/>
        <v>47160</v>
      </c>
      <c r="N130" s="328">
        <v>351</v>
      </c>
      <c r="O130" s="329">
        <f t="shared" si="40"/>
        <v>10530</v>
      </c>
      <c r="P130" s="329">
        <f t="shared" si="43"/>
        <v>57690</v>
      </c>
      <c r="Q130" s="473"/>
      <c r="R130" s="327">
        <f t="shared" si="32"/>
        <v>24</v>
      </c>
      <c r="S130" s="328">
        <v>1572</v>
      </c>
      <c r="T130" s="329">
        <f t="shared" si="37"/>
        <v>37728</v>
      </c>
      <c r="U130" s="328">
        <v>351</v>
      </c>
      <c r="V130" s="329">
        <f t="shared" si="41"/>
        <v>8424</v>
      </c>
      <c r="W130" s="329">
        <f t="shared" si="44"/>
        <v>46152</v>
      </c>
      <c r="X130" s="464">
        <f t="shared" si="30"/>
        <v>46152</v>
      </c>
      <c r="Y130" s="497">
        <f t="shared" si="31"/>
        <v>0</v>
      </c>
    </row>
    <row r="131" spans="1:25" x14ac:dyDescent="0.25">
      <c r="A131" s="36" t="s">
        <v>272</v>
      </c>
      <c r="B131" s="117" t="s">
        <v>273</v>
      </c>
      <c r="C131" s="118" t="s">
        <v>170</v>
      </c>
      <c r="D131" s="119">
        <v>30</v>
      </c>
      <c r="E131" s="40">
        <v>1572</v>
      </c>
      <c r="F131" s="35">
        <f t="shared" si="33"/>
        <v>47160</v>
      </c>
      <c r="G131" s="40">
        <v>708.55</v>
      </c>
      <c r="H131" s="35">
        <f t="shared" si="39"/>
        <v>21256.5</v>
      </c>
      <c r="I131" s="35">
        <f t="shared" si="42"/>
        <v>68416.5</v>
      </c>
      <c r="J131" s="441"/>
      <c r="K131" s="371">
        <v>30</v>
      </c>
      <c r="L131" s="328">
        <v>1572</v>
      </c>
      <c r="M131" s="329">
        <f t="shared" si="35"/>
        <v>47160</v>
      </c>
      <c r="N131" s="328">
        <v>708.55</v>
      </c>
      <c r="O131" s="329">
        <f t="shared" si="40"/>
        <v>21256.5</v>
      </c>
      <c r="P131" s="329">
        <f t="shared" si="43"/>
        <v>68416.5</v>
      </c>
      <c r="Q131" s="473"/>
      <c r="R131" s="327">
        <f t="shared" si="32"/>
        <v>0</v>
      </c>
      <c r="S131" s="328">
        <v>1572</v>
      </c>
      <c r="T131" s="329">
        <f t="shared" si="37"/>
        <v>0</v>
      </c>
      <c r="U131" s="328">
        <v>708.55</v>
      </c>
      <c r="V131" s="329">
        <f t="shared" si="41"/>
        <v>0</v>
      </c>
      <c r="W131" s="329">
        <f t="shared" si="44"/>
        <v>0</v>
      </c>
      <c r="X131" s="464">
        <f t="shared" si="30"/>
        <v>0</v>
      </c>
      <c r="Y131" s="497">
        <f t="shared" si="31"/>
        <v>0</v>
      </c>
    </row>
    <row r="132" spans="1:25" ht="28.5" x14ac:dyDescent="0.25">
      <c r="A132" s="36" t="s">
        <v>274</v>
      </c>
      <c r="B132" s="117" t="s">
        <v>275</v>
      </c>
      <c r="C132" s="118" t="s">
        <v>170</v>
      </c>
      <c r="D132" s="119">
        <v>39</v>
      </c>
      <c r="E132" s="40">
        <v>1572</v>
      </c>
      <c r="F132" s="35">
        <f t="shared" si="33"/>
        <v>61308</v>
      </c>
      <c r="G132" s="40">
        <v>852.8</v>
      </c>
      <c r="H132" s="35">
        <f t="shared" si="39"/>
        <v>33259.199999999997</v>
      </c>
      <c r="I132" s="35">
        <f t="shared" si="42"/>
        <v>94567.2</v>
      </c>
      <c r="J132" s="441"/>
      <c r="K132" s="371">
        <v>30</v>
      </c>
      <c r="L132" s="328">
        <v>1572</v>
      </c>
      <c r="M132" s="329">
        <f t="shared" si="35"/>
        <v>47160</v>
      </c>
      <c r="N132" s="328">
        <v>852.8</v>
      </c>
      <c r="O132" s="329">
        <f t="shared" si="40"/>
        <v>25584</v>
      </c>
      <c r="P132" s="329">
        <f t="shared" si="43"/>
        <v>72744</v>
      </c>
      <c r="Q132" s="473"/>
      <c r="R132" s="327">
        <f t="shared" si="32"/>
        <v>9</v>
      </c>
      <c r="S132" s="328">
        <v>1572</v>
      </c>
      <c r="T132" s="329">
        <f t="shared" si="37"/>
        <v>14148</v>
      </c>
      <c r="U132" s="328">
        <v>852.8</v>
      </c>
      <c r="V132" s="329">
        <f t="shared" si="41"/>
        <v>7675.2</v>
      </c>
      <c r="W132" s="329">
        <f t="shared" si="44"/>
        <v>21823.200000000001</v>
      </c>
      <c r="X132" s="464">
        <f t="shared" si="30"/>
        <v>21823.199999999997</v>
      </c>
      <c r="Y132" s="497">
        <f t="shared" si="31"/>
        <v>0</v>
      </c>
    </row>
    <row r="133" spans="1:25" x14ac:dyDescent="0.25">
      <c r="A133" s="121" t="s">
        <v>276</v>
      </c>
      <c r="B133" s="117" t="s">
        <v>277</v>
      </c>
      <c r="C133" s="118" t="s">
        <v>170</v>
      </c>
      <c r="D133" s="119">
        <v>100</v>
      </c>
      <c r="E133" s="120">
        <v>6.5500000000000007</v>
      </c>
      <c r="F133" s="35">
        <f t="shared" si="33"/>
        <v>655.00000000000011</v>
      </c>
      <c r="G133" s="120">
        <v>2.3660000000000001</v>
      </c>
      <c r="H133" s="35">
        <f t="shared" si="39"/>
        <v>236.60000000000002</v>
      </c>
      <c r="I133" s="35">
        <f t="shared" si="42"/>
        <v>891.60000000000014</v>
      </c>
      <c r="J133" s="441"/>
      <c r="K133" s="371"/>
      <c r="L133" s="372">
        <v>6.5500000000000007</v>
      </c>
      <c r="M133" s="329">
        <f t="shared" si="35"/>
        <v>0</v>
      </c>
      <c r="N133" s="372">
        <v>2.3660000000000001</v>
      </c>
      <c r="O133" s="329">
        <f t="shared" si="40"/>
        <v>0</v>
      </c>
      <c r="P133" s="329">
        <f t="shared" si="43"/>
        <v>0</v>
      </c>
      <c r="Q133" s="473"/>
      <c r="R133" s="327">
        <f t="shared" si="32"/>
        <v>100</v>
      </c>
      <c r="S133" s="372">
        <v>6.5500000000000007</v>
      </c>
      <c r="T133" s="329">
        <f t="shared" si="37"/>
        <v>655.00000000000011</v>
      </c>
      <c r="U133" s="372">
        <v>2.3660000000000001</v>
      </c>
      <c r="V133" s="329">
        <f t="shared" si="41"/>
        <v>236.60000000000002</v>
      </c>
      <c r="W133" s="329">
        <f t="shared" si="44"/>
        <v>891.60000000000014</v>
      </c>
      <c r="X133" s="464">
        <f t="shared" si="30"/>
        <v>891.60000000000014</v>
      </c>
      <c r="Y133" s="497">
        <f t="shared" si="31"/>
        <v>0</v>
      </c>
    </row>
    <row r="134" spans="1:25" x14ac:dyDescent="0.25">
      <c r="A134" s="36" t="s">
        <v>278</v>
      </c>
      <c r="B134" s="117" t="s">
        <v>279</v>
      </c>
      <c r="C134" s="118" t="s">
        <v>170</v>
      </c>
      <c r="D134" s="119">
        <v>87</v>
      </c>
      <c r="E134" s="40">
        <v>131</v>
      </c>
      <c r="F134" s="35">
        <f t="shared" si="33"/>
        <v>11397</v>
      </c>
      <c r="G134" s="40">
        <v>93.29</v>
      </c>
      <c r="H134" s="35">
        <f t="shared" si="39"/>
        <v>8116.2300000000005</v>
      </c>
      <c r="I134" s="35">
        <f t="shared" si="42"/>
        <v>19513.23</v>
      </c>
      <c r="J134" s="441"/>
      <c r="K134" s="371">
        <v>80</v>
      </c>
      <c r="L134" s="328">
        <v>131</v>
      </c>
      <c r="M134" s="329">
        <f t="shared" si="35"/>
        <v>10480</v>
      </c>
      <c r="N134" s="328">
        <v>93.29</v>
      </c>
      <c r="O134" s="329">
        <f t="shared" si="40"/>
        <v>7463.2000000000007</v>
      </c>
      <c r="P134" s="329">
        <f t="shared" si="43"/>
        <v>17943.2</v>
      </c>
      <c r="Q134" s="473"/>
      <c r="R134" s="327">
        <f t="shared" si="32"/>
        <v>7</v>
      </c>
      <c r="S134" s="328">
        <v>131</v>
      </c>
      <c r="T134" s="329">
        <f t="shared" si="37"/>
        <v>917</v>
      </c>
      <c r="U134" s="328">
        <v>93.29</v>
      </c>
      <c r="V134" s="329">
        <f t="shared" si="41"/>
        <v>653.03000000000009</v>
      </c>
      <c r="W134" s="329">
        <f t="shared" si="44"/>
        <v>1570.0300000000002</v>
      </c>
      <c r="X134" s="464">
        <f t="shared" ref="X134:X197" si="45">I134-P134</f>
        <v>1570.0299999999988</v>
      </c>
      <c r="Y134" s="497">
        <f t="shared" ref="Y134:Y197" si="46">W134-X134</f>
        <v>0</v>
      </c>
    </row>
    <row r="135" spans="1:25" x14ac:dyDescent="0.25">
      <c r="A135" s="36" t="s">
        <v>280</v>
      </c>
      <c r="B135" s="117" t="s">
        <v>281</v>
      </c>
      <c r="C135" s="118" t="s">
        <v>170</v>
      </c>
      <c r="D135" s="119">
        <v>82</v>
      </c>
      <c r="E135" s="40">
        <v>4192</v>
      </c>
      <c r="F135" s="35">
        <f t="shared" si="33"/>
        <v>343744</v>
      </c>
      <c r="G135" s="40">
        <v>4800.12</v>
      </c>
      <c r="H135" s="35">
        <f t="shared" si="39"/>
        <v>393609.83999999997</v>
      </c>
      <c r="I135" s="35">
        <f t="shared" si="42"/>
        <v>737353.84</v>
      </c>
      <c r="J135" s="441"/>
      <c r="K135" s="371">
        <v>40</v>
      </c>
      <c r="L135" s="328">
        <v>4192</v>
      </c>
      <c r="M135" s="329">
        <f t="shared" si="35"/>
        <v>167680</v>
      </c>
      <c r="N135" s="328">
        <v>4800.12</v>
      </c>
      <c r="O135" s="329">
        <f t="shared" si="40"/>
        <v>192004.8</v>
      </c>
      <c r="P135" s="329">
        <f t="shared" si="43"/>
        <v>359684.8</v>
      </c>
      <c r="Q135" s="473"/>
      <c r="R135" s="327">
        <f t="shared" si="32"/>
        <v>42</v>
      </c>
      <c r="S135" s="328">
        <v>4192</v>
      </c>
      <c r="T135" s="329">
        <f t="shared" si="37"/>
        <v>176064</v>
      </c>
      <c r="U135" s="328">
        <v>4800.12</v>
      </c>
      <c r="V135" s="329">
        <f t="shared" si="41"/>
        <v>201605.04</v>
      </c>
      <c r="W135" s="329">
        <f t="shared" si="44"/>
        <v>377669.04000000004</v>
      </c>
      <c r="X135" s="464">
        <f t="shared" si="45"/>
        <v>377669.04</v>
      </c>
      <c r="Y135" s="497">
        <f t="shared" si="46"/>
        <v>0</v>
      </c>
    </row>
    <row r="136" spans="1:25" x14ac:dyDescent="0.25">
      <c r="A136" s="36" t="s">
        <v>282</v>
      </c>
      <c r="B136" s="117" t="s">
        <v>283</v>
      </c>
      <c r="C136" s="118" t="s">
        <v>170</v>
      </c>
      <c r="D136" s="119">
        <v>82</v>
      </c>
      <c r="E136" s="40">
        <v>1572</v>
      </c>
      <c r="F136" s="35">
        <f t="shared" si="33"/>
        <v>128904</v>
      </c>
      <c r="G136" s="40">
        <v>1625</v>
      </c>
      <c r="H136" s="35">
        <f t="shared" si="39"/>
        <v>133250</v>
      </c>
      <c r="I136" s="35">
        <f t="shared" si="42"/>
        <v>262154</v>
      </c>
      <c r="J136" s="441"/>
      <c r="K136" s="371">
        <v>50</v>
      </c>
      <c r="L136" s="328">
        <v>1572</v>
      </c>
      <c r="M136" s="329">
        <f t="shared" si="35"/>
        <v>78600</v>
      </c>
      <c r="N136" s="328">
        <v>1625</v>
      </c>
      <c r="O136" s="329">
        <f t="shared" si="40"/>
        <v>81250</v>
      </c>
      <c r="P136" s="329">
        <f t="shared" si="43"/>
        <v>159850</v>
      </c>
      <c r="Q136" s="473"/>
      <c r="R136" s="327">
        <f t="shared" ref="R136:R199" si="47">D136-K136</f>
        <v>32</v>
      </c>
      <c r="S136" s="328">
        <v>1572</v>
      </c>
      <c r="T136" s="329">
        <f t="shared" si="37"/>
        <v>50304</v>
      </c>
      <c r="U136" s="328">
        <v>1625</v>
      </c>
      <c r="V136" s="329">
        <f t="shared" si="41"/>
        <v>52000</v>
      </c>
      <c r="W136" s="329">
        <f t="shared" si="44"/>
        <v>102304</v>
      </c>
      <c r="X136" s="464">
        <f t="shared" si="45"/>
        <v>102304</v>
      </c>
      <c r="Y136" s="497">
        <f t="shared" si="46"/>
        <v>0</v>
      </c>
    </row>
    <row r="137" spans="1:25" x14ac:dyDescent="0.25">
      <c r="A137" s="36" t="s">
        <v>284</v>
      </c>
      <c r="B137" s="117" t="s">
        <v>285</v>
      </c>
      <c r="C137" s="118" t="s">
        <v>170</v>
      </c>
      <c r="D137" s="119">
        <v>1</v>
      </c>
      <c r="E137" s="40">
        <v>5895</v>
      </c>
      <c r="F137" s="35">
        <f t="shared" ref="F137:F168" si="48">D137*E137</f>
        <v>5895</v>
      </c>
      <c r="G137" s="40">
        <v>40714.129999999997</v>
      </c>
      <c r="H137" s="35">
        <f t="shared" si="39"/>
        <v>40714.129999999997</v>
      </c>
      <c r="I137" s="35">
        <f t="shared" si="42"/>
        <v>46609.13</v>
      </c>
      <c r="J137" s="441"/>
      <c r="K137" s="371">
        <v>1</v>
      </c>
      <c r="L137" s="328">
        <v>5895</v>
      </c>
      <c r="M137" s="329">
        <f t="shared" si="35"/>
        <v>5895</v>
      </c>
      <c r="N137" s="328">
        <v>40714.129999999997</v>
      </c>
      <c r="O137" s="329">
        <f t="shared" si="40"/>
        <v>40714.129999999997</v>
      </c>
      <c r="P137" s="329">
        <f t="shared" si="43"/>
        <v>46609.13</v>
      </c>
      <c r="Q137" s="473"/>
      <c r="R137" s="327">
        <f t="shared" si="47"/>
        <v>0</v>
      </c>
      <c r="S137" s="328">
        <v>5895</v>
      </c>
      <c r="T137" s="329">
        <f t="shared" si="37"/>
        <v>0</v>
      </c>
      <c r="U137" s="328">
        <v>40714.129999999997</v>
      </c>
      <c r="V137" s="329">
        <f t="shared" si="41"/>
        <v>0</v>
      </c>
      <c r="W137" s="329">
        <f t="shared" si="44"/>
        <v>0</v>
      </c>
      <c r="X137" s="464">
        <f t="shared" si="45"/>
        <v>0</v>
      </c>
      <c r="Y137" s="497">
        <f t="shared" si="46"/>
        <v>0</v>
      </c>
    </row>
    <row r="138" spans="1:25" x14ac:dyDescent="0.25">
      <c r="A138" s="36" t="s">
        <v>286</v>
      </c>
      <c r="B138" s="117" t="s">
        <v>287</v>
      </c>
      <c r="C138" s="118" t="s">
        <v>170</v>
      </c>
      <c r="D138" s="119">
        <v>1</v>
      </c>
      <c r="E138" s="40">
        <v>5895</v>
      </c>
      <c r="F138" s="35">
        <f t="shared" si="48"/>
        <v>5895</v>
      </c>
      <c r="G138" s="40">
        <v>42423.73</v>
      </c>
      <c r="H138" s="35">
        <f t="shared" ref="H138:H169" si="49">D138*G138</f>
        <v>42423.73</v>
      </c>
      <c r="I138" s="35">
        <f t="shared" si="42"/>
        <v>48318.73</v>
      </c>
      <c r="J138" s="441"/>
      <c r="K138" s="371"/>
      <c r="L138" s="328">
        <v>5895</v>
      </c>
      <c r="M138" s="329">
        <f t="shared" si="35"/>
        <v>0</v>
      </c>
      <c r="N138" s="328">
        <v>42423.73</v>
      </c>
      <c r="O138" s="329">
        <f t="shared" si="40"/>
        <v>0</v>
      </c>
      <c r="P138" s="329">
        <f t="shared" si="43"/>
        <v>0</v>
      </c>
      <c r="Q138" s="473"/>
      <c r="R138" s="327">
        <f t="shared" si="47"/>
        <v>1</v>
      </c>
      <c r="S138" s="328">
        <v>5895</v>
      </c>
      <c r="T138" s="329">
        <f t="shared" si="37"/>
        <v>5895</v>
      </c>
      <c r="U138" s="328">
        <v>42423.73</v>
      </c>
      <c r="V138" s="329">
        <f t="shared" si="41"/>
        <v>42423.73</v>
      </c>
      <c r="W138" s="329">
        <f t="shared" si="44"/>
        <v>48318.73</v>
      </c>
      <c r="X138" s="464">
        <f t="shared" si="45"/>
        <v>48318.73</v>
      </c>
      <c r="Y138" s="497">
        <f t="shared" si="46"/>
        <v>0</v>
      </c>
    </row>
    <row r="139" spans="1:25" x14ac:dyDescent="0.25">
      <c r="A139" s="121" t="s">
        <v>288</v>
      </c>
      <c r="B139" s="117" t="s">
        <v>289</v>
      </c>
      <c r="C139" s="118" t="s">
        <v>170</v>
      </c>
      <c r="D139" s="119">
        <v>120</v>
      </c>
      <c r="E139" s="120">
        <v>353.7</v>
      </c>
      <c r="F139" s="35">
        <f t="shared" si="48"/>
        <v>42444</v>
      </c>
      <c r="G139" s="120">
        <v>171.08</v>
      </c>
      <c r="H139" s="35">
        <f t="shared" si="49"/>
        <v>20529.600000000002</v>
      </c>
      <c r="I139" s="35">
        <f>F139+H139</f>
        <v>62973.600000000006</v>
      </c>
      <c r="J139" s="441"/>
      <c r="K139" s="371"/>
      <c r="L139" s="372">
        <v>353.7</v>
      </c>
      <c r="M139" s="329">
        <f t="shared" si="35"/>
        <v>0</v>
      </c>
      <c r="N139" s="372">
        <v>171.08</v>
      </c>
      <c r="O139" s="329">
        <f t="shared" si="40"/>
        <v>0</v>
      </c>
      <c r="P139" s="329">
        <f>M139+O139</f>
        <v>0</v>
      </c>
      <c r="Q139" s="473"/>
      <c r="R139" s="327">
        <f t="shared" si="47"/>
        <v>120</v>
      </c>
      <c r="S139" s="372">
        <v>353.7</v>
      </c>
      <c r="T139" s="329">
        <f t="shared" si="37"/>
        <v>42444</v>
      </c>
      <c r="U139" s="372">
        <v>171.08</v>
      </c>
      <c r="V139" s="329">
        <f t="shared" si="41"/>
        <v>20529.600000000002</v>
      </c>
      <c r="W139" s="329">
        <f>T139+V139</f>
        <v>62973.600000000006</v>
      </c>
      <c r="X139" s="464">
        <f t="shared" si="45"/>
        <v>62973.600000000006</v>
      </c>
      <c r="Y139" s="497">
        <f t="shared" si="46"/>
        <v>0</v>
      </c>
    </row>
    <row r="140" spans="1:25" x14ac:dyDescent="0.25">
      <c r="A140" s="121" t="s">
        <v>290</v>
      </c>
      <c r="B140" s="117" t="s">
        <v>291</v>
      </c>
      <c r="C140" s="118" t="s">
        <v>170</v>
      </c>
      <c r="D140" s="119">
        <v>808</v>
      </c>
      <c r="E140" s="120">
        <v>0</v>
      </c>
      <c r="F140" s="35">
        <f t="shared" si="48"/>
        <v>0</v>
      </c>
      <c r="G140" s="120">
        <v>2.0020000000000002</v>
      </c>
      <c r="H140" s="35">
        <f t="shared" si="49"/>
        <v>1617.6160000000002</v>
      </c>
      <c r="I140" s="35">
        <f>F140+H140</f>
        <v>1617.6160000000002</v>
      </c>
      <c r="J140" s="441"/>
      <c r="K140" s="371"/>
      <c r="L140" s="372">
        <v>0</v>
      </c>
      <c r="M140" s="329">
        <f t="shared" si="35"/>
        <v>0</v>
      </c>
      <c r="N140" s="372">
        <v>2.0020000000000002</v>
      </c>
      <c r="O140" s="329">
        <f t="shared" si="40"/>
        <v>0</v>
      </c>
      <c r="P140" s="329">
        <f>M140+O140</f>
        <v>0</v>
      </c>
      <c r="Q140" s="473"/>
      <c r="R140" s="327">
        <f t="shared" si="47"/>
        <v>808</v>
      </c>
      <c r="S140" s="372">
        <v>0</v>
      </c>
      <c r="T140" s="329">
        <f t="shared" si="37"/>
        <v>0</v>
      </c>
      <c r="U140" s="372">
        <v>2.0020000000000002</v>
      </c>
      <c r="V140" s="329">
        <f t="shared" si="41"/>
        <v>1617.6160000000002</v>
      </c>
      <c r="W140" s="329">
        <f>T140+V140</f>
        <v>1617.6160000000002</v>
      </c>
      <c r="X140" s="464">
        <f t="shared" si="45"/>
        <v>1617.6160000000002</v>
      </c>
      <c r="Y140" s="497">
        <f t="shared" si="46"/>
        <v>0</v>
      </c>
    </row>
    <row r="141" spans="1:25" x14ac:dyDescent="0.25">
      <c r="A141" s="121" t="s">
        <v>292</v>
      </c>
      <c r="B141" s="117" t="s">
        <v>293</v>
      </c>
      <c r="C141" s="118" t="s">
        <v>170</v>
      </c>
      <c r="D141" s="119">
        <v>808</v>
      </c>
      <c r="E141" s="120">
        <v>0</v>
      </c>
      <c r="F141" s="35">
        <f t="shared" si="48"/>
        <v>0</v>
      </c>
      <c r="G141" s="120">
        <v>6.4870000000000001</v>
      </c>
      <c r="H141" s="35">
        <f t="shared" si="49"/>
        <v>5241.4960000000001</v>
      </c>
      <c r="I141" s="35">
        <f>F141+H141</f>
        <v>5241.4960000000001</v>
      </c>
      <c r="J141" s="441"/>
      <c r="K141" s="371"/>
      <c r="L141" s="372">
        <v>0</v>
      </c>
      <c r="M141" s="329">
        <f t="shared" si="35"/>
        <v>0</v>
      </c>
      <c r="N141" s="372">
        <v>6.4870000000000001</v>
      </c>
      <c r="O141" s="329">
        <f t="shared" si="40"/>
        <v>0</v>
      </c>
      <c r="P141" s="329">
        <f>M141+O141</f>
        <v>0</v>
      </c>
      <c r="Q141" s="473"/>
      <c r="R141" s="327">
        <f t="shared" si="47"/>
        <v>808</v>
      </c>
      <c r="S141" s="372">
        <v>0</v>
      </c>
      <c r="T141" s="329">
        <f t="shared" si="37"/>
        <v>0</v>
      </c>
      <c r="U141" s="372">
        <v>6.4870000000000001</v>
      </c>
      <c r="V141" s="329">
        <f t="shared" si="41"/>
        <v>5241.4960000000001</v>
      </c>
      <c r="W141" s="329">
        <f>T141+V141</f>
        <v>5241.4960000000001</v>
      </c>
      <c r="X141" s="464">
        <f t="shared" si="45"/>
        <v>5241.4960000000001</v>
      </c>
      <c r="Y141" s="497">
        <f t="shared" si="46"/>
        <v>0</v>
      </c>
    </row>
    <row r="142" spans="1:25" x14ac:dyDescent="0.25">
      <c r="A142" s="36" t="s">
        <v>294</v>
      </c>
      <c r="B142" s="117" t="s">
        <v>295</v>
      </c>
      <c r="C142" s="118" t="s">
        <v>296</v>
      </c>
      <c r="D142" s="119">
        <v>552</v>
      </c>
      <c r="E142" s="40">
        <v>497.8</v>
      </c>
      <c r="F142" s="35">
        <f t="shared" si="48"/>
        <v>274785.60000000003</v>
      </c>
      <c r="G142" s="40">
        <v>699.4</v>
      </c>
      <c r="H142" s="35">
        <f t="shared" si="49"/>
        <v>386068.8</v>
      </c>
      <c r="I142" s="35">
        <f t="shared" ref="I142:I172" si="50">E142*D142+G142*D142</f>
        <v>660854.4</v>
      </c>
      <c r="J142" s="441"/>
      <c r="K142" s="371">
        <v>400</v>
      </c>
      <c r="L142" s="328">
        <v>497.8</v>
      </c>
      <c r="M142" s="329">
        <f t="shared" si="35"/>
        <v>199120</v>
      </c>
      <c r="N142" s="328">
        <v>699.4</v>
      </c>
      <c r="O142" s="329">
        <f t="shared" si="40"/>
        <v>279760</v>
      </c>
      <c r="P142" s="329">
        <f t="shared" ref="P142:P172" si="51">L142*K142+N142*K142</f>
        <v>478880</v>
      </c>
      <c r="Q142" s="473"/>
      <c r="R142" s="327">
        <f t="shared" si="47"/>
        <v>152</v>
      </c>
      <c r="S142" s="328">
        <v>497.8</v>
      </c>
      <c r="T142" s="329">
        <f t="shared" si="37"/>
        <v>75665.600000000006</v>
      </c>
      <c r="U142" s="328">
        <v>699.4</v>
      </c>
      <c r="V142" s="329">
        <f t="shared" si="41"/>
        <v>106308.8</v>
      </c>
      <c r="W142" s="329">
        <f t="shared" ref="W142:W172" si="52">S142*R142+U142*R142</f>
        <v>181974.40000000002</v>
      </c>
      <c r="X142" s="464">
        <f t="shared" si="45"/>
        <v>181974.40000000002</v>
      </c>
      <c r="Y142" s="497">
        <f t="shared" si="46"/>
        <v>0</v>
      </c>
    </row>
    <row r="143" spans="1:25" x14ac:dyDescent="0.25">
      <c r="A143" s="36" t="s">
        <v>297</v>
      </c>
      <c r="B143" s="117" t="s">
        <v>298</v>
      </c>
      <c r="C143" s="118" t="s">
        <v>296</v>
      </c>
      <c r="D143" s="119">
        <v>585</v>
      </c>
      <c r="E143" s="40">
        <v>131</v>
      </c>
      <c r="F143" s="35">
        <f t="shared" si="48"/>
        <v>76635</v>
      </c>
      <c r="G143" s="40">
        <v>380.64</v>
      </c>
      <c r="H143" s="35">
        <f t="shared" si="49"/>
        <v>222674.4</v>
      </c>
      <c r="I143" s="35">
        <f t="shared" si="50"/>
        <v>299309.40000000002</v>
      </c>
      <c r="J143" s="441"/>
      <c r="K143" s="371">
        <v>400</v>
      </c>
      <c r="L143" s="328">
        <v>131</v>
      </c>
      <c r="M143" s="329">
        <f t="shared" si="35"/>
        <v>52400</v>
      </c>
      <c r="N143" s="328">
        <v>380.64</v>
      </c>
      <c r="O143" s="329">
        <f t="shared" si="40"/>
        <v>152256</v>
      </c>
      <c r="P143" s="329">
        <f t="shared" si="51"/>
        <v>204656</v>
      </c>
      <c r="Q143" s="473"/>
      <c r="R143" s="327">
        <f t="shared" si="47"/>
        <v>185</v>
      </c>
      <c r="S143" s="328">
        <v>131</v>
      </c>
      <c r="T143" s="329">
        <f t="shared" si="37"/>
        <v>24235</v>
      </c>
      <c r="U143" s="328">
        <v>380.64</v>
      </c>
      <c r="V143" s="329">
        <f t="shared" si="41"/>
        <v>70418.399999999994</v>
      </c>
      <c r="W143" s="329">
        <f t="shared" si="52"/>
        <v>94653.4</v>
      </c>
      <c r="X143" s="464">
        <f t="shared" si="45"/>
        <v>94653.400000000023</v>
      </c>
      <c r="Y143" s="497">
        <f t="shared" si="46"/>
        <v>0</v>
      </c>
    </row>
    <row r="144" spans="1:25" x14ac:dyDescent="0.25">
      <c r="A144" s="36" t="s">
        <v>299</v>
      </c>
      <c r="B144" s="117" t="s">
        <v>300</v>
      </c>
      <c r="C144" s="118" t="s">
        <v>296</v>
      </c>
      <c r="D144" s="119">
        <v>552</v>
      </c>
      <c r="E144" s="40">
        <v>157.19999999999999</v>
      </c>
      <c r="F144" s="35">
        <f t="shared" si="48"/>
        <v>86774.399999999994</v>
      </c>
      <c r="G144" s="40">
        <v>271.99</v>
      </c>
      <c r="H144" s="35">
        <f t="shared" si="49"/>
        <v>150138.48000000001</v>
      </c>
      <c r="I144" s="35">
        <f t="shared" si="50"/>
        <v>236912.88</v>
      </c>
      <c r="J144" s="441"/>
      <c r="K144" s="371">
        <v>400</v>
      </c>
      <c r="L144" s="328">
        <v>157.19999999999999</v>
      </c>
      <c r="M144" s="329">
        <f t="shared" si="35"/>
        <v>62879.999999999993</v>
      </c>
      <c r="N144" s="328">
        <v>271.99</v>
      </c>
      <c r="O144" s="329">
        <f t="shared" si="40"/>
        <v>108796</v>
      </c>
      <c r="P144" s="329">
        <f t="shared" si="51"/>
        <v>171676</v>
      </c>
      <c r="Q144" s="473"/>
      <c r="R144" s="327">
        <f t="shared" si="47"/>
        <v>152</v>
      </c>
      <c r="S144" s="328">
        <v>157.19999999999999</v>
      </c>
      <c r="T144" s="329">
        <f t="shared" si="37"/>
        <v>23894.399999999998</v>
      </c>
      <c r="U144" s="328">
        <v>271.99</v>
      </c>
      <c r="V144" s="329">
        <f t="shared" si="41"/>
        <v>41342.480000000003</v>
      </c>
      <c r="W144" s="329">
        <f t="shared" si="52"/>
        <v>65236.880000000005</v>
      </c>
      <c r="X144" s="464">
        <f t="shared" si="45"/>
        <v>65236.880000000005</v>
      </c>
      <c r="Y144" s="497">
        <f t="shared" si="46"/>
        <v>0</v>
      </c>
    </row>
    <row r="145" spans="1:25" x14ac:dyDescent="0.25">
      <c r="A145" s="36" t="s">
        <v>301</v>
      </c>
      <c r="B145" s="117" t="s">
        <v>302</v>
      </c>
      <c r="C145" s="118" t="s">
        <v>170</v>
      </c>
      <c r="D145" s="119">
        <v>9</v>
      </c>
      <c r="E145" s="40">
        <v>1572</v>
      </c>
      <c r="F145" s="35">
        <f t="shared" si="48"/>
        <v>14148</v>
      </c>
      <c r="G145" s="40">
        <v>2107.04</v>
      </c>
      <c r="H145" s="35">
        <f t="shared" si="49"/>
        <v>18963.36</v>
      </c>
      <c r="I145" s="35">
        <f t="shared" si="50"/>
        <v>33111.360000000001</v>
      </c>
      <c r="J145" s="441"/>
      <c r="K145" s="371">
        <v>9</v>
      </c>
      <c r="L145" s="328">
        <v>1572</v>
      </c>
      <c r="M145" s="329">
        <f t="shared" si="35"/>
        <v>14148</v>
      </c>
      <c r="N145" s="328">
        <v>2107.04</v>
      </c>
      <c r="O145" s="329">
        <f t="shared" si="40"/>
        <v>18963.36</v>
      </c>
      <c r="P145" s="329">
        <f t="shared" si="51"/>
        <v>33111.360000000001</v>
      </c>
      <c r="Q145" s="473"/>
      <c r="R145" s="327">
        <f t="shared" si="47"/>
        <v>0</v>
      </c>
      <c r="S145" s="328">
        <v>1572</v>
      </c>
      <c r="T145" s="329">
        <f t="shared" si="37"/>
        <v>0</v>
      </c>
      <c r="U145" s="328">
        <v>2107.04</v>
      </c>
      <c r="V145" s="329">
        <f t="shared" si="41"/>
        <v>0</v>
      </c>
      <c r="W145" s="329">
        <f t="shared" si="52"/>
        <v>0</v>
      </c>
      <c r="X145" s="464">
        <f t="shared" si="45"/>
        <v>0</v>
      </c>
      <c r="Y145" s="497">
        <f t="shared" si="46"/>
        <v>0</v>
      </c>
    </row>
    <row r="146" spans="1:25" x14ac:dyDescent="0.25">
      <c r="A146" s="36" t="s">
        <v>303</v>
      </c>
      <c r="B146" s="117" t="s">
        <v>304</v>
      </c>
      <c r="C146" s="118" t="s">
        <v>170</v>
      </c>
      <c r="D146" s="119">
        <v>4</v>
      </c>
      <c r="E146" s="40">
        <v>1572</v>
      </c>
      <c r="F146" s="35">
        <f t="shared" si="48"/>
        <v>6288</v>
      </c>
      <c r="G146" s="40">
        <v>2459.6</v>
      </c>
      <c r="H146" s="35">
        <f t="shared" si="49"/>
        <v>9838.4</v>
      </c>
      <c r="I146" s="35">
        <f t="shared" si="50"/>
        <v>16126.4</v>
      </c>
      <c r="J146" s="441"/>
      <c r="K146" s="371">
        <v>3</v>
      </c>
      <c r="L146" s="328">
        <v>1572</v>
      </c>
      <c r="M146" s="329">
        <f t="shared" si="35"/>
        <v>4716</v>
      </c>
      <c r="N146" s="328">
        <v>2459.6</v>
      </c>
      <c r="O146" s="329">
        <f t="shared" si="40"/>
        <v>7378.7999999999993</v>
      </c>
      <c r="P146" s="329">
        <f t="shared" si="51"/>
        <v>12094.8</v>
      </c>
      <c r="Q146" s="473"/>
      <c r="R146" s="327">
        <f t="shared" si="47"/>
        <v>1</v>
      </c>
      <c r="S146" s="328">
        <v>1572</v>
      </c>
      <c r="T146" s="329">
        <f t="shared" si="37"/>
        <v>1572</v>
      </c>
      <c r="U146" s="328">
        <v>2459.6</v>
      </c>
      <c r="V146" s="329">
        <f t="shared" si="41"/>
        <v>2459.6</v>
      </c>
      <c r="W146" s="329">
        <f t="shared" si="52"/>
        <v>4031.6</v>
      </c>
      <c r="X146" s="464">
        <f t="shared" si="45"/>
        <v>4031.6000000000004</v>
      </c>
      <c r="Y146" s="497">
        <f t="shared" si="46"/>
        <v>0</v>
      </c>
    </row>
    <row r="147" spans="1:25" x14ac:dyDescent="0.25">
      <c r="A147" s="36" t="s">
        <v>305</v>
      </c>
      <c r="B147" s="122" t="s">
        <v>306</v>
      </c>
      <c r="C147" s="118" t="s">
        <v>243</v>
      </c>
      <c r="D147" s="119">
        <v>150</v>
      </c>
      <c r="E147" s="40">
        <v>838.4</v>
      </c>
      <c r="F147" s="35">
        <f t="shared" si="48"/>
        <v>125760</v>
      </c>
      <c r="G147" s="40">
        <v>487.5</v>
      </c>
      <c r="H147" s="35">
        <f t="shared" si="49"/>
        <v>73125</v>
      </c>
      <c r="I147" s="35">
        <f t="shared" si="50"/>
        <v>198885</v>
      </c>
      <c r="J147" s="441"/>
      <c r="K147" s="371"/>
      <c r="L147" s="328">
        <v>838.4</v>
      </c>
      <c r="M147" s="329">
        <f t="shared" si="35"/>
        <v>0</v>
      </c>
      <c r="N147" s="328">
        <v>487.5</v>
      </c>
      <c r="O147" s="329">
        <f t="shared" si="40"/>
        <v>0</v>
      </c>
      <c r="P147" s="329">
        <f t="shared" si="51"/>
        <v>0</v>
      </c>
      <c r="Q147" s="473"/>
      <c r="R147" s="327">
        <f t="shared" si="47"/>
        <v>150</v>
      </c>
      <c r="S147" s="328">
        <v>838.4</v>
      </c>
      <c r="T147" s="329">
        <f t="shared" si="37"/>
        <v>125760</v>
      </c>
      <c r="U147" s="328">
        <v>487.5</v>
      </c>
      <c r="V147" s="329">
        <f t="shared" si="41"/>
        <v>73125</v>
      </c>
      <c r="W147" s="329">
        <f t="shared" si="52"/>
        <v>198885</v>
      </c>
      <c r="X147" s="464">
        <f t="shared" si="45"/>
        <v>198885</v>
      </c>
      <c r="Y147" s="497">
        <f t="shared" si="46"/>
        <v>0</v>
      </c>
    </row>
    <row r="148" spans="1:25" x14ac:dyDescent="0.25">
      <c r="A148" s="36" t="s">
        <v>307</v>
      </c>
      <c r="B148" s="122" t="s">
        <v>308</v>
      </c>
      <c r="C148" s="118" t="s">
        <v>243</v>
      </c>
      <c r="D148" s="119">
        <v>150</v>
      </c>
      <c r="E148" s="40">
        <v>157.19999999999999</v>
      </c>
      <c r="F148" s="35">
        <f t="shared" si="48"/>
        <v>23580</v>
      </c>
      <c r="G148" s="40">
        <v>223.15</v>
      </c>
      <c r="H148" s="35">
        <f t="shared" si="49"/>
        <v>33472.5</v>
      </c>
      <c r="I148" s="35">
        <f t="shared" si="50"/>
        <v>57052.5</v>
      </c>
      <c r="J148" s="441"/>
      <c r="K148" s="371"/>
      <c r="L148" s="328">
        <v>157.19999999999999</v>
      </c>
      <c r="M148" s="329">
        <f t="shared" si="35"/>
        <v>0</v>
      </c>
      <c r="N148" s="328">
        <v>223.15</v>
      </c>
      <c r="O148" s="329">
        <f t="shared" si="40"/>
        <v>0</v>
      </c>
      <c r="P148" s="329">
        <f t="shared" si="51"/>
        <v>0</v>
      </c>
      <c r="Q148" s="473"/>
      <c r="R148" s="327">
        <f t="shared" si="47"/>
        <v>150</v>
      </c>
      <c r="S148" s="328">
        <v>157.19999999999999</v>
      </c>
      <c r="T148" s="329">
        <f t="shared" si="37"/>
        <v>23580</v>
      </c>
      <c r="U148" s="328">
        <v>223.15</v>
      </c>
      <c r="V148" s="329">
        <f t="shared" si="41"/>
        <v>33472.5</v>
      </c>
      <c r="W148" s="329">
        <f t="shared" si="52"/>
        <v>57052.5</v>
      </c>
      <c r="X148" s="464">
        <f t="shared" si="45"/>
        <v>57052.5</v>
      </c>
      <c r="Y148" s="497">
        <f t="shared" si="46"/>
        <v>0</v>
      </c>
    </row>
    <row r="149" spans="1:25" x14ac:dyDescent="0.25">
      <c r="A149" s="36" t="s">
        <v>309</v>
      </c>
      <c r="B149" s="122" t="s">
        <v>310</v>
      </c>
      <c r="C149" s="118" t="s">
        <v>170</v>
      </c>
      <c r="D149" s="119">
        <v>10</v>
      </c>
      <c r="E149" s="40">
        <v>157.19999999999999</v>
      </c>
      <c r="F149" s="35">
        <f t="shared" si="48"/>
        <v>1572</v>
      </c>
      <c r="G149" s="40">
        <v>1091.22</v>
      </c>
      <c r="H149" s="35">
        <f t="shared" si="49"/>
        <v>10912.2</v>
      </c>
      <c r="I149" s="35">
        <f t="shared" si="50"/>
        <v>12484.2</v>
      </c>
      <c r="J149" s="441"/>
      <c r="K149" s="371"/>
      <c r="L149" s="328">
        <v>157.19999999999999</v>
      </c>
      <c r="M149" s="329">
        <f t="shared" si="35"/>
        <v>0</v>
      </c>
      <c r="N149" s="328">
        <v>1091.22</v>
      </c>
      <c r="O149" s="329">
        <f t="shared" si="40"/>
        <v>0</v>
      </c>
      <c r="P149" s="329">
        <f t="shared" si="51"/>
        <v>0</v>
      </c>
      <c r="Q149" s="473"/>
      <c r="R149" s="327">
        <f t="shared" si="47"/>
        <v>10</v>
      </c>
      <c r="S149" s="328">
        <v>157.19999999999999</v>
      </c>
      <c r="T149" s="329">
        <f t="shared" si="37"/>
        <v>1572</v>
      </c>
      <c r="U149" s="328">
        <v>1091.22</v>
      </c>
      <c r="V149" s="329">
        <f t="shared" si="41"/>
        <v>10912.2</v>
      </c>
      <c r="W149" s="329">
        <f t="shared" si="52"/>
        <v>12484.2</v>
      </c>
      <c r="X149" s="464">
        <f t="shared" si="45"/>
        <v>12484.2</v>
      </c>
      <c r="Y149" s="497">
        <f t="shared" si="46"/>
        <v>0</v>
      </c>
    </row>
    <row r="150" spans="1:25" x14ac:dyDescent="0.25">
      <c r="A150" s="36" t="s">
        <v>311</v>
      </c>
      <c r="B150" s="122" t="s">
        <v>312</v>
      </c>
      <c r="C150" s="118" t="s">
        <v>170</v>
      </c>
      <c r="D150" s="119">
        <v>12</v>
      </c>
      <c r="E150" s="40">
        <v>157.19999999999999</v>
      </c>
      <c r="F150" s="35">
        <f t="shared" si="48"/>
        <v>1886.3999999999999</v>
      </c>
      <c r="G150" s="40">
        <v>837.23</v>
      </c>
      <c r="H150" s="35">
        <f t="shared" si="49"/>
        <v>10046.76</v>
      </c>
      <c r="I150" s="35">
        <f t="shared" si="50"/>
        <v>11933.16</v>
      </c>
      <c r="J150" s="441"/>
      <c r="K150" s="371"/>
      <c r="L150" s="328">
        <v>157.19999999999999</v>
      </c>
      <c r="M150" s="329">
        <f t="shared" si="35"/>
        <v>0</v>
      </c>
      <c r="N150" s="328">
        <v>837.23</v>
      </c>
      <c r="O150" s="329">
        <f t="shared" si="40"/>
        <v>0</v>
      </c>
      <c r="P150" s="329">
        <f t="shared" si="51"/>
        <v>0</v>
      </c>
      <c r="Q150" s="473"/>
      <c r="R150" s="327">
        <f t="shared" si="47"/>
        <v>12</v>
      </c>
      <c r="S150" s="328">
        <v>157.19999999999999</v>
      </c>
      <c r="T150" s="329">
        <f t="shared" si="37"/>
        <v>1886.3999999999999</v>
      </c>
      <c r="U150" s="328">
        <v>837.23</v>
      </c>
      <c r="V150" s="329">
        <f t="shared" si="41"/>
        <v>10046.76</v>
      </c>
      <c r="W150" s="329">
        <f t="shared" si="52"/>
        <v>11933.16</v>
      </c>
      <c r="X150" s="464">
        <f t="shared" si="45"/>
        <v>11933.16</v>
      </c>
      <c r="Y150" s="497">
        <f t="shared" si="46"/>
        <v>0</v>
      </c>
    </row>
    <row r="151" spans="1:25" x14ac:dyDescent="0.25">
      <c r="A151" s="36" t="s">
        <v>313</v>
      </c>
      <c r="B151" s="122" t="s">
        <v>314</v>
      </c>
      <c r="C151" s="118" t="s">
        <v>170</v>
      </c>
      <c r="D151" s="119">
        <v>5</v>
      </c>
      <c r="E151" s="40">
        <v>1572</v>
      </c>
      <c r="F151" s="35">
        <f t="shared" si="48"/>
        <v>7860</v>
      </c>
      <c r="G151" s="40">
        <v>2626.01</v>
      </c>
      <c r="H151" s="35">
        <f t="shared" si="49"/>
        <v>13130.050000000001</v>
      </c>
      <c r="I151" s="35">
        <f t="shared" si="50"/>
        <v>20990.050000000003</v>
      </c>
      <c r="J151" s="441"/>
      <c r="K151" s="371"/>
      <c r="L151" s="328">
        <v>1572</v>
      </c>
      <c r="M151" s="329">
        <f t="shared" si="35"/>
        <v>0</v>
      </c>
      <c r="N151" s="328">
        <v>2626.01</v>
      </c>
      <c r="O151" s="329">
        <f t="shared" si="40"/>
        <v>0</v>
      </c>
      <c r="P151" s="329">
        <f t="shared" si="51"/>
        <v>0</v>
      </c>
      <c r="Q151" s="473"/>
      <c r="R151" s="327">
        <f t="shared" si="47"/>
        <v>5</v>
      </c>
      <c r="S151" s="328">
        <v>1572</v>
      </c>
      <c r="T151" s="329">
        <f t="shared" si="37"/>
        <v>7860</v>
      </c>
      <c r="U151" s="328">
        <v>2626.01</v>
      </c>
      <c r="V151" s="329">
        <f t="shared" si="41"/>
        <v>13130.050000000001</v>
      </c>
      <c r="W151" s="329">
        <f t="shared" si="52"/>
        <v>20990.050000000003</v>
      </c>
      <c r="X151" s="464">
        <f t="shared" si="45"/>
        <v>20990.050000000003</v>
      </c>
      <c r="Y151" s="497">
        <f t="shared" si="46"/>
        <v>0</v>
      </c>
    </row>
    <row r="152" spans="1:25" x14ac:dyDescent="0.25">
      <c r="A152" s="36" t="s">
        <v>315</v>
      </c>
      <c r="B152" s="122" t="s">
        <v>316</v>
      </c>
      <c r="C152" s="118" t="s">
        <v>170</v>
      </c>
      <c r="D152" s="119">
        <v>5</v>
      </c>
      <c r="E152" s="40">
        <v>157.19999999999999</v>
      </c>
      <c r="F152" s="35">
        <f t="shared" si="48"/>
        <v>786</v>
      </c>
      <c r="G152" s="40">
        <v>1305.8499999999999</v>
      </c>
      <c r="H152" s="35">
        <f t="shared" si="49"/>
        <v>6529.25</v>
      </c>
      <c r="I152" s="35">
        <f t="shared" si="50"/>
        <v>7315.25</v>
      </c>
      <c r="J152" s="441"/>
      <c r="K152" s="371"/>
      <c r="L152" s="328">
        <v>157.19999999999999</v>
      </c>
      <c r="M152" s="329">
        <f t="shared" si="35"/>
        <v>0</v>
      </c>
      <c r="N152" s="328">
        <v>1305.8499999999999</v>
      </c>
      <c r="O152" s="329">
        <f t="shared" si="40"/>
        <v>0</v>
      </c>
      <c r="P152" s="329">
        <f t="shared" si="51"/>
        <v>0</v>
      </c>
      <c r="Q152" s="473"/>
      <c r="R152" s="327">
        <f t="shared" si="47"/>
        <v>5</v>
      </c>
      <c r="S152" s="328">
        <v>157.19999999999999</v>
      </c>
      <c r="T152" s="329">
        <f t="shared" si="37"/>
        <v>786</v>
      </c>
      <c r="U152" s="328">
        <v>1305.8499999999999</v>
      </c>
      <c r="V152" s="329">
        <f t="shared" si="41"/>
        <v>6529.25</v>
      </c>
      <c r="W152" s="329">
        <f t="shared" si="52"/>
        <v>7315.25</v>
      </c>
      <c r="X152" s="464">
        <f t="shared" si="45"/>
        <v>7315.25</v>
      </c>
      <c r="Y152" s="497">
        <f t="shared" si="46"/>
        <v>0</v>
      </c>
    </row>
    <row r="153" spans="1:25" x14ac:dyDescent="0.25">
      <c r="A153" s="36" t="s">
        <v>317</v>
      </c>
      <c r="B153" s="122" t="s">
        <v>318</v>
      </c>
      <c r="C153" s="118" t="s">
        <v>170</v>
      </c>
      <c r="D153" s="119">
        <v>4</v>
      </c>
      <c r="E153" s="40">
        <v>1572</v>
      </c>
      <c r="F153" s="35">
        <f t="shared" si="48"/>
        <v>6288</v>
      </c>
      <c r="G153" s="40">
        <v>2555.81</v>
      </c>
      <c r="H153" s="35">
        <f t="shared" si="49"/>
        <v>10223.24</v>
      </c>
      <c r="I153" s="35">
        <f t="shared" si="50"/>
        <v>16511.239999999998</v>
      </c>
      <c r="J153" s="441"/>
      <c r="K153" s="371"/>
      <c r="L153" s="328">
        <v>1572</v>
      </c>
      <c r="M153" s="329">
        <f t="shared" si="35"/>
        <v>0</v>
      </c>
      <c r="N153" s="328">
        <v>2555.81</v>
      </c>
      <c r="O153" s="329">
        <f t="shared" si="40"/>
        <v>0</v>
      </c>
      <c r="P153" s="329">
        <f t="shared" si="51"/>
        <v>0</v>
      </c>
      <c r="Q153" s="473"/>
      <c r="R153" s="327">
        <f t="shared" si="47"/>
        <v>4</v>
      </c>
      <c r="S153" s="328">
        <v>1572</v>
      </c>
      <c r="T153" s="329">
        <f t="shared" si="37"/>
        <v>6288</v>
      </c>
      <c r="U153" s="328">
        <v>2555.81</v>
      </c>
      <c r="V153" s="329">
        <f t="shared" si="41"/>
        <v>10223.24</v>
      </c>
      <c r="W153" s="329">
        <f t="shared" si="52"/>
        <v>16511.239999999998</v>
      </c>
      <c r="X153" s="464">
        <f t="shared" si="45"/>
        <v>16511.239999999998</v>
      </c>
      <c r="Y153" s="497">
        <f t="shared" si="46"/>
        <v>0</v>
      </c>
    </row>
    <row r="154" spans="1:25" x14ac:dyDescent="0.25">
      <c r="A154" s="36" t="s">
        <v>319</v>
      </c>
      <c r="B154" s="122" t="s">
        <v>320</v>
      </c>
      <c r="C154" s="118" t="s">
        <v>170</v>
      </c>
      <c r="D154" s="119">
        <v>16</v>
      </c>
      <c r="E154" s="40">
        <v>157.19999999999999</v>
      </c>
      <c r="F154" s="35">
        <f t="shared" si="48"/>
        <v>2515.1999999999998</v>
      </c>
      <c r="G154" s="40">
        <v>829.61</v>
      </c>
      <c r="H154" s="35">
        <f t="shared" si="49"/>
        <v>13273.76</v>
      </c>
      <c r="I154" s="35">
        <f t="shared" si="50"/>
        <v>15788.96</v>
      </c>
      <c r="J154" s="441"/>
      <c r="K154" s="371"/>
      <c r="L154" s="328">
        <v>157.19999999999999</v>
      </c>
      <c r="M154" s="329">
        <f t="shared" si="35"/>
        <v>0</v>
      </c>
      <c r="N154" s="328">
        <v>829.61</v>
      </c>
      <c r="O154" s="329">
        <f t="shared" si="40"/>
        <v>0</v>
      </c>
      <c r="P154" s="329">
        <f t="shared" si="51"/>
        <v>0</v>
      </c>
      <c r="Q154" s="473"/>
      <c r="R154" s="327">
        <f t="shared" si="47"/>
        <v>16</v>
      </c>
      <c r="S154" s="328">
        <v>157.19999999999999</v>
      </c>
      <c r="T154" s="329">
        <f t="shared" si="37"/>
        <v>2515.1999999999998</v>
      </c>
      <c r="U154" s="328">
        <v>829.61</v>
      </c>
      <c r="V154" s="329">
        <f t="shared" si="41"/>
        <v>13273.76</v>
      </c>
      <c r="W154" s="329">
        <f t="shared" si="52"/>
        <v>15788.96</v>
      </c>
      <c r="X154" s="464">
        <f t="shared" si="45"/>
        <v>15788.96</v>
      </c>
      <c r="Y154" s="497">
        <f t="shared" si="46"/>
        <v>0</v>
      </c>
    </row>
    <row r="155" spans="1:25" x14ac:dyDescent="0.25">
      <c r="A155" s="36" t="s">
        <v>321</v>
      </c>
      <c r="B155" s="122" t="s">
        <v>322</v>
      </c>
      <c r="C155" s="118" t="s">
        <v>170</v>
      </c>
      <c r="D155" s="119">
        <v>16</v>
      </c>
      <c r="E155" s="40">
        <v>1572</v>
      </c>
      <c r="F155" s="35">
        <f t="shared" si="48"/>
        <v>25152</v>
      </c>
      <c r="G155" s="40">
        <v>2373.29</v>
      </c>
      <c r="H155" s="35">
        <f t="shared" si="49"/>
        <v>37972.639999999999</v>
      </c>
      <c r="I155" s="35">
        <f t="shared" si="50"/>
        <v>63124.639999999999</v>
      </c>
      <c r="J155" s="441"/>
      <c r="K155" s="371"/>
      <c r="L155" s="328">
        <v>1572</v>
      </c>
      <c r="M155" s="329">
        <f t="shared" si="35"/>
        <v>0</v>
      </c>
      <c r="N155" s="328">
        <v>2373.29</v>
      </c>
      <c r="O155" s="329">
        <f t="shared" si="40"/>
        <v>0</v>
      </c>
      <c r="P155" s="329">
        <f t="shared" si="51"/>
        <v>0</v>
      </c>
      <c r="Q155" s="473"/>
      <c r="R155" s="327">
        <f t="shared" si="47"/>
        <v>16</v>
      </c>
      <c r="S155" s="328">
        <v>1572</v>
      </c>
      <c r="T155" s="329">
        <f t="shared" si="37"/>
        <v>25152</v>
      </c>
      <c r="U155" s="328">
        <v>2373.29</v>
      </c>
      <c r="V155" s="329">
        <f t="shared" si="41"/>
        <v>37972.639999999999</v>
      </c>
      <c r="W155" s="329">
        <f t="shared" si="52"/>
        <v>63124.639999999999</v>
      </c>
      <c r="X155" s="464">
        <f t="shared" si="45"/>
        <v>63124.639999999999</v>
      </c>
      <c r="Y155" s="497">
        <f t="shared" si="46"/>
        <v>0</v>
      </c>
    </row>
    <row r="156" spans="1:25" x14ac:dyDescent="0.25">
      <c r="A156" s="36" t="s">
        <v>323</v>
      </c>
      <c r="B156" s="122" t="s">
        <v>324</v>
      </c>
      <c r="C156" s="118" t="s">
        <v>170</v>
      </c>
      <c r="D156" s="119">
        <v>16</v>
      </c>
      <c r="E156" s="40">
        <v>157.19999999999999</v>
      </c>
      <c r="F156" s="35">
        <f t="shared" si="48"/>
        <v>2515.1999999999998</v>
      </c>
      <c r="G156" s="40">
        <v>1109.56</v>
      </c>
      <c r="H156" s="35">
        <f t="shared" si="49"/>
        <v>17752.96</v>
      </c>
      <c r="I156" s="35">
        <f t="shared" si="50"/>
        <v>20268.16</v>
      </c>
      <c r="J156" s="441"/>
      <c r="K156" s="371"/>
      <c r="L156" s="328">
        <v>157.19999999999999</v>
      </c>
      <c r="M156" s="329">
        <f t="shared" si="35"/>
        <v>0</v>
      </c>
      <c r="N156" s="328">
        <v>1109.56</v>
      </c>
      <c r="O156" s="329">
        <f t="shared" si="40"/>
        <v>0</v>
      </c>
      <c r="P156" s="329">
        <f t="shared" si="51"/>
        <v>0</v>
      </c>
      <c r="Q156" s="473"/>
      <c r="R156" s="327">
        <f t="shared" si="47"/>
        <v>16</v>
      </c>
      <c r="S156" s="328">
        <v>157.19999999999999</v>
      </c>
      <c r="T156" s="329">
        <f t="shared" si="37"/>
        <v>2515.1999999999998</v>
      </c>
      <c r="U156" s="328">
        <v>1109.56</v>
      </c>
      <c r="V156" s="329">
        <f t="shared" si="41"/>
        <v>17752.96</v>
      </c>
      <c r="W156" s="329">
        <f t="shared" si="52"/>
        <v>20268.16</v>
      </c>
      <c r="X156" s="464">
        <f t="shared" si="45"/>
        <v>20268.16</v>
      </c>
      <c r="Y156" s="497">
        <f t="shared" si="46"/>
        <v>0</v>
      </c>
    </row>
    <row r="157" spans="1:25" x14ac:dyDescent="0.25">
      <c r="A157" s="36" t="s">
        <v>325</v>
      </c>
      <c r="B157" s="122" t="s">
        <v>326</v>
      </c>
      <c r="C157" s="118" t="s">
        <v>170</v>
      </c>
      <c r="D157" s="119">
        <v>180</v>
      </c>
      <c r="E157" s="40">
        <v>540.77</v>
      </c>
      <c r="F157" s="35">
        <f t="shared" si="48"/>
        <v>97338.599999999991</v>
      </c>
      <c r="G157" s="40">
        <v>2018.64</v>
      </c>
      <c r="H157" s="35">
        <f t="shared" si="49"/>
        <v>363355.2</v>
      </c>
      <c r="I157" s="35">
        <f t="shared" si="50"/>
        <v>460693.8</v>
      </c>
      <c r="J157" s="441"/>
      <c r="K157" s="371">
        <v>180</v>
      </c>
      <c r="L157" s="328">
        <v>540.77</v>
      </c>
      <c r="M157" s="329">
        <f t="shared" si="35"/>
        <v>97338.599999999991</v>
      </c>
      <c r="N157" s="328">
        <v>2018.64</v>
      </c>
      <c r="O157" s="329">
        <f t="shared" si="40"/>
        <v>363355.2</v>
      </c>
      <c r="P157" s="329">
        <f t="shared" si="51"/>
        <v>460693.8</v>
      </c>
      <c r="Q157" s="473"/>
      <c r="R157" s="327">
        <f t="shared" si="47"/>
        <v>0</v>
      </c>
      <c r="S157" s="328">
        <v>540.77</v>
      </c>
      <c r="T157" s="329">
        <f t="shared" si="37"/>
        <v>0</v>
      </c>
      <c r="U157" s="328">
        <v>2018.64</v>
      </c>
      <c r="V157" s="329">
        <f t="shared" si="41"/>
        <v>0</v>
      </c>
      <c r="W157" s="329">
        <f t="shared" si="52"/>
        <v>0</v>
      </c>
      <c r="X157" s="464">
        <f t="shared" si="45"/>
        <v>0</v>
      </c>
      <c r="Y157" s="497">
        <f t="shared" si="46"/>
        <v>0</v>
      </c>
    </row>
    <row r="158" spans="1:25" x14ac:dyDescent="0.25">
      <c r="A158" s="36" t="s">
        <v>327</v>
      </c>
      <c r="B158" s="122" t="s">
        <v>328</v>
      </c>
      <c r="C158" s="118" t="s">
        <v>170</v>
      </c>
      <c r="D158" s="119">
        <v>22</v>
      </c>
      <c r="E158" s="40">
        <v>1572</v>
      </c>
      <c r="F158" s="35">
        <f t="shared" si="48"/>
        <v>34584</v>
      </c>
      <c r="G158" s="40">
        <v>1560</v>
      </c>
      <c r="H158" s="35">
        <f t="shared" si="49"/>
        <v>34320</v>
      </c>
      <c r="I158" s="35">
        <f t="shared" si="50"/>
        <v>68904</v>
      </c>
      <c r="J158" s="441"/>
      <c r="K158" s="371"/>
      <c r="L158" s="328">
        <v>1572</v>
      </c>
      <c r="M158" s="329">
        <f t="shared" si="35"/>
        <v>0</v>
      </c>
      <c r="N158" s="328">
        <v>1560</v>
      </c>
      <c r="O158" s="329">
        <f t="shared" si="40"/>
        <v>0</v>
      </c>
      <c r="P158" s="329">
        <f t="shared" si="51"/>
        <v>0</v>
      </c>
      <c r="Q158" s="473"/>
      <c r="R158" s="327">
        <f t="shared" si="47"/>
        <v>22</v>
      </c>
      <c r="S158" s="328">
        <v>1572</v>
      </c>
      <c r="T158" s="329">
        <f t="shared" si="37"/>
        <v>34584</v>
      </c>
      <c r="U158" s="328">
        <v>1560</v>
      </c>
      <c r="V158" s="329">
        <f t="shared" si="41"/>
        <v>34320</v>
      </c>
      <c r="W158" s="329">
        <f t="shared" si="52"/>
        <v>68904</v>
      </c>
      <c r="X158" s="464">
        <f t="shared" si="45"/>
        <v>68904</v>
      </c>
      <c r="Y158" s="497">
        <f t="shared" si="46"/>
        <v>0</v>
      </c>
    </row>
    <row r="159" spans="1:25" x14ac:dyDescent="0.25">
      <c r="A159" s="36" t="s">
        <v>329</v>
      </c>
      <c r="B159" s="117" t="s">
        <v>330</v>
      </c>
      <c r="C159" s="118" t="s">
        <v>170</v>
      </c>
      <c r="D159" s="119">
        <v>800</v>
      </c>
      <c r="E159" s="40">
        <v>32.75</v>
      </c>
      <c r="F159" s="35">
        <f t="shared" si="48"/>
        <v>26200</v>
      </c>
      <c r="G159" s="40">
        <v>107.93</v>
      </c>
      <c r="H159" s="35">
        <f t="shared" si="49"/>
        <v>86344</v>
      </c>
      <c r="I159" s="35">
        <f t="shared" si="50"/>
        <v>112544</v>
      </c>
      <c r="J159" s="441"/>
      <c r="K159" s="371">
        <v>360</v>
      </c>
      <c r="L159" s="328">
        <v>32.75</v>
      </c>
      <c r="M159" s="329">
        <f t="shared" si="35"/>
        <v>11790</v>
      </c>
      <c r="N159" s="328">
        <v>107.93</v>
      </c>
      <c r="O159" s="329">
        <f t="shared" si="40"/>
        <v>38854.800000000003</v>
      </c>
      <c r="P159" s="329">
        <f t="shared" si="51"/>
        <v>50644.800000000003</v>
      </c>
      <c r="Q159" s="473"/>
      <c r="R159" s="327">
        <f t="shared" si="47"/>
        <v>440</v>
      </c>
      <c r="S159" s="328">
        <v>32.75</v>
      </c>
      <c r="T159" s="329">
        <f t="shared" si="37"/>
        <v>14410</v>
      </c>
      <c r="U159" s="328">
        <v>107.93</v>
      </c>
      <c r="V159" s="329">
        <f t="shared" si="41"/>
        <v>47489.200000000004</v>
      </c>
      <c r="W159" s="329">
        <f t="shared" si="52"/>
        <v>61899.200000000004</v>
      </c>
      <c r="X159" s="464">
        <f t="shared" si="45"/>
        <v>61899.199999999997</v>
      </c>
      <c r="Y159" s="497">
        <f t="shared" si="46"/>
        <v>0</v>
      </c>
    </row>
    <row r="160" spans="1:25" x14ac:dyDescent="0.25">
      <c r="A160" s="36" t="s">
        <v>331</v>
      </c>
      <c r="B160" s="117" t="s">
        <v>332</v>
      </c>
      <c r="C160" s="118" t="s">
        <v>170</v>
      </c>
      <c r="D160" s="119">
        <v>100</v>
      </c>
      <c r="E160" s="40">
        <v>19.649999999999999</v>
      </c>
      <c r="F160" s="35">
        <f t="shared" si="48"/>
        <v>1964.9999999999998</v>
      </c>
      <c r="G160" s="40">
        <v>13.26</v>
      </c>
      <c r="H160" s="35">
        <f t="shared" si="49"/>
        <v>1326</v>
      </c>
      <c r="I160" s="35">
        <f t="shared" si="50"/>
        <v>3291</v>
      </c>
      <c r="J160" s="441"/>
      <c r="K160" s="371">
        <v>100</v>
      </c>
      <c r="L160" s="328">
        <v>19.649999999999999</v>
      </c>
      <c r="M160" s="329">
        <f t="shared" si="35"/>
        <v>1964.9999999999998</v>
      </c>
      <c r="N160" s="328">
        <v>13.26</v>
      </c>
      <c r="O160" s="329">
        <f t="shared" si="40"/>
        <v>1326</v>
      </c>
      <c r="P160" s="329">
        <f t="shared" si="51"/>
        <v>3291</v>
      </c>
      <c r="Q160" s="473"/>
      <c r="R160" s="327">
        <f t="shared" si="47"/>
        <v>0</v>
      </c>
      <c r="S160" s="328">
        <v>19.649999999999999</v>
      </c>
      <c r="T160" s="329">
        <f t="shared" si="37"/>
        <v>0</v>
      </c>
      <c r="U160" s="328">
        <v>13.26</v>
      </c>
      <c r="V160" s="329">
        <f t="shared" si="41"/>
        <v>0</v>
      </c>
      <c r="W160" s="329">
        <f t="shared" si="52"/>
        <v>0</v>
      </c>
      <c r="X160" s="464">
        <f t="shared" si="45"/>
        <v>0</v>
      </c>
      <c r="Y160" s="497">
        <f t="shared" si="46"/>
        <v>0</v>
      </c>
    </row>
    <row r="161" spans="1:25" x14ac:dyDescent="0.25">
      <c r="A161" s="36" t="s">
        <v>333</v>
      </c>
      <c r="B161" s="117" t="s">
        <v>334</v>
      </c>
      <c r="C161" s="118" t="s">
        <v>170</v>
      </c>
      <c r="D161" s="119">
        <v>175</v>
      </c>
      <c r="E161" s="40">
        <v>1048</v>
      </c>
      <c r="F161" s="35">
        <f t="shared" si="48"/>
        <v>183400</v>
      </c>
      <c r="G161" s="40">
        <v>1383.16</v>
      </c>
      <c r="H161" s="35">
        <f t="shared" si="49"/>
        <v>242053</v>
      </c>
      <c r="I161" s="35">
        <f t="shared" si="50"/>
        <v>425453</v>
      </c>
      <c r="J161" s="441"/>
      <c r="K161" s="371">
        <v>100</v>
      </c>
      <c r="L161" s="328">
        <v>1048</v>
      </c>
      <c r="M161" s="329">
        <f t="shared" si="35"/>
        <v>104800</v>
      </c>
      <c r="N161" s="328">
        <v>1383.16</v>
      </c>
      <c r="O161" s="329">
        <f t="shared" si="40"/>
        <v>138316</v>
      </c>
      <c r="P161" s="329">
        <f t="shared" si="51"/>
        <v>243116</v>
      </c>
      <c r="Q161" s="473"/>
      <c r="R161" s="327">
        <f t="shared" si="47"/>
        <v>75</v>
      </c>
      <c r="S161" s="328">
        <v>1048</v>
      </c>
      <c r="T161" s="329">
        <f t="shared" si="37"/>
        <v>78600</v>
      </c>
      <c r="U161" s="328">
        <v>1383.16</v>
      </c>
      <c r="V161" s="329">
        <f t="shared" si="41"/>
        <v>103737</v>
      </c>
      <c r="W161" s="329">
        <f t="shared" si="52"/>
        <v>182337</v>
      </c>
      <c r="X161" s="464">
        <f t="shared" si="45"/>
        <v>182337</v>
      </c>
      <c r="Y161" s="497">
        <f t="shared" si="46"/>
        <v>0</v>
      </c>
    </row>
    <row r="162" spans="1:25" x14ac:dyDescent="0.25">
      <c r="A162" s="36" t="s">
        <v>335</v>
      </c>
      <c r="B162" s="117" t="s">
        <v>336</v>
      </c>
      <c r="C162" s="118" t="s">
        <v>296</v>
      </c>
      <c r="D162" s="119">
        <v>4220</v>
      </c>
      <c r="E162" s="40">
        <v>162.44</v>
      </c>
      <c r="F162" s="35">
        <f t="shared" si="48"/>
        <v>685496.8</v>
      </c>
      <c r="G162" s="40">
        <v>53.35</v>
      </c>
      <c r="H162" s="35">
        <f t="shared" si="49"/>
        <v>225137</v>
      </c>
      <c r="I162" s="35">
        <f t="shared" si="50"/>
        <v>910633.8</v>
      </c>
      <c r="J162" s="441"/>
      <c r="K162" s="371">
        <v>3500</v>
      </c>
      <c r="L162" s="328">
        <v>162.44</v>
      </c>
      <c r="M162" s="329">
        <f t="shared" si="35"/>
        <v>568540</v>
      </c>
      <c r="N162" s="328">
        <v>53.35</v>
      </c>
      <c r="O162" s="329">
        <f t="shared" si="40"/>
        <v>186725</v>
      </c>
      <c r="P162" s="329">
        <f t="shared" si="51"/>
        <v>755265</v>
      </c>
      <c r="Q162" s="473"/>
      <c r="R162" s="327">
        <f t="shared" si="47"/>
        <v>720</v>
      </c>
      <c r="S162" s="328">
        <v>162.44</v>
      </c>
      <c r="T162" s="329">
        <f t="shared" si="37"/>
        <v>116956.8</v>
      </c>
      <c r="U162" s="328">
        <v>53.35</v>
      </c>
      <c r="V162" s="329">
        <f t="shared" si="41"/>
        <v>38412</v>
      </c>
      <c r="W162" s="329">
        <f t="shared" si="52"/>
        <v>155368.79999999999</v>
      </c>
      <c r="X162" s="464">
        <f t="shared" si="45"/>
        <v>155368.80000000005</v>
      </c>
      <c r="Y162" s="497">
        <f t="shared" si="46"/>
        <v>0</v>
      </c>
    </row>
    <row r="163" spans="1:25" x14ac:dyDescent="0.25">
      <c r="A163" s="36" t="s">
        <v>337</v>
      </c>
      <c r="B163" s="117" t="s">
        <v>338</v>
      </c>
      <c r="C163" s="118" t="s">
        <v>296</v>
      </c>
      <c r="D163" s="119">
        <v>3800</v>
      </c>
      <c r="E163" s="40">
        <v>162.44</v>
      </c>
      <c r="F163" s="35">
        <f t="shared" si="48"/>
        <v>617272</v>
      </c>
      <c r="G163" s="40">
        <v>107.82</v>
      </c>
      <c r="H163" s="35">
        <f t="shared" si="49"/>
        <v>409716</v>
      </c>
      <c r="I163" s="35">
        <f t="shared" si="50"/>
        <v>1026988</v>
      </c>
      <c r="J163" s="441"/>
      <c r="K163" s="371">
        <v>2500</v>
      </c>
      <c r="L163" s="328">
        <v>162.44</v>
      </c>
      <c r="M163" s="329">
        <f t="shared" si="35"/>
        <v>406100</v>
      </c>
      <c r="N163" s="328">
        <v>107.82</v>
      </c>
      <c r="O163" s="329">
        <f t="shared" si="40"/>
        <v>269550</v>
      </c>
      <c r="P163" s="329">
        <f t="shared" si="51"/>
        <v>675650</v>
      </c>
      <c r="Q163" s="473"/>
      <c r="R163" s="327">
        <f t="shared" si="47"/>
        <v>1300</v>
      </c>
      <c r="S163" s="328">
        <v>162.44</v>
      </c>
      <c r="T163" s="329">
        <f t="shared" si="37"/>
        <v>211172</v>
      </c>
      <c r="U163" s="328">
        <v>107.82</v>
      </c>
      <c r="V163" s="329">
        <f t="shared" si="41"/>
        <v>140166</v>
      </c>
      <c r="W163" s="329">
        <f t="shared" si="52"/>
        <v>351338</v>
      </c>
      <c r="X163" s="464">
        <f t="shared" si="45"/>
        <v>351338</v>
      </c>
      <c r="Y163" s="497">
        <f t="shared" si="46"/>
        <v>0</v>
      </c>
    </row>
    <row r="164" spans="1:25" x14ac:dyDescent="0.25">
      <c r="A164" s="36" t="s">
        <v>339</v>
      </c>
      <c r="B164" s="117" t="s">
        <v>340</v>
      </c>
      <c r="C164" s="118" t="s">
        <v>296</v>
      </c>
      <c r="D164" s="119">
        <v>500</v>
      </c>
      <c r="E164" s="40">
        <v>162.44</v>
      </c>
      <c r="F164" s="35">
        <f t="shared" si="48"/>
        <v>81220</v>
      </c>
      <c r="G164" s="40">
        <v>101.09</v>
      </c>
      <c r="H164" s="35">
        <f t="shared" si="49"/>
        <v>50545</v>
      </c>
      <c r="I164" s="35">
        <f t="shared" si="50"/>
        <v>131765</v>
      </c>
      <c r="J164" s="441"/>
      <c r="K164" s="371">
        <v>250</v>
      </c>
      <c r="L164" s="328">
        <v>162.44</v>
      </c>
      <c r="M164" s="329">
        <f t="shared" si="35"/>
        <v>40610</v>
      </c>
      <c r="N164" s="328">
        <v>101.09</v>
      </c>
      <c r="O164" s="329">
        <f t="shared" si="40"/>
        <v>25272.5</v>
      </c>
      <c r="P164" s="329">
        <f t="shared" si="51"/>
        <v>65882.5</v>
      </c>
      <c r="Q164" s="473"/>
      <c r="R164" s="327">
        <f t="shared" si="47"/>
        <v>250</v>
      </c>
      <c r="S164" s="328">
        <v>162.44</v>
      </c>
      <c r="T164" s="329">
        <f t="shared" si="37"/>
        <v>40610</v>
      </c>
      <c r="U164" s="328">
        <v>101.09</v>
      </c>
      <c r="V164" s="329">
        <f t="shared" si="41"/>
        <v>25272.5</v>
      </c>
      <c r="W164" s="329">
        <f t="shared" si="52"/>
        <v>65882.5</v>
      </c>
      <c r="X164" s="464">
        <f t="shared" si="45"/>
        <v>65882.5</v>
      </c>
      <c r="Y164" s="497">
        <f t="shared" si="46"/>
        <v>0</v>
      </c>
    </row>
    <row r="165" spans="1:25" x14ac:dyDescent="0.25">
      <c r="A165" s="36" t="s">
        <v>341</v>
      </c>
      <c r="B165" s="117" t="s">
        <v>342</v>
      </c>
      <c r="C165" s="118" t="s">
        <v>296</v>
      </c>
      <c r="D165" s="119">
        <v>1160</v>
      </c>
      <c r="E165" s="40">
        <v>162.44</v>
      </c>
      <c r="F165" s="35">
        <f t="shared" si="48"/>
        <v>188430.4</v>
      </c>
      <c r="G165" s="40">
        <v>111.72</v>
      </c>
      <c r="H165" s="35">
        <f t="shared" si="49"/>
        <v>129595.2</v>
      </c>
      <c r="I165" s="35">
        <f t="shared" si="50"/>
        <v>318025.59999999998</v>
      </c>
      <c r="J165" s="441"/>
      <c r="K165" s="371">
        <v>500</v>
      </c>
      <c r="L165" s="328">
        <v>162.44</v>
      </c>
      <c r="M165" s="329">
        <f t="shared" si="35"/>
        <v>81220</v>
      </c>
      <c r="N165" s="328">
        <v>111.72</v>
      </c>
      <c r="O165" s="329">
        <f t="shared" si="40"/>
        <v>55860</v>
      </c>
      <c r="P165" s="329">
        <f t="shared" si="51"/>
        <v>137080</v>
      </c>
      <c r="Q165" s="473"/>
      <c r="R165" s="327">
        <f t="shared" si="47"/>
        <v>660</v>
      </c>
      <c r="S165" s="328">
        <v>162.44</v>
      </c>
      <c r="T165" s="329">
        <f t="shared" si="37"/>
        <v>107210.4</v>
      </c>
      <c r="U165" s="328">
        <v>111.72</v>
      </c>
      <c r="V165" s="329">
        <f t="shared" si="41"/>
        <v>73735.199999999997</v>
      </c>
      <c r="W165" s="329">
        <f t="shared" si="52"/>
        <v>180945.59999999998</v>
      </c>
      <c r="X165" s="464">
        <f t="shared" si="45"/>
        <v>180945.59999999998</v>
      </c>
      <c r="Y165" s="497">
        <f t="shared" si="46"/>
        <v>0</v>
      </c>
    </row>
    <row r="166" spans="1:25" x14ac:dyDescent="0.25">
      <c r="A166" s="36" t="s">
        <v>343</v>
      </c>
      <c r="B166" s="117" t="s">
        <v>344</v>
      </c>
      <c r="C166" s="118" t="s">
        <v>296</v>
      </c>
      <c r="D166" s="119">
        <v>1300</v>
      </c>
      <c r="E166" s="40">
        <v>162.44</v>
      </c>
      <c r="F166" s="35">
        <f t="shared" si="48"/>
        <v>211172</v>
      </c>
      <c r="G166" s="40">
        <v>131.97999999999999</v>
      </c>
      <c r="H166" s="35">
        <f t="shared" si="49"/>
        <v>171574</v>
      </c>
      <c r="I166" s="35">
        <f t="shared" si="50"/>
        <v>382746</v>
      </c>
      <c r="J166" s="441"/>
      <c r="K166" s="371">
        <v>1100</v>
      </c>
      <c r="L166" s="328">
        <v>162.44</v>
      </c>
      <c r="M166" s="329">
        <f t="shared" si="35"/>
        <v>178684</v>
      </c>
      <c r="N166" s="328">
        <v>131.97999999999999</v>
      </c>
      <c r="O166" s="329">
        <f t="shared" si="40"/>
        <v>145178</v>
      </c>
      <c r="P166" s="329">
        <f t="shared" si="51"/>
        <v>323862</v>
      </c>
      <c r="Q166" s="473"/>
      <c r="R166" s="327">
        <f t="shared" si="47"/>
        <v>200</v>
      </c>
      <c r="S166" s="328">
        <v>162.44</v>
      </c>
      <c r="T166" s="329">
        <f t="shared" si="37"/>
        <v>32488</v>
      </c>
      <c r="U166" s="328">
        <v>131.97999999999999</v>
      </c>
      <c r="V166" s="329">
        <f t="shared" si="41"/>
        <v>26395.999999999996</v>
      </c>
      <c r="W166" s="329">
        <f t="shared" si="52"/>
        <v>58884</v>
      </c>
      <c r="X166" s="464">
        <f t="shared" si="45"/>
        <v>58884</v>
      </c>
      <c r="Y166" s="497">
        <f t="shared" si="46"/>
        <v>0</v>
      </c>
    </row>
    <row r="167" spans="1:25" x14ac:dyDescent="0.25">
      <c r="A167" s="36" t="s">
        <v>345</v>
      </c>
      <c r="B167" s="117" t="s">
        <v>346</v>
      </c>
      <c r="C167" s="118" t="s">
        <v>296</v>
      </c>
      <c r="D167" s="119">
        <v>4500</v>
      </c>
      <c r="E167" s="40">
        <v>45.85</v>
      </c>
      <c r="F167" s="35">
        <f t="shared" si="48"/>
        <v>206325</v>
      </c>
      <c r="G167" s="40">
        <v>28.08</v>
      </c>
      <c r="H167" s="35">
        <f t="shared" si="49"/>
        <v>126359.99999999999</v>
      </c>
      <c r="I167" s="35">
        <f t="shared" si="50"/>
        <v>332685</v>
      </c>
      <c r="J167" s="441"/>
      <c r="K167" s="371">
        <v>4000</v>
      </c>
      <c r="L167" s="328">
        <v>45.85</v>
      </c>
      <c r="M167" s="329">
        <f t="shared" si="35"/>
        <v>183400</v>
      </c>
      <c r="N167" s="328">
        <v>28.08</v>
      </c>
      <c r="O167" s="329">
        <f t="shared" si="40"/>
        <v>112320</v>
      </c>
      <c r="P167" s="329">
        <f t="shared" si="51"/>
        <v>295720</v>
      </c>
      <c r="Q167" s="473"/>
      <c r="R167" s="327">
        <f t="shared" si="47"/>
        <v>500</v>
      </c>
      <c r="S167" s="328">
        <v>45.85</v>
      </c>
      <c r="T167" s="329">
        <f t="shared" si="37"/>
        <v>22925</v>
      </c>
      <c r="U167" s="328">
        <v>28.08</v>
      </c>
      <c r="V167" s="329">
        <f t="shared" si="41"/>
        <v>14040</v>
      </c>
      <c r="W167" s="329">
        <f t="shared" si="52"/>
        <v>36965</v>
      </c>
      <c r="X167" s="464">
        <f t="shared" si="45"/>
        <v>36965</v>
      </c>
      <c r="Y167" s="497">
        <f t="shared" si="46"/>
        <v>0</v>
      </c>
    </row>
    <row r="168" spans="1:25" x14ac:dyDescent="0.25">
      <c r="A168" s="36" t="s">
        <v>347</v>
      </c>
      <c r="B168" s="117" t="s">
        <v>348</v>
      </c>
      <c r="C168" s="118" t="s">
        <v>170</v>
      </c>
      <c r="D168" s="119">
        <v>9000</v>
      </c>
      <c r="E168" s="40">
        <v>6.55</v>
      </c>
      <c r="F168" s="35">
        <f t="shared" si="48"/>
        <v>58950</v>
      </c>
      <c r="G168" s="40">
        <v>3.38</v>
      </c>
      <c r="H168" s="35">
        <f t="shared" si="49"/>
        <v>30420</v>
      </c>
      <c r="I168" s="35">
        <f t="shared" si="50"/>
        <v>89370</v>
      </c>
      <c r="J168" s="441"/>
      <c r="K168" s="371">
        <v>8000</v>
      </c>
      <c r="L168" s="328">
        <v>6.55</v>
      </c>
      <c r="M168" s="329">
        <f t="shared" si="35"/>
        <v>52400</v>
      </c>
      <c r="N168" s="328">
        <v>3.38</v>
      </c>
      <c r="O168" s="329">
        <f t="shared" si="40"/>
        <v>27040</v>
      </c>
      <c r="P168" s="329">
        <f t="shared" si="51"/>
        <v>79440</v>
      </c>
      <c r="Q168" s="473"/>
      <c r="R168" s="327">
        <f t="shared" si="47"/>
        <v>1000</v>
      </c>
      <c r="S168" s="328">
        <v>6.55</v>
      </c>
      <c r="T168" s="329">
        <f t="shared" si="37"/>
        <v>6550</v>
      </c>
      <c r="U168" s="328">
        <v>3.38</v>
      </c>
      <c r="V168" s="329">
        <f t="shared" si="41"/>
        <v>3380</v>
      </c>
      <c r="W168" s="329">
        <f t="shared" si="52"/>
        <v>9930</v>
      </c>
      <c r="X168" s="464">
        <f t="shared" si="45"/>
        <v>9930</v>
      </c>
      <c r="Y168" s="497">
        <f t="shared" si="46"/>
        <v>0</v>
      </c>
    </row>
    <row r="169" spans="1:25" x14ac:dyDescent="0.25">
      <c r="A169" s="36" t="s">
        <v>349</v>
      </c>
      <c r="B169" s="117" t="s">
        <v>350</v>
      </c>
      <c r="C169" s="118" t="s">
        <v>170</v>
      </c>
      <c r="D169" s="119">
        <v>9000</v>
      </c>
      <c r="E169" s="40">
        <v>6.55</v>
      </c>
      <c r="F169" s="35">
        <f t="shared" ref="F169:F172" si="53">D169*E169</f>
        <v>58950</v>
      </c>
      <c r="G169" s="40">
        <v>19.34</v>
      </c>
      <c r="H169" s="35">
        <f t="shared" si="49"/>
        <v>174060</v>
      </c>
      <c r="I169" s="35">
        <f t="shared" si="50"/>
        <v>233010</v>
      </c>
      <c r="J169" s="441"/>
      <c r="K169" s="371">
        <v>8000</v>
      </c>
      <c r="L169" s="328">
        <v>6.55</v>
      </c>
      <c r="M169" s="329">
        <f t="shared" ref="M169:M172" si="54">K169*L169</f>
        <v>52400</v>
      </c>
      <c r="N169" s="328">
        <v>19.34</v>
      </c>
      <c r="O169" s="329">
        <f t="shared" si="40"/>
        <v>154720</v>
      </c>
      <c r="P169" s="329">
        <f t="shared" si="51"/>
        <v>207120</v>
      </c>
      <c r="Q169" s="473"/>
      <c r="R169" s="327">
        <f t="shared" si="47"/>
        <v>1000</v>
      </c>
      <c r="S169" s="328">
        <v>6.55</v>
      </c>
      <c r="T169" s="329">
        <f t="shared" ref="T169:T172" si="55">R169*S169</f>
        <v>6550</v>
      </c>
      <c r="U169" s="328">
        <v>19.34</v>
      </c>
      <c r="V169" s="329">
        <f t="shared" si="41"/>
        <v>19340</v>
      </c>
      <c r="W169" s="329">
        <f t="shared" si="52"/>
        <v>25890</v>
      </c>
      <c r="X169" s="464">
        <f t="shared" si="45"/>
        <v>25890</v>
      </c>
      <c r="Y169" s="497">
        <f t="shared" si="46"/>
        <v>0</v>
      </c>
    </row>
    <row r="170" spans="1:25" x14ac:dyDescent="0.25">
      <c r="A170" s="36" t="s">
        <v>351</v>
      </c>
      <c r="B170" s="117" t="s">
        <v>352</v>
      </c>
      <c r="C170" s="118" t="s">
        <v>170</v>
      </c>
      <c r="D170" s="119">
        <v>9000</v>
      </c>
      <c r="E170" s="40">
        <v>6.55</v>
      </c>
      <c r="F170" s="35">
        <f t="shared" si="53"/>
        <v>58950</v>
      </c>
      <c r="G170" s="40">
        <v>2.37</v>
      </c>
      <c r="H170" s="35">
        <f t="shared" ref="H170:H172" si="56">D170*G170</f>
        <v>21330</v>
      </c>
      <c r="I170" s="35">
        <f t="shared" si="50"/>
        <v>80280</v>
      </c>
      <c r="J170" s="441"/>
      <c r="K170" s="371">
        <v>8000</v>
      </c>
      <c r="L170" s="328">
        <v>6.55</v>
      </c>
      <c r="M170" s="329">
        <f t="shared" si="54"/>
        <v>52400</v>
      </c>
      <c r="N170" s="328">
        <v>2.37</v>
      </c>
      <c r="O170" s="329">
        <f t="shared" ref="O170:O172" si="57">K170*N170</f>
        <v>18960</v>
      </c>
      <c r="P170" s="329">
        <f t="shared" si="51"/>
        <v>71360</v>
      </c>
      <c r="Q170" s="473"/>
      <c r="R170" s="327">
        <f t="shared" si="47"/>
        <v>1000</v>
      </c>
      <c r="S170" s="328">
        <v>6.55</v>
      </c>
      <c r="T170" s="329">
        <f t="shared" si="55"/>
        <v>6550</v>
      </c>
      <c r="U170" s="328">
        <v>2.37</v>
      </c>
      <c r="V170" s="329">
        <f t="shared" ref="V170:V172" si="58">R170*U170</f>
        <v>2370</v>
      </c>
      <c r="W170" s="329">
        <f t="shared" si="52"/>
        <v>8920</v>
      </c>
      <c r="X170" s="464">
        <f t="shared" si="45"/>
        <v>8920</v>
      </c>
      <c r="Y170" s="497">
        <f t="shared" si="46"/>
        <v>0</v>
      </c>
    </row>
    <row r="171" spans="1:25" x14ac:dyDescent="0.25">
      <c r="A171" s="36" t="s">
        <v>353</v>
      </c>
      <c r="B171" s="117" t="s">
        <v>354</v>
      </c>
      <c r="C171" s="118" t="s">
        <v>196</v>
      </c>
      <c r="D171" s="119">
        <v>1</v>
      </c>
      <c r="E171" s="40">
        <v>0</v>
      </c>
      <c r="F171" s="35">
        <f t="shared" si="53"/>
        <v>0</v>
      </c>
      <c r="G171" s="40">
        <v>53352</v>
      </c>
      <c r="H171" s="35">
        <f t="shared" si="56"/>
        <v>53352</v>
      </c>
      <c r="I171" s="35">
        <f t="shared" si="50"/>
        <v>53352</v>
      </c>
      <c r="J171" s="441"/>
      <c r="K171" s="371"/>
      <c r="L171" s="328">
        <v>0</v>
      </c>
      <c r="M171" s="329">
        <f t="shared" si="54"/>
        <v>0</v>
      </c>
      <c r="N171" s="328">
        <v>53352</v>
      </c>
      <c r="O171" s="329">
        <f t="shared" si="57"/>
        <v>0</v>
      </c>
      <c r="P171" s="329">
        <f t="shared" si="51"/>
        <v>0</v>
      </c>
      <c r="Q171" s="473"/>
      <c r="R171" s="327">
        <f t="shared" si="47"/>
        <v>1</v>
      </c>
      <c r="S171" s="328">
        <v>0</v>
      </c>
      <c r="T171" s="329">
        <f t="shared" si="55"/>
        <v>0</v>
      </c>
      <c r="U171" s="328">
        <v>53352</v>
      </c>
      <c r="V171" s="329">
        <f t="shared" si="58"/>
        <v>53352</v>
      </c>
      <c r="W171" s="329">
        <f t="shared" si="52"/>
        <v>53352</v>
      </c>
      <c r="X171" s="464">
        <f t="shared" si="45"/>
        <v>53352</v>
      </c>
      <c r="Y171" s="497">
        <f t="shared" si="46"/>
        <v>0</v>
      </c>
    </row>
    <row r="172" spans="1:25" x14ac:dyDescent="0.25">
      <c r="A172" s="36" t="s">
        <v>355</v>
      </c>
      <c r="B172" s="117" t="s">
        <v>356</v>
      </c>
      <c r="C172" s="118" t="s">
        <v>196</v>
      </c>
      <c r="D172" s="119">
        <v>1</v>
      </c>
      <c r="E172" s="40">
        <v>515458.8</v>
      </c>
      <c r="F172" s="35">
        <f t="shared" si="53"/>
        <v>515458.8</v>
      </c>
      <c r="G172" s="40">
        <v>0</v>
      </c>
      <c r="H172" s="35">
        <f t="shared" si="56"/>
        <v>0</v>
      </c>
      <c r="I172" s="35">
        <f t="shared" si="50"/>
        <v>515458.8</v>
      </c>
      <c r="J172" s="441"/>
      <c r="K172" s="371"/>
      <c r="L172" s="328">
        <v>515458.8</v>
      </c>
      <c r="M172" s="329">
        <f t="shared" si="54"/>
        <v>0</v>
      </c>
      <c r="N172" s="328">
        <v>0</v>
      </c>
      <c r="O172" s="329">
        <f t="shared" si="57"/>
        <v>0</v>
      </c>
      <c r="P172" s="329">
        <f t="shared" si="51"/>
        <v>0</v>
      </c>
      <c r="Q172" s="473"/>
      <c r="R172" s="327">
        <f t="shared" si="47"/>
        <v>1</v>
      </c>
      <c r="S172" s="328">
        <v>515458.8</v>
      </c>
      <c r="T172" s="329">
        <f t="shared" si="55"/>
        <v>515458.8</v>
      </c>
      <c r="U172" s="328">
        <v>0</v>
      </c>
      <c r="V172" s="329">
        <f t="shared" si="58"/>
        <v>0</v>
      </c>
      <c r="W172" s="329">
        <f t="shared" si="52"/>
        <v>515458.8</v>
      </c>
      <c r="X172" s="464">
        <f t="shared" si="45"/>
        <v>515458.8</v>
      </c>
      <c r="Y172" s="497">
        <f t="shared" si="46"/>
        <v>0</v>
      </c>
    </row>
    <row r="173" spans="1:25" x14ac:dyDescent="0.25">
      <c r="A173" s="29" t="s">
        <v>357</v>
      </c>
      <c r="B173" s="123" t="s">
        <v>358</v>
      </c>
      <c r="C173" s="118"/>
      <c r="D173" s="119"/>
      <c r="E173" s="40"/>
      <c r="F173" s="45"/>
      <c r="G173" s="40"/>
      <c r="H173" s="45"/>
      <c r="I173" s="35"/>
      <c r="J173" s="441"/>
      <c r="K173" s="371"/>
      <c r="L173" s="328"/>
      <c r="M173" s="332"/>
      <c r="N173" s="328"/>
      <c r="O173" s="332"/>
      <c r="P173" s="329"/>
      <c r="Q173" s="473"/>
      <c r="R173" s="327">
        <f t="shared" si="47"/>
        <v>0</v>
      </c>
      <c r="S173" s="328"/>
      <c r="T173" s="332"/>
      <c r="U173" s="328"/>
      <c r="V173" s="332"/>
      <c r="W173" s="329"/>
      <c r="X173" s="464">
        <f t="shared" si="45"/>
        <v>0</v>
      </c>
      <c r="Y173" s="497">
        <f t="shared" si="46"/>
        <v>0</v>
      </c>
    </row>
    <row r="174" spans="1:25" x14ac:dyDescent="0.25">
      <c r="A174" s="36" t="s">
        <v>359</v>
      </c>
      <c r="B174" s="117" t="s">
        <v>230</v>
      </c>
      <c r="C174" s="118" t="s">
        <v>170</v>
      </c>
      <c r="D174" s="119">
        <v>1</v>
      </c>
      <c r="E174" s="40">
        <v>3406</v>
      </c>
      <c r="F174" s="35">
        <f t="shared" ref="F174:F186" si="59">D174*E174</f>
        <v>3406</v>
      </c>
      <c r="G174" s="40">
        <v>14788.18</v>
      </c>
      <c r="H174" s="35">
        <f t="shared" ref="H174:H188" si="60">D174*G174</f>
        <v>14788.18</v>
      </c>
      <c r="I174" s="35">
        <f t="shared" ref="I174:I188" si="61">E174*D174+G174*D174</f>
        <v>18194.18</v>
      </c>
      <c r="J174" s="441"/>
      <c r="K174" s="371">
        <v>1</v>
      </c>
      <c r="L174" s="328">
        <v>3406</v>
      </c>
      <c r="M174" s="329">
        <f t="shared" ref="M174:M187" si="62">K174*L174</f>
        <v>3406</v>
      </c>
      <c r="N174" s="328">
        <v>14788.18</v>
      </c>
      <c r="O174" s="329">
        <f t="shared" ref="O174:O188" si="63">K174*N174</f>
        <v>14788.18</v>
      </c>
      <c r="P174" s="329">
        <f t="shared" ref="P174:P188" si="64">L174*K174+N174*K174</f>
        <v>18194.18</v>
      </c>
      <c r="Q174" s="473"/>
      <c r="R174" s="327">
        <f t="shared" si="47"/>
        <v>0</v>
      </c>
      <c r="S174" s="328">
        <v>3406</v>
      </c>
      <c r="T174" s="329">
        <f t="shared" ref="T174:T187" si="65">R174*S174</f>
        <v>0</v>
      </c>
      <c r="U174" s="328">
        <v>14788.18</v>
      </c>
      <c r="V174" s="329">
        <f t="shared" ref="V174:V188" si="66">R174*U174</f>
        <v>0</v>
      </c>
      <c r="W174" s="329">
        <f t="shared" ref="W174:W188" si="67">S174*R174+U174*R174</f>
        <v>0</v>
      </c>
      <c r="X174" s="464">
        <f t="shared" si="45"/>
        <v>0</v>
      </c>
      <c r="Y174" s="497">
        <f t="shared" si="46"/>
        <v>0</v>
      </c>
    </row>
    <row r="175" spans="1:25" x14ac:dyDescent="0.25">
      <c r="A175" s="36" t="s">
        <v>360</v>
      </c>
      <c r="B175" s="117" t="s">
        <v>361</v>
      </c>
      <c r="C175" s="118" t="s">
        <v>170</v>
      </c>
      <c r="D175" s="119">
        <v>2</v>
      </c>
      <c r="E175" s="40">
        <v>3406</v>
      </c>
      <c r="F175" s="35">
        <f t="shared" si="59"/>
        <v>6812</v>
      </c>
      <c r="G175" s="40">
        <v>4655.04</v>
      </c>
      <c r="H175" s="35">
        <f t="shared" si="60"/>
        <v>9310.08</v>
      </c>
      <c r="I175" s="35">
        <f t="shared" si="61"/>
        <v>16122.08</v>
      </c>
      <c r="J175" s="441"/>
      <c r="K175" s="371">
        <v>2</v>
      </c>
      <c r="L175" s="328">
        <v>3406</v>
      </c>
      <c r="M175" s="329">
        <f t="shared" si="62"/>
        <v>6812</v>
      </c>
      <c r="N175" s="328">
        <v>4655.04</v>
      </c>
      <c r="O175" s="329">
        <f t="shared" si="63"/>
        <v>9310.08</v>
      </c>
      <c r="P175" s="329">
        <f t="shared" si="64"/>
        <v>16122.08</v>
      </c>
      <c r="Q175" s="473"/>
      <c r="R175" s="327">
        <f t="shared" si="47"/>
        <v>0</v>
      </c>
      <c r="S175" s="328">
        <v>3406</v>
      </c>
      <c r="T175" s="329">
        <f t="shared" si="65"/>
        <v>0</v>
      </c>
      <c r="U175" s="328">
        <v>4655.04</v>
      </c>
      <c r="V175" s="329">
        <f t="shared" si="66"/>
        <v>0</v>
      </c>
      <c r="W175" s="329">
        <f t="shared" si="67"/>
        <v>0</v>
      </c>
      <c r="X175" s="464">
        <f t="shared" si="45"/>
        <v>0</v>
      </c>
      <c r="Y175" s="497">
        <f t="shared" si="46"/>
        <v>0</v>
      </c>
    </row>
    <row r="176" spans="1:25" x14ac:dyDescent="0.25">
      <c r="A176" s="36" t="s">
        <v>362</v>
      </c>
      <c r="B176" s="117" t="s">
        <v>363</v>
      </c>
      <c r="C176" s="118" t="s">
        <v>170</v>
      </c>
      <c r="D176" s="119">
        <v>2</v>
      </c>
      <c r="E176" s="40">
        <v>6550</v>
      </c>
      <c r="F176" s="35">
        <f t="shared" si="59"/>
        <v>13100</v>
      </c>
      <c r="G176" s="40">
        <v>19718.400000000001</v>
      </c>
      <c r="H176" s="35">
        <f t="shared" si="60"/>
        <v>39436.800000000003</v>
      </c>
      <c r="I176" s="35">
        <f t="shared" si="61"/>
        <v>52536.800000000003</v>
      </c>
      <c r="J176" s="441"/>
      <c r="K176" s="371">
        <v>2</v>
      </c>
      <c r="L176" s="328">
        <v>6550</v>
      </c>
      <c r="M176" s="329">
        <f t="shared" si="62"/>
        <v>13100</v>
      </c>
      <c r="N176" s="328">
        <v>19718.400000000001</v>
      </c>
      <c r="O176" s="329">
        <f t="shared" si="63"/>
        <v>39436.800000000003</v>
      </c>
      <c r="P176" s="329">
        <f t="shared" si="64"/>
        <v>52536.800000000003</v>
      </c>
      <c r="Q176" s="473"/>
      <c r="R176" s="327">
        <f t="shared" si="47"/>
        <v>0</v>
      </c>
      <c r="S176" s="328">
        <v>6550</v>
      </c>
      <c r="T176" s="329">
        <f t="shared" si="65"/>
        <v>0</v>
      </c>
      <c r="U176" s="328">
        <v>19718.400000000001</v>
      </c>
      <c r="V176" s="329">
        <f t="shared" si="66"/>
        <v>0</v>
      </c>
      <c r="W176" s="329">
        <f t="shared" si="67"/>
        <v>0</v>
      </c>
      <c r="X176" s="464">
        <f t="shared" si="45"/>
        <v>0</v>
      </c>
      <c r="Y176" s="497">
        <f t="shared" si="46"/>
        <v>0</v>
      </c>
    </row>
    <row r="177" spans="1:25" x14ac:dyDescent="0.25">
      <c r="A177" s="36" t="s">
        <v>364</v>
      </c>
      <c r="B177" s="117" t="s">
        <v>249</v>
      </c>
      <c r="C177" s="118" t="s">
        <v>170</v>
      </c>
      <c r="D177" s="119">
        <v>2</v>
      </c>
      <c r="E177" s="40">
        <v>3930</v>
      </c>
      <c r="F177" s="35">
        <f t="shared" si="59"/>
        <v>7860</v>
      </c>
      <c r="G177" s="40">
        <v>10308.48</v>
      </c>
      <c r="H177" s="35">
        <f t="shared" si="60"/>
        <v>20616.96</v>
      </c>
      <c r="I177" s="35">
        <f t="shared" si="61"/>
        <v>28476.959999999999</v>
      </c>
      <c r="J177" s="441"/>
      <c r="K177" s="371">
        <v>2</v>
      </c>
      <c r="L177" s="328">
        <v>3930</v>
      </c>
      <c r="M177" s="329">
        <f t="shared" si="62"/>
        <v>7860</v>
      </c>
      <c r="N177" s="328">
        <v>10308.48</v>
      </c>
      <c r="O177" s="329">
        <f t="shared" si="63"/>
        <v>20616.96</v>
      </c>
      <c r="P177" s="329">
        <f t="shared" si="64"/>
        <v>28476.959999999999</v>
      </c>
      <c r="Q177" s="473"/>
      <c r="R177" s="327">
        <f t="shared" si="47"/>
        <v>0</v>
      </c>
      <c r="S177" s="328">
        <v>3930</v>
      </c>
      <c r="T177" s="329">
        <f t="shared" si="65"/>
        <v>0</v>
      </c>
      <c r="U177" s="328">
        <v>10308.48</v>
      </c>
      <c r="V177" s="329">
        <f t="shared" si="66"/>
        <v>0</v>
      </c>
      <c r="W177" s="329">
        <f t="shared" si="67"/>
        <v>0</v>
      </c>
      <c r="X177" s="464">
        <f t="shared" si="45"/>
        <v>0</v>
      </c>
      <c r="Y177" s="497">
        <f t="shared" si="46"/>
        <v>0</v>
      </c>
    </row>
    <row r="178" spans="1:25" x14ac:dyDescent="0.25">
      <c r="A178" s="36" t="s">
        <v>365</v>
      </c>
      <c r="B178" s="117" t="s">
        <v>228</v>
      </c>
      <c r="C178" s="118" t="s">
        <v>170</v>
      </c>
      <c r="D178" s="119">
        <v>2</v>
      </c>
      <c r="E178" s="40">
        <v>524</v>
      </c>
      <c r="F178" s="35">
        <f t="shared" si="59"/>
        <v>1048</v>
      </c>
      <c r="G178" s="40">
        <v>7368.4</v>
      </c>
      <c r="H178" s="35">
        <f t="shared" si="60"/>
        <v>14736.8</v>
      </c>
      <c r="I178" s="35">
        <f t="shared" si="61"/>
        <v>15784.8</v>
      </c>
      <c r="J178" s="441"/>
      <c r="K178" s="371">
        <v>2</v>
      </c>
      <c r="L178" s="328">
        <v>524</v>
      </c>
      <c r="M178" s="329">
        <f t="shared" si="62"/>
        <v>1048</v>
      </c>
      <c r="N178" s="328">
        <v>7368.4</v>
      </c>
      <c r="O178" s="329">
        <f t="shared" si="63"/>
        <v>14736.8</v>
      </c>
      <c r="P178" s="329">
        <f t="shared" si="64"/>
        <v>15784.8</v>
      </c>
      <c r="Q178" s="473"/>
      <c r="R178" s="327">
        <f t="shared" si="47"/>
        <v>0</v>
      </c>
      <c r="S178" s="328">
        <v>524</v>
      </c>
      <c r="T178" s="329">
        <f t="shared" si="65"/>
        <v>0</v>
      </c>
      <c r="U178" s="328">
        <v>7368.4</v>
      </c>
      <c r="V178" s="329">
        <f t="shared" si="66"/>
        <v>0</v>
      </c>
      <c r="W178" s="329">
        <f t="shared" si="67"/>
        <v>0</v>
      </c>
      <c r="X178" s="464">
        <f t="shared" si="45"/>
        <v>0</v>
      </c>
      <c r="Y178" s="497">
        <f t="shared" si="46"/>
        <v>0</v>
      </c>
    </row>
    <row r="179" spans="1:25" x14ac:dyDescent="0.25">
      <c r="A179" s="36" t="s">
        <v>366</v>
      </c>
      <c r="B179" s="117" t="s">
        <v>367</v>
      </c>
      <c r="C179" s="118" t="s">
        <v>170</v>
      </c>
      <c r="D179" s="119">
        <v>4</v>
      </c>
      <c r="E179" s="40">
        <v>5502</v>
      </c>
      <c r="F179" s="35">
        <f t="shared" si="59"/>
        <v>22008</v>
      </c>
      <c r="G179" s="40">
        <v>19958.64</v>
      </c>
      <c r="H179" s="35">
        <f t="shared" si="60"/>
        <v>79834.559999999998</v>
      </c>
      <c r="I179" s="35">
        <f t="shared" si="61"/>
        <v>101842.56</v>
      </c>
      <c r="J179" s="441"/>
      <c r="K179" s="371">
        <v>4</v>
      </c>
      <c r="L179" s="328">
        <v>5502</v>
      </c>
      <c r="M179" s="329">
        <f t="shared" si="62"/>
        <v>22008</v>
      </c>
      <c r="N179" s="328">
        <v>19958.64</v>
      </c>
      <c r="O179" s="329">
        <f t="shared" si="63"/>
        <v>79834.559999999998</v>
      </c>
      <c r="P179" s="329">
        <f t="shared" si="64"/>
        <v>101842.56</v>
      </c>
      <c r="Q179" s="473"/>
      <c r="R179" s="327">
        <f t="shared" si="47"/>
        <v>0</v>
      </c>
      <c r="S179" s="328">
        <v>5502</v>
      </c>
      <c r="T179" s="329">
        <f t="shared" si="65"/>
        <v>0</v>
      </c>
      <c r="U179" s="328">
        <v>19958.64</v>
      </c>
      <c r="V179" s="329">
        <f t="shared" si="66"/>
        <v>0</v>
      </c>
      <c r="W179" s="329">
        <f t="shared" si="67"/>
        <v>0</v>
      </c>
      <c r="X179" s="464">
        <f t="shared" si="45"/>
        <v>0</v>
      </c>
      <c r="Y179" s="497">
        <f t="shared" si="46"/>
        <v>0</v>
      </c>
    </row>
    <row r="180" spans="1:25" x14ac:dyDescent="0.25">
      <c r="A180" s="36" t="s">
        <v>368</v>
      </c>
      <c r="B180" s="117" t="s">
        <v>263</v>
      </c>
      <c r="C180" s="118" t="s">
        <v>170</v>
      </c>
      <c r="D180" s="119">
        <v>6</v>
      </c>
      <c r="E180" s="40">
        <v>3406</v>
      </c>
      <c r="F180" s="35">
        <f t="shared" si="59"/>
        <v>20436</v>
      </c>
      <c r="G180" s="40">
        <v>1774.5</v>
      </c>
      <c r="H180" s="35">
        <f t="shared" si="60"/>
        <v>10647</v>
      </c>
      <c r="I180" s="35">
        <f t="shared" si="61"/>
        <v>31083</v>
      </c>
      <c r="J180" s="441"/>
      <c r="K180" s="371">
        <v>6</v>
      </c>
      <c r="L180" s="328">
        <v>3406</v>
      </c>
      <c r="M180" s="329">
        <f t="shared" si="62"/>
        <v>20436</v>
      </c>
      <c r="N180" s="328">
        <v>1774.5</v>
      </c>
      <c r="O180" s="329">
        <f t="shared" si="63"/>
        <v>10647</v>
      </c>
      <c r="P180" s="329">
        <f t="shared" si="64"/>
        <v>31083</v>
      </c>
      <c r="Q180" s="473"/>
      <c r="R180" s="327">
        <f t="shared" si="47"/>
        <v>0</v>
      </c>
      <c r="S180" s="328">
        <v>3406</v>
      </c>
      <c r="T180" s="329">
        <f t="shared" si="65"/>
        <v>0</v>
      </c>
      <c r="U180" s="328">
        <v>1774.5</v>
      </c>
      <c r="V180" s="329">
        <f t="shared" si="66"/>
        <v>0</v>
      </c>
      <c r="W180" s="329">
        <f t="shared" si="67"/>
        <v>0</v>
      </c>
      <c r="X180" s="464">
        <f t="shared" si="45"/>
        <v>0</v>
      </c>
      <c r="Y180" s="497">
        <f t="shared" si="46"/>
        <v>0</v>
      </c>
    </row>
    <row r="181" spans="1:25" x14ac:dyDescent="0.25">
      <c r="A181" s="36" t="s">
        <v>369</v>
      </c>
      <c r="B181" s="117" t="s">
        <v>370</v>
      </c>
      <c r="C181" s="118" t="s">
        <v>170</v>
      </c>
      <c r="D181" s="119">
        <v>6</v>
      </c>
      <c r="E181" s="40">
        <v>2358</v>
      </c>
      <c r="F181" s="35">
        <f t="shared" si="59"/>
        <v>14148</v>
      </c>
      <c r="G181" s="40">
        <v>496.08</v>
      </c>
      <c r="H181" s="35">
        <f t="shared" si="60"/>
        <v>2976.48</v>
      </c>
      <c r="I181" s="35">
        <f t="shared" si="61"/>
        <v>17124.48</v>
      </c>
      <c r="J181" s="441"/>
      <c r="K181" s="371">
        <v>6</v>
      </c>
      <c r="L181" s="328">
        <v>2358</v>
      </c>
      <c r="M181" s="329">
        <f t="shared" si="62"/>
        <v>14148</v>
      </c>
      <c r="N181" s="328">
        <v>496.08</v>
      </c>
      <c r="O181" s="329">
        <f t="shared" si="63"/>
        <v>2976.48</v>
      </c>
      <c r="P181" s="329">
        <f t="shared" si="64"/>
        <v>17124.48</v>
      </c>
      <c r="Q181" s="473"/>
      <c r="R181" s="327">
        <f t="shared" si="47"/>
        <v>0</v>
      </c>
      <c r="S181" s="328">
        <v>2358</v>
      </c>
      <c r="T181" s="329">
        <f t="shared" si="65"/>
        <v>0</v>
      </c>
      <c r="U181" s="328">
        <v>496.08</v>
      </c>
      <c r="V181" s="329">
        <f t="shared" si="66"/>
        <v>0</v>
      </c>
      <c r="W181" s="329">
        <f t="shared" si="67"/>
        <v>0</v>
      </c>
      <c r="X181" s="464">
        <f t="shared" si="45"/>
        <v>0</v>
      </c>
      <c r="Y181" s="497">
        <f t="shared" si="46"/>
        <v>0</v>
      </c>
    </row>
    <row r="182" spans="1:25" x14ac:dyDescent="0.25">
      <c r="A182" s="36" t="s">
        <v>371</v>
      </c>
      <c r="B182" s="117" t="s">
        <v>372</v>
      </c>
      <c r="C182" s="118" t="s">
        <v>296</v>
      </c>
      <c r="D182" s="119">
        <v>80</v>
      </c>
      <c r="E182" s="40">
        <v>162.44</v>
      </c>
      <c r="F182" s="35">
        <f t="shared" si="59"/>
        <v>12995.2</v>
      </c>
      <c r="G182" s="40">
        <v>131.97999999999999</v>
      </c>
      <c r="H182" s="35">
        <f t="shared" si="60"/>
        <v>10558.4</v>
      </c>
      <c r="I182" s="35">
        <f t="shared" si="61"/>
        <v>23553.599999999999</v>
      </c>
      <c r="J182" s="441"/>
      <c r="K182" s="371">
        <v>80</v>
      </c>
      <c r="L182" s="328">
        <v>162.44</v>
      </c>
      <c r="M182" s="329">
        <f t="shared" si="62"/>
        <v>12995.2</v>
      </c>
      <c r="N182" s="328">
        <v>131.97999999999999</v>
      </c>
      <c r="O182" s="329">
        <f t="shared" si="63"/>
        <v>10558.4</v>
      </c>
      <c r="P182" s="329">
        <f t="shared" si="64"/>
        <v>23553.599999999999</v>
      </c>
      <c r="Q182" s="473"/>
      <c r="R182" s="327">
        <f t="shared" si="47"/>
        <v>0</v>
      </c>
      <c r="S182" s="328">
        <v>162.44</v>
      </c>
      <c r="T182" s="329">
        <f t="shared" si="65"/>
        <v>0</v>
      </c>
      <c r="U182" s="328">
        <v>131.97999999999999</v>
      </c>
      <c r="V182" s="329">
        <f t="shared" si="66"/>
        <v>0</v>
      </c>
      <c r="W182" s="329">
        <f t="shared" si="67"/>
        <v>0</v>
      </c>
      <c r="X182" s="464">
        <f t="shared" si="45"/>
        <v>0</v>
      </c>
      <c r="Y182" s="497">
        <f t="shared" si="46"/>
        <v>0</v>
      </c>
    </row>
    <row r="183" spans="1:25" x14ac:dyDescent="0.25">
      <c r="A183" s="36" t="s">
        <v>373</v>
      </c>
      <c r="B183" s="117" t="s">
        <v>340</v>
      </c>
      <c r="C183" s="118" t="s">
        <v>296</v>
      </c>
      <c r="D183" s="119">
        <v>350</v>
      </c>
      <c r="E183" s="40">
        <v>162.44</v>
      </c>
      <c r="F183" s="35">
        <f t="shared" si="59"/>
        <v>56854</v>
      </c>
      <c r="G183" s="40">
        <v>101.09</v>
      </c>
      <c r="H183" s="35">
        <f t="shared" si="60"/>
        <v>35381.5</v>
      </c>
      <c r="I183" s="35">
        <f t="shared" si="61"/>
        <v>92235.5</v>
      </c>
      <c r="J183" s="441"/>
      <c r="K183" s="371">
        <v>200</v>
      </c>
      <c r="L183" s="328">
        <v>162.44</v>
      </c>
      <c r="M183" s="329">
        <f t="shared" si="62"/>
        <v>32488</v>
      </c>
      <c r="N183" s="328">
        <v>101.09</v>
      </c>
      <c r="O183" s="329">
        <f t="shared" si="63"/>
        <v>20218</v>
      </c>
      <c r="P183" s="329">
        <f t="shared" si="64"/>
        <v>52706</v>
      </c>
      <c r="Q183" s="473"/>
      <c r="R183" s="327">
        <f t="shared" si="47"/>
        <v>150</v>
      </c>
      <c r="S183" s="328">
        <v>162.44</v>
      </c>
      <c r="T183" s="329">
        <f t="shared" si="65"/>
        <v>24366</v>
      </c>
      <c r="U183" s="328">
        <v>101.09</v>
      </c>
      <c r="V183" s="329">
        <f t="shared" si="66"/>
        <v>15163.5</v>
      </c>
      <c r="W183" s="329">
        <f t="shared" si="67"/>
        <v>39529.5</v>
      </c>
      <c r="X183" s="464">
        <f t="shared" si="45"/>
        <v>39529.5</v>
      </c>
      <c r="Y183" s="497">
        <f t="shared" si="46"/>
        <v>0</v>
      </c>
    </row>
    <row r="184" spans="1:25" x14ac:dyDescent="0.25">
      <c r="A184" s="36" t="s">
        <v>374</v>
      </c>
      <c r="B184" s="117" t="s">
        <v>336</v>
      </c>
      <c r="C184" s="118" t="s">
        <v>296</v>
      </c>
      <c r="D184" s="119">
        <v>250</v>
      </c>
      <c r="E184" s="40">
        <v>162.44</v>
      </c>
      <c r="F184" s="35">
        <f t="shared" si="59"/>
        <v>40610</v>
      </c>
      <c r="G184" s="40">
        <v>53.35</v>
      </c>
      <c r="H184" s="35">
        <f t="shared" si="60"/>
        <v>13337.5</v>
      </c>
      <c r="I184" s="35">
        <f t="shared" si="61"/>
        <v>53947.5</v>
      </c>
      <c r="J184" s="441"/>
      <c r="K184" s="371">
        <v>210</v>
      </c>
      <c r="L184" s="328">
        <v>162.44</v>
      </c>
      <c r="M184" s="329">
        <f t="shared" si="62"/>
        <v>34112.400000000001</v>
      </c>
      <c r="N184" s="328">
        <v>53.35</v>
      </c>
      <c r="O184" s="329">
        <f t="shared" si="63"/>
        <v>11203.5</v>
      </c>
      <c r="P184" s="329">
        <f t="shared" si="64"/>
        <v>45315.9</v>
      </c>
      <c r="Q184" s="473"/>
      <c r="R184" s="327">
        <f t="shared" si="47"/>
        <v>40</v>
      </c>
      <c r="S184" s="328">
        <v>162.44</v>
      </c>
      <c r="T184" s="329">
        <f t="shared" si="65"/>
        <v>6497.6</v>
      </c>
      <c r="U184" s="328">
        <v>53.35</v>
      </c>
      <c r="V184" s="329">
        <f t="shared" si="66"/>
        <v>2134</v>
      </c>
      <c r="W184" s="329">
        <f t="shared" si="67"/>
        <v>8631.6</v>
      </c>
      <c r="X184" s="464">
        <f t="shared" si="45"/>
        <v>8631.5999999999985</v>
      </c>
      <c r="Y184" s="497">
        <f t="shared" si="46"/>
        <v>0</v>
      </c>
    </row>
    <row r="185" spans="1:25" ht="28.5" x14ac:dyDescent="0.25">
      <c r="A185" s="36" t="s">
        <v>375</v>
      </c>
      <c r="B185" s="117" t="s">
        <v>376</v>
      </c>
      <c r="C185" s="118" t="s">
        <v>170</v>
      </c>
      <c r="D185" s="119">
        <v>10</v>
      </c>
      <c r="E185" s="40">
        <v>655</v>
      </c>
      <c r="F185" s="35">
        <f t="shared" si="59"/>
        <v>6550</v>
      </c>
      <c r="G185" s="40">
        <v>142.58000000000001</v>
      </c>
      <c r="H185" s="35">
        <f t="shared" si="60"/>
        <v>1425.8000000000002</v>
      </c>
      <c r="I185" s="35">
        <f t="shared" si="61"/>
        <v>7975.8</v>
      </c>
      <c r="J185" s="441"/>
      <c r="K185" s="371">
        <v>10</v>
      </c>
      <c r="L185" s="328">
        <v>655</v>
      </c>
      <c r="M185" s="329">
        <f t="shared" si="62"/>
        <v>6550</v>
      </c>
      <c r="N185" s="328">
        <v>142.58000000000001</v>
      </c>
      <c r="O185" s="329">
        <f t="shared" si="63"/>
        <v>1425.8000000000002</v>
      </c>
      <c r="P185" s="329">
        <f t="shared" si="64"/>
        <v>7975.8</v>
      </c>
      <c r="Q185" s="473"/>
      <c r="R185" s="327">
        <f t="shared" si="47"/>
        <v>0</v>
      </c>
      <c r="S185" s="328">
        <v>655</v>
      </c>
      <c r="T185" s="329">
        <f t="shared" si="65"/>
        <v>0</v>
      </c>
      <c r="U185" s="328">
        <v>142.58000000000001</v>
      </c>
      <c r="V185" s="329">
        <f t="shared" si="66"/>
        <v>0</v>
      </c>
      <c r="W185" s="329">
        <f t="shared" si="67"/>
        <v>0</v>
      </c>
      <c r="X185" s="464">
        <f t="shared" si="45"/>
        <v>0</v>
      </c>
      <c r="Y185" s="497">
        <f t="shared" si="46"/>
        <v>0</v>
      </c>
    </row>
    <row r="186" spans="1:25" x14ac:dyDescent="0.25">
      <c r="A186" s="36" t="s">
        <v>377</v>
      </c>
      <c r="B186" s="117" t="s">
        <v>346</v>
      </c>
      <c r="C186" s="118" t="s">
        <v>296</v>
      </c>
      <c r="D186" s="119">
        <v>300</v>
      </c>
      <c r="E186" s="40">
        <v>45.85</v>
      </c>
      <c r="F186" s="35">
        <f t="shared" si="59"/>
        <v>13755</v>
      </c>
      <c r="G186" s="40">
        <v>28.08</v>
      </c>
      <c r="H186" s="35">
        <f t="shared" si="60"/>
        <v>8424</v>
      </c>
      <c r="I186" s="35">
        <f t="shared" si="61"/>
        <v>22179</v>
      </c>
      <c r="J186" s="441"/>
      <c r="K186" s="371">
        <v>300</v>
      </c>
      <c r="L186" s="328">
        <v>45.85</v>
      </c>
      <c r="M186" s="329">
        <f t="shared" si="62"/>
        <v>13755</v>
      </c>
      <c r="N186" s="328">
        <v>28.08</v>
      </c>
      <c r="O186" s="329">
        <f t="shared" si="63"/>
        <v>8424</v>
      </c>
      <c r="P186" s="329">
        <f t="shared" si="64"/>
        <v>22179</v>
      </c>
      <c r="Q186" s="473"/>
      <c r="R186" s="327">
        <f t="shared" si="47"/>
        <v>0</v>
      </c>
      <c r="S186" s="328">
        <v>45.85</v>
      </c>
      <c r="T186" s="329">
        <f t="shared" si="65"/>
        <v>0</v>
      </c>
      <c r="U186" s="328">
        <v>28.08</v>
      </c>
      <c r="V186" s="329">
        <f t="shared" si="66"/>
        <v>0</v>
      </c>
      <c r="W186" s="329">
        <f t="shared" si="67"/>
        <v>0</v>
      </c>
      <c r="X186" s="464">
        <f t="shared" si="45"/>
        <v>0</v>
      </c>
      <c r="Y186" s="497">
        <f t="shared" si="46"/>
        <v>0</v>
      </c>
    </row>
    <row r="187" spans="1:25" x14ac:dyDescent="0.25">
      <c r="A187" s="36" t="s">
        <v>378</v>
      </c>
      <c r="B187" s="117" t="s">
        <v>354</v>
      </c>
      <c r="C187" s="118" t="s">
        <v>379</v>
      </c>
      <c r="D187" s="119">
        <v>1</v>
      </c>
      <c r="E187" s="40">
        <v>0</v>
      </c>
      <c r="F187" s="35"/>
      <c r="G187" s="40">
        <v>6864</v>
      </c>
      <c r="H187" s="35">
        <f t="shared" si="60"/>
        <v>6864</v>
      </c>
      <c r="I187" s="35">
        <f t="shared" si="61"/>
        <v>6864</v>
      </c>
      <c r="J187" s="441"/>
      <c r="K187" s="371">
        <v>1</v>
      </c>
      <c r="L187" s="328">
        <v>0</v>
      </c>
      <c r="M187" s="329">
        <f t="shared" si="62"/>
        <v>0</v>
      </c>
      <c r="N187" s="328">
        <v>6864</v>
      </c>
      <c r="O187" s="329">
        <f t="shared" si="63"/>
        <v>6864</v>
      </c>
      <c r="P187" s="329">
        <f t="shared" si="64"/>
        <v>6864</v>
      </c>
      <c r="Q187" s="473"/>
      <c r="R187" s="327">
        <f t="shared" si="47"/>
        <v>0</v>
      </c>
      <c r="S187" s="328">
        <v>0</v>
      </c>
      <c r="T187" s="329">
        <f t="shared" si="65"/>
        <v>0</v>
      </c>
      <c r="U187" s="328">
        <v>6864</v>
      </c>
      <c r="V187" s="329">
        <f t="shared" si="66"/>
        <v>0</v>
      </c>
      <c r="W187" s="329">
        <f t="shared" si="67"/>
        <v>0</v>
      </c>
      <c r="X187" s="464">
        <f t="shared" si="45"/>
        <v>0</v>
      </c>
      <c r="Y187" s="497">
        <f t="shared" si="46"/>
        <v>0</v>
      </c>
    </row>
    <row r="188" spans="1:25" x14ac:dyDescent="0.25">
      <c r="A188" s="36" t="s">
        <v>380</v>
      </c>
      <c r="B188" s="117" t="s">
        <v>381</v>
      </c>
      <c r="C188" s="118" t="s">
        <v>379</v>
      </c>
      <c r="D188" s="119">
        <v>1</v>
      </c>
      <c r="E188" s="40">
        <v>119808</v>
      </c>
      <c r="F188" s="35">
        <f>D188*E188</f>
        <v>119808</v>
      </c>
      <c r="G188" s="40">
        <v>0</v>
      </c>
      <c r="H188" s="35">
        <f t="shared" si="60"/>
        <v>0</v>
      </c>
      <c r="I188" s="35">
        <f t="shared" si="61"/>
        <v>119808</v>
      </c>
      <c r="J188" s="441"/>
      <c r="K188" s="371"/>
      <c r="L188" s="328">
        <v>119808</v>
      </c>
      <c r="M188" s="329">
        <f>K188*L188</f>
        <v>0</v>
      </c>
      <c r="N188" s="328">
        <v>0</v>
      </c>
      <c r="O188" s="329">
        <f t="shared" si="63"/>
        <v>0</v>
      </c>
      <c r="P188" s="329">
        <f t="shared" si="64"/>
        <v>0</v>
      </c>
      <c r="Q188" s="473"/>
      <c r="R188" s="327">
        <f t="shared" si="47"/>
        <v>1</v>
      </c>
      <c r="S188" s="328">
        <v>119808</v>
      </c>
      <c r="T188" s="329">
        <f>R188*S188</f>
        <v>119808</v>
      </c>
      <c r="U188" s="328">
        <v>0</v>
      </c>
      <c r="V188" s="329">
        <f t="shared" si="66"/>
        <v>0</v>
      </c>
      <c r="W188" s="329">
        <f t="shared" si="67"/>
        <v>119808</v>
      </c>
      <c r="X188" s="464">
        <f t="shared" si="45"/>
        <v>119808</v>
      </c>
      <c r="Y188" s="497">
        <f t="shared" si="46"/>
        <v>0</v>
      </c>
    </row>
    <row r="189" spans="1:25" x14ac:dyDescent="0.25">
      <c r="A189" s="108" t="s">
        <v>382</v>
      </c>
      <c r="B189" s="109" t="s">
        <v>383</v>
      </c>
      <c r="C189" s="110"/>
      <c r="D189" s="111"/>
      <c r="E189" s="112"/>
      <c r="F189" s="28">
        <f>SUM(F190:F203)</f>
        <v>26659798.984300002</v>
      </c>
      <c r="G189" s="112"/>
      <c r="H189" s="28">
        <f>SUM(H190:H203)</f>
        <v>61642670.156999998</v>
      </c>
      <c r="I189" s="28">
        <f>SUM(I190:I203)</f>
        <v>88302469.141300008</v>
      </c>
      <c r="J189" s="450"/>
      <c r="K189" s="366"/>
      <c r="L189" s="367"/>
      <c r="M189" s="368">
        <f>SUM(M190:M203)</f>
        <v>23578665.812000003</v>
      </c>
      <c r="N189" s="367"/>
      <c r="O189" s="368">
        <f>SUM(O190:O203)</f>
        <v>59051795.379999988</v>
      </c>
      <c r="P189" s="368">
        <f>SUM(P190:P203)</f>
        <v>82630461.191999987</v>
      </c>
      <c r="Q189" s="482"/>
      <c r="R189" s="327">
        <f t="shared" si="47"/>
        <v>0</v>
      </c>
      <c r="S189" s="367"/>
      <c r="T189" s="368">
        <f>SUM(T190:T203)</f>
        <v>3081133.1722999997</v>
      </c>
      <c r="U189" s="367"/>
      <c r="V189" s="368">
        <f>SUM(V190:V203)</f>
        <v>2590874.7769999998</v>
      </c>
      <c r="W189" s="368">
        <f>SUM(W190:W203)</f>
        <v>5672007.9492999995</v>
      </c>
      <c r="X189" s="464">
        <f t="shared" si="45"/>
        <v>5672007.9493000209</v>
      </c>
      <c r="Y189" s="497">
        <f t="shared" si="46"/>
        <v>-2.1420419216156006E-8</v>
      </c>
    </row>
    <row r="190" spans="1:25" x14ac:dyDescent="0.25">
      <c r="A190" s="124" t="s">
        <v>384</v>
      </c>
      <c r="B190" s="125" t="s">
        <v>385</v>
      </c>
      <c r="C190" s="126" t="s">
        <v>386</v>
      </c>
      <c r="D190" s="119">
        <v>6</v>
      </c>
      <c r="E190" s="35">
        <v>125450</v>
      </c>
      <c r="F190" s="35">
        <f t="shared" ref="F190:F198" si="68">D190*E190</f>
        <v>752700</v>
      </c>
      <c r="G190" s="35">
        <v>982545</v>
      </c>
      <c r="H190" s="35">
        <f t="shared" ref="H190:H198" si="69">D190*G190</f>
        <v>5895270</v>
      </c>
      <c r="I190" s="35">
        <f t="shared" ref="I190:I198" si="70">E190*D190+G190*D190</f>
        <v>6647970</v>
      </c>
      <c r="J190" s="441"/>
      <c r="K190" s="371">
        <v>6</v>
      </c>
      <c r="L190" s="329">
        <v>125450</v>
      </c>
      <c r="M190" s="329">
        <f t="shared" ref="M190:M198" si="71">K190*L190</f>
        <v>752700</v>
      </c>
      <c r="N190" s="329">
        <v>982545</v>
      </c>
      <c r="O190" s="329">
        <f t="shared" ref="O190:O198" si="72">K190*N190</f>
        <v>5895270</v>
      </c>
      <c r="P190" s="329">
        <f t="shared" ref="P190:P198" si="73">L190*K190+N190*K190</f>
        <v>6647970</v>
      </c>
      <c r="Q190" s="473"/>
      <c r="R190" s="327">
        <f t="shared" si="47"/>
        <v>0</v>
      </c>
      <c r="S190" s="329">
        <v>125450</v>
      </c>
      <c r="T190" s="329">
        <f t="shared" ref="T190:T198" si="74">R190*S190</f>
        <v>0</v>
      </c>
      <c r="U190" s="329">
        <v>982545</v>
      </c>
      <c r="V190" s="329">
        <f t="shared" ref="V190:V198" si="75">R190*U190</f>
        <v>0</v>
      </c>
      <c r="W190" s="329">
        <f t="shared" ref="W190:W198" si="76">S190*R190+U190*R190</f>
        <v>0</v>
      </c>
      <c r="X190" s="464">
        <f t="shared" si="45"/>
        <v>0</v>
      </c>
      <c r="Y190" s="497">
        <f t="shared" si="46"/>
        <v>0</v>
      </c>
    </row>
    <row r="191" spans="1:25" x14ac:dyDescent="0.25">
      <c r="A191" s="124" t="s">
        <v>387</v>
      </c>
      <c r="B191" s="125" t="s">
        <v>388</v>
      </c>
      <c r="C191" s="126" t="s">
        <v>386</v>
      </c>
      <c r="D191" s="119">
        <v>7</v>
      </c>
      <c r="E191" s="35">
        <v>29545</v>
      </c>
      <c r="F191" s="35">
        <f t="shared" si="68"/>
        <v>206815</v>
      </c>
      <c r="G191" s="35">
        <v>469586</v>
      </c>
      <c r="H191" s="35">
        <f t="shared" si="69"/>
        <v>3287102</v>
      </c>
      <c r="I191" s="35">
        <f t="shared" si="70"/>
        <v>3493917</v>
      </c>
      <c r="J191" s="441"/>
      <c r="K191" s="371">
        <v>7</v>
      </c>
      <c r="L191" s="329">
        <v>29545</v>
      </c>
      <c r="M191" s="329">
        <f t="shared" si="71"/>
        <v>206815</v>
      </c>
      <c r="N191" s="329">
        <v>469586</v>
      </c>
      <c r="O191" s="329">
        <f t="shared" si="72"/>
        <v>3287102</v>
      </c>
      <c r="P191" s="329">
        <f t="shared" si="73"/>
        <v>3493917</v>
      </c>
      <c r="Q191" s="473"/>
      <c r="R191" s="327">
        <f t="shared" si="47"/>
        <v>0</v>
      </c>
      <c r="S191" s="329">
        <v>29545</v>
      </c>
      <c r="T191" s="329">
        <f t="shared" si="74"/>
        <v>0</v>
      </c>
      <c r="U191" s="329">
        <v>469586</v>
      </c>
      <c r="V191" s="329">
        <f t="shared" si="75"/>
        <v>0</v>
      </c>
      <c r="W191" s="329">
        <f t="shared" si="76"/>
        <v>0</v>
      </c>
      <c r="X191" s="464">
        <f t="shared" si="45"/>
        <v>0</v>
      </c>
      <c r="Y191" s="497">
        <f t="shared" si="46"/>
        <v>0</v>
      </c>
    </row>
    <row r="192" spans="1:25" x14ac:dyDescent="0.25">
      <c r="A192" s="124" t="s">
        <v>389</v>
      </c>
      <c r="B192" s="125" t="s">
        <v>390</v>
      </c>
      <c r="C192" s="126" t="s">
        <v>386</v>
      </c>
      <c r="D192" s="119">
        <v>13</v>
      </c>
      <c r="E192" s="35">
        <v>102635.07</v>
      </c>
      <c r="F192" s="35">
        <f t="shared" si="68"/>
        <v>1334255.9100000001</v>
      </c>
      <c r="G192" s="35">
        <v>309219.34000000003</v>
      </c>
      <c r="H192" s="35">
        <f t="shared" si="69"/>
        <v>4019851.4200000004</v>
      </c>
      <c r="I192" s="35">
        <f t="shared" si="70"/>
        <v>5354107.33</v>
      </c>
      <c r="J192" s="441"/>
      <c r="K192" s="371">
        <v>12</v>
      </c>
      <c r="L192" s="329">
        <v>102635.07</v>
      </c>
      <c r="M192" s="329">
        <f t="shared" si="71"/>
        <v>1231620.8400000001</v>
      </c>
      <c r="N192" s="329">
        <v>309219.34000000003</v>
      </c>
      <c r="O192" s="329">
        <f t="shared" si="72"/>
        <v>3710632.08</v>
      </c>
      <c r="P192" s="329">
        <f t="shared" si="73"/>
        <v>4942252.92</v>
      </c>
      <c r="Q192" s="473"/>
      <c r="R192" s="327">
        <f t="shared" si="47"/>
        <v>1</v>
      </c>
      <c r="S192" s="329">
        <v>102635.07</v>
      </c>
      <c r="T192" s="329">
        <f t="shared" si="74"/>
        <v>102635.07</v>
      </c>
      <c r="U192" s="329">
        <v>309219.34000000003</v>
      </c>
      <c r="V192" s="329">
        <f t="shared" si="75"/>
        <v>309219.34000000003</v>
      </c>
      <c r="W192" s="329">
        <f t="shared" si="76"/>
        <v>411854.41000000003</v>
      </c>
      <c r="X192" s="464">
        <f t="shared" si="45"/>
        <v>411854.41000000015</v>
      </c>
      <c r="Y192" s="497">
        <f t="shared" si="46"/>
        <v>0</v>
      </c>
    </row>
    <row r="193" spans="1:25" x14ac:dyDescent="0.25">
      <c r="A193" s="124" t="s">
        <v>391</v>
      </c>
      <c r="B193" s="125" t="s">
        <v>392</v>
      </c>
      <c r="C193" s="126" t="s">
        <v>28</v>
      </c>
      <c r="D193" s="119">
        <v>76</v>
      </c>
      <c r="E193" s="35">
        <v>4332.6000000000004</v>
      </c>
      <c r="F193" s="35">
        <f t="shared" si="68"/>
        <v>329277.60000000003</v>
      </c>
      <c r="G193" s="35">
        <v>10463.969999999999</v>
      </c>
      <c r="H193" s="35">
        <f t="shared" si="69"/>
        <v>795261.72</v>
      </c>
      <c r="I193" s="35">
        <f t="shared" si="70"/>
        <v>1124539.32</v>
      </c>
      <c r="J193" s="441"/>
      <c r="K193" s="371">
        <v>68</v>
      </c>
      <c r="L193" s="329">
        <v>4332.6000000000004</v>
      </c>
      <c r="M193" s="329">
        <f t="shared" si="71"/>
        <v>294616.80000000005</v>
      </c>
      <c r="N193" s="329">
        <v>10463.969999999999</v>
      </c>
      <c r="O193" s="329">
        <f t="shared" si="72"/>
        <v>711549.96</v>
      </c>
      <c r="P193" s="329">
        <f t="shared" si="73"/>
        <v>1006166.76</v>
      </c>
      <c r="Q193" s="473"/>
      <c r="R193" s="327">
        <f t="shared" si="47"/>
        <v>8</v>
      </c>
      <c r="S193" s="329">
        <v>4332.6000000000004</v>
      </c>
      <c r="T193" s="329">
        <f t="shared" si="74"/>
        <v>34660.800000000003</v>
      </c>
      <c r="U193" s="329">
        <v>10463.969999999999</v>
      </c>
      <c r="V193" s="329">
        <f t="shared" si="75"/>
        <v>83711.759999999995</v>
      </c>
      <c r="W193" s="329">
        <f t="shared" si="76"/>
        <v>118372.56</v>
      </c>
      <c r="X193" s="464">
        <f t="shared" si="45"/>
        <v>118372.56000000006</v>
      </c>
      <c r="Y193" s="497">
        <f t="shared" si="46"/>
        <v>0</v>
      </c>
    </row>
    <row r="194" spans="1:25" x14ac:dyDescent="0.25">
      <c r="A194" s="124" t="s">
        <v>393</v>
      </c>
      <c r="B194" s="125" t="s">
        <v>394</v>
      </c>
      <c r="C194" s="126" t="s">
        <v>19</v>
      </c>
      <c r="D194" s="119">
        <v>3335.57</v>
      </c>
      <c r="E194" s="35">
        <v>2655.59</v>
      </c>
      <c r="F194" s="35">
        <f t="shared" si="68"/>
        <v>8857906.3363000005</v>
      </c>
      <c r="G194" s="35">
        <v>1958</v>
      </c>
      <c r="H194" s="35">
        <f t="shared" si="69"/>
        <v>6531046.0600000005</v>
      </c>
      <c r="I194" s="35">
        <f t="shared" si="70"/>
        <v>15388952.396300001</v>
      </c>
      <c r="J194" s="441"/>
      <c r="K194" s="371">
        <v>3033.8</v>
      </c>
      <c r="L194" s="329">
        <v>2655.59</v>
      </c>
      <c r="M194" s="329">
        <f t="shared" si="71"/>
        <v>8056528.9420000007</v>
      </c>
      <c r="N194" s="329">
        <v>1958</v>
      </c>
      <c r="O194" s="329">
        <f t="shared" si="72"/>
        <v>5940180.4000000004</v>
      </c>
      <c r="P194" s="329">
        <f t="shared" si="73"/>
        <v>13996709.342</v>
      </c>
      <c r="Q194" s="473"/>
      <c r="R194" s="327">
        <f t="shared" si="47"/>
        <v>301.77</v>
      </c>
      <c r="S194" s="329">
        <v>2655.59</v>
      </c>
      <c r="T194" s="329">
        <f t="shared" si="74"/>
        <v>801377.39430000004</v>
      </c>
      <c r="U194" s="329">
        <v>1958</v>
      </c>
      <c r="V194" s="329">
        <f t="shared" si="75"/>
        <v>590865.65999999992</v>
      </c>
      <c r="W194" s="329">
        <f t="shared" si="76"/>
        <v>1392243.0543</v>
      </c>
      <c r="X194" s="464">
        <f t="shared" si="45"/>
        <v>1392243.0543000009</v>
      </c>
      <c r="Y194" s="497">
        <f t="shared" si="46"/>
        <v>0</v>
      </c>
    </row>
    <row r="195" spans="1:25" x14ac:dyDescent="0.25">
      <c r="A195" s="124" t="s">
        <v>395</v>
      </c>
      <c r="B195" s="125" t="s">
        <v>396</v>
      </c>
      <c r="C195" s="126" t="s">
        <v>28</v>
      </c>
      <c r="D195" s="119">
        <v>8</v>
      </c>
      <c r="E195" s="35">
        <v>11973.06</v>
      </c>
      <c r="F195" s="35">
        <f t="shared" si="68"/>
        <v>95784.48</v>
      </c>
      <c r="G195" s="35">
        <v>32008.28</v>
      </c>
      <c r="H195" s="35">
        <f t="shared" si="69"/>
        <v>256066.24</v>
      </c>
      <c r="I195" s="35">
        <f t="shared" si="70"/>
        <v>351850.72</v>
      </c>
      <c r="J195" s="441"/>
      <c r="K195" s="371">
        <v>8</v>
      </c>
      <c r="L195" s="329">
        <v>11973.06</v>
      </c>
      <c r="M195" s="329">
        <f t="shared" si="71"/>
        <v>95784.48</v>
      </c>
      <c r="N195" s="329">
        <v>32008.28</v>
      </c>
      <c r="O195" s="329">
        <f t="shared" si="72"/>
        <v>256066.24</v>
      </c>
      <c r="P195" s="329">
        <f t="shared" si="73"/>
        <v>351850.72</v>
      </c>
      <c r="Q195" s="473"/>
      <c r="R195" s="327">
        <f t="shared" si="47"/>
        <v>0</v>
      </c>
      <c r="S195" s="329">
        <v>11973.06</v>
      </c>
      <c r="T195" s="329">
        <f t="shared" si="74"/>
        <v>0</v>
      </c>
      <c r="U195" s="329">
        <v>32008.28</v>
      </c>
      <c r="V195" s="329">
        <f t="shared" si="75"/>
        <v>0</v>
      </c>
      <c r="W195" s="329">
        <f t="shared" si="76"/>
        <v>0</v>
      </c>
      <c r="X195" s="464">
        <f t="shared" si="45"/>
        <v>0</v>
      </c>
      <c r="Y195" s="497">
        <f t="shared" si="46"/>
        <v>0</v>
      </c>
    </row>
    <row r="196" spans="1:25" x14ac:dyDescent="0.25">
      <c r="A196" s="124" t="s">
        <v>397</v>
      </c>
      <c r="B196" s="125" t="s">
        <v>398</v>
      </c>
      <c r="C196" s="126" t="s">
        <v>386</v>
      </c>
      <c r="D196" s="119">
        <v>12</v>
      </c>
      <c r="E196" s="35">
        <v>637410.63</v>
      </c>
      <c r="F196" s="35">
        <f t="shared" si="68"/>
        <v>7648927.5600000005</v>
      </c>
      <c r="G196" s="35">
        <v>2625837.9</v>
      </c>
      <c r="H196" s="35">
        <f t="shared" si="69"/>
        <v>31510054.799999997</v>
      </c>
      <c r="I196" s="35">
        <f t="shared" si="70"/>
        <v>39158982.359999999</v>
      </c>
      <c r="J196" s="441"/>
      <c r="K196" s="371">
        <v>12</v>
      </c>
      <c r="L196" s="329">
        <v>637410.63</v>
      </c>
      <c r="M196" s="329">
        <f t="shared" si="71"/>
        <v>7648927.5600000005</v>
      </c>
      <c r="N196" s="329">
        <v>2625837.9</v>
      </c>
      <c r="O196" s="329">
        <f t="shared" si="72"/>
        <v>31510054.799999997</v>
      </c>
      <c r="P196" s="329">
        <f t="shared" si="73"/>
        <v>39158982.359999999</v>
      </c>
      <c r="Q196" s="473"/>
      <c r="R196" s="327">
        <f t="shared" si="47"/>
        <v>0</v>
      </c>
      <c r="S196" s="329">
        <v>637410.63</v>
      </c>
      <c r="T196" s="329">
        <f t="shared" si="74"/>
        <v>0</v>
      </c>
      <c r="U196" s="329">
        <v>2625837.9</v>
      </c>
      <c r="V196" s="329">
        <f t="shared" si="75"/>
        <v>0</v>
      </c>
      <c r="W196" s="329">
        <f t="shared" si="76"/>
        <v>0</v>
      </c>
      <c r="X196" s="464">
        <f t="shared" si="45"/>
        <v>0</v>
      </c>
      <c r="Y196" s="497">
        <f t="shared" si="46"/>
        <v>0</v>
      </c>
    </row>
    <row r="197" spans="1:25" x14ac:dyDescent="0.25">
      <c r="A197" s="124" t="s">
        <v>399</v>
      </c>
      <c r="B197" s="125" t="s">
        <v>400</v>
      </c>
      <c r="C197" s="126" t="s">
        <v>386</v>
      </c>
      <c r="D197" s="119">
        <v>14</v>
      </c>
      <c r="E197" s="35">
        <v>46198.46</v>
      </c>
      <c r="F197" s="35">
        <f t="shared" si="68"/>
        <v>646778.43999999994</v>
      </c>
      <c r="G197" s="35">
        <v>372209.5</v>
      </c>
      <c r="H197" s="35">
        <f t="shared" si="69"/>
        <v>5210933</v>
      </c>
      <c r="I197" s="35">
        <f t="shared" si="70"/>
        <v>5857711.4399999995</v>
      </c>
      <c r="J197" s="441"/>
      <c r="K197" s="371">
        <v>14</v>
      </c>
      <c r="L197" s="329">
        <v>46198.46</v>
      </c>
      <c r="M197" s="329">
        <f t="shared" si="71"/>
        <v>646778.43999999994</v>
      </c>
      <c r="N197" s="329">
        <v>372209.5</v>
      </c>
      <c r="O197" s="329">
        <f t="shared" si="72"/>
        <v>5210933</v>
      </c>
      <c r="P197" s="329">
        <f t="shared" si="73"/>
        <v>5857711.4399999995</v>
      </c>
      <c r="Q197" s="473"/>
      <c r="R197" s="327">
        <f t="shared" si="47"/>
        <v>0</v>
      </c>
      <c r="S197" s="329">
        <v>46198.46</v>
      </c>
      <c r="T197" s="329">
        <f t="shared" si="74"/>
        <v>0</v>
      </c>
      <c r="U197" s="329">
        <v>372209.5</v>
      </c>
      <c r="V197" s="329">
        <f t="shared" si="75"/>
        <v>0</v>
      </c>
      <c r="W197" s="329">
        <f t="shared" si="76"/>
        <v>0</v>
      </c>
      <c r="X197" s="464">
        <f t="shared" si="45"/>
        <v>0</v>
      </c>
      <c r="Y197" s="497">
        <f t="shared" si="46"/>
        <v>0</v>
      </c>
    </row>
    <row r="198" spans="1:25" x14ac:dyDescent="0.25">
      <c r="A198" s="124" t="s">
        <v>401</v>
      </c>
      <c r="B198" s="125" t="s">
        <v>394</v>
      </c>
      <c r="C198" s="126" t="s">
        <v>19</v>
      </c>
      <c r="D198" s="119">
        <v>691</v>
      </c>
      <c r="E198" s="35">
        <v>3758</v>
      </c>
      <c r="F198" s="35">
        <f t="shared" si="68"/>
        <v>2596778</v>
      </c>
      <c r="G198" s="35">
        <v>1100</v>
      </c>
      <c r="H198" s="35">
        <f t="shared" si="69"/>
        <v>760100</v>
      </c>
      <c r="I198" s="35">
        <f t="shared" si="70"/>
        <v>3356878</v>
      </c>
      <c r="J198" s="441"/>
      <c r="K198" s="371">
        <v>690.2</v>
      </c>
      <c r="L198" s="329">
        <v>3758</v>
      </c>
      <c r="M198" s="329">
        <f t="shared" si="71"/>
        <v>2593771.6</v>
      </c>
      <c r="N198" s="329">
        <v>1100</v>
      </c>
      <c r="O198" s="329">
        <f t="shared" si="72"/>
        <v>759220</v>
      </c>
      <c r="P198" s="329">
        <f t="shared" si="73"/>
        <v>3352991.6</v>
      </c>
      <c r="Q198" s="473"/>
      <c r="R198" s="327">
        <f t="shared" si="47"/>
        <v>0.79999999999995453</v>
      </c>
      <c r="S198" s="329">
        <v>3758</v>
      </c>
      <c r="T198" s="329">
        <f t="shared" si="74"/>
        <v>3006.3999999998291</v>
      </c>
      <c r="U198" s="329">
        <v>1100</v>
      </c>
      <c r="V198" s="329">
        <f t="shared" si="75"/>
        <v>879.99999999994998</v>
      </c>
      <c r="W198" s="329">
        <f t="shared" si="76"/>
        <v>3886.3999999997791</v>
      </c>
      <c r="X198" s="464">
        <f t="shared" ref="X198:X261" si="77">I198-P198</f>
        <v>3886.3999999999069</v>
      </c>
      <c r="Y198" s="497">
        <f t="shared" ref="Y198:Y261" si="78">W198-X198</f>
        <v>-1.2778400559909642E-10</v>
      </c>
    </row>
    <row r="199" spans="1:25" x14ac:dyDescent="0.25">
      <c r="A199" s="124" t="s">
        <v>402</v>
      </c>
      <c r="B199" s="125" t="s">
        <v>403</v>
      </c>
      <c r="C199" s="126"/>
      <c r="D199" s="119"/>
      <c r="E199" s="35"/>
      <c r="F199" s="35"/>
      <c r="G199" s="35"/>
      <c r="H199" s="35"/>
      <c r="I199" s="35"/>
      <c r="J199" s="441"/>
      <c r="K199" s="371"/>
      <c r="L199" s="329"/>
      <c r="M199" s="329"/>
      <c r="N199" s="329"/>
      <c r="O199" s="329"/>
      <c r="P199" s="329"/>
      <c r="Q199" s="473"/>
      <c r="R199" s="327">
        <f t="shared" si="47"/>
        <v>0</v>
      </c>
      <c r="S199" s="329"/>
      <c r="T199" s="329"/>
      <c r="U199" s="329"/>
      <c r="V199" s="329"/>
      <c r="W199" s="329"/>
      <c r="X199" s="464">
        <f t="shared" si="77"/>
        <v>0</v>
      </c>
      <c r="Y199" s="497">
        <f t="shared" si="78"/>
        <v>0</v>
      </c>
    </row>
    <row r="200" spans="1:25" x14ac:dyDescent="0.25">
      <c r="A200" s="124" t="s">
        <v>404</v>
      </c>
      <c r="B200" s="125" t="s">
        <v>405</v>
      </c>
      <c r="C200" s="126" t="s">
        <v>406</v>
      </c>
      <c r="D200" s="119">
        <v>332.9</v>
      </c>
      <c r="E200" s="35">
        <v>2887.52</v>
      </c>
      <c r="F200" s="35">
        <f>D200*E200</f>
        <v>961255.40799999994</v>
      </c>
      <c r="G200" s="35">
        <v>4676.7299999999996</v>
      </c>
      <c r="H200" s="35">
        <f>D200*G200</f>
        <v>1556883.4169999997</v>
      </c>
      <c r="I200" s="35">
        <f>E200*D200+G200*D200</f>
        <v>2518138.8249999997</v>
      </c>
      <c r="J200" s="441"/>
      <c r="K200" s="371">
        <v>200</v>
      </c>
      <c r="L200" s="329">
        <v>2887.52</v>
      </c>
      <c r="M200" s="329">
        <f>K200*L200</f>
        <v>577504</v>
      </c>
      <c r="N200" s="329">
        <v>4676.7299999999996</v>
      </c>
      <c r="O200" s="329">
        <f>K200*N200</f>
        <v>935345.99999999988</v>
      </c>
      <c r="P200" s="329">
        <f>L200*K200+N200*K200</f>
        <v>1512850</v>
      </c>
      <c r="Q200" s="473"/>
      <c r="R200" s="327">
        <f t="shared" ref="R200:R263" si="79">D200-K200</f>
        <v>132.89999999999998</v>
      </c>
      <c r="S200" s="329">
        <v>2887.52</v>
      </c>
      <c r="T200" s="329">
        <f>R200*S200</f>
        <v>383751.40799999994</v>
      </c>
      <c r="U200" s="329">
        <v>4676.7299999999996</v>
      </c>
      <c r="V200" s="329">
        <f>R200*U200</f>
        <v>621537.41699999978</v>
      </c>
      <c r="W200" s="329">
        <f>S200*R200+U200*R200</f>
        <v>1005288.8249999997</v>
      </c>
      <c r="X200" s="464">
        <f t="shared" si="77"/>
        <v>1005288.8249999997</v>
      </c>
      <c r="Y200" s="497">
        <f t="shared" si="78"/>
        <v>0</v>
      </c>
    </row>
    <row r="201" spans="1:25" x14ac:dyDescent="0.25">
      <c r="A201" s="124" t="s">
        <v>407</v>
      </c>
      <c r="B201" s="125" t="s">
        <v>408</v>
      </c>
      <c r="C201" s="126" t="s">
        <v>386</v>
      </c>
      <c r="D201" s="119">
        <v>1</v>
      </c>
      <c r="E201" s="35">
        <v>1432280.25</v>
      </c>
      <c r="F201" s="35">
        <f>D201*E201</f>
        <v>1432280.25</v>
      </c>
      <c r="G201" s="35">
        <v>1392401.5</v>
      </c>
      <c r="H201" s="35">
        <f>D201*G201</f>
        <v>1392401.5</v>
      </c>
      <c r="I201" s="35">
        <f>E201*D201+G201*D201</f>
        <v>2824681.75</v>
      </c>
      <c r="J201" s="441"/>
      <c r="K201" s="371">
        <v>0.6</v>
      </c>
      <c r="L201" s="329">
        <v>1432280.25</v>
      </c>
      <c r="M201" s="329">
        <f>K201*L201</f>
        <v>859368.15</v>
      </c>
      <c r="N201" s="329">
        <v>1392401.5</v>
      </c>
      <c r="O201" s="329">
        <f>K201*N201</f>
        <v>835440.9</v>
      </c>
      <c r="P201" s="329">
        <f>L201*K201+N201*K201</f>
        <v>1694809.05</v>
      </c>
      <c r="Q201" s="473"/>
      <c r="R201" s="327">
        <f t="shared" si="79"/>
        <v>0.4</v>
      </c>
      <c r="S201" s="329">
        <v>1432280.25</v>
      </c>
      <c r="T201" s="329">
        <f>R201*S201</f>
        <v>572912.1</v>
      </c>
      <c r="U201" s="329">
        <v>1392401.5</v>
      </c>
      <c r="V201" s="329">
        <f>R201*U201</f>
        <v>556960.6</v>
      </c>
      <c r="W201" s="329">
        <f>S201*R201+U201*R201</f>
        <v>1129872.7</v>
      </c>
      <c r="X201" s="464">
        <f t="shared" si="77"/>
        <v>1129872.7</v>
      </c>
      <c r="Y201" s="497">
        <f t="shared" si="78"/>
        <v>0</v>
      </c>
    </row>
    <row r="202" spans="1:25" x14ac:dyDescent="0.25">
      <c r="A202" s="124" t="s">
        <v>409</v>
      </c>
      <c r="B202" s="125" t="s">
        <v>410</v>
      </c>
      <c r="C202" s="126" t="s">
        <v>386</v>
      </c>
      <c r="D202" s="119">
        <v>1</v>
      </c>
      <c r="E202" s="35">
        <v>1228500</v>
      </c>
      <c r="F202" s="35">
        <f>D202*E202</f>
        <v>1228500</v>
      </c>
      <c r="G202" s="35">
        <v>0</v>
      </c>
      <c r="H202" s="35">
        <f>D202*G202</f>
        <v>0</v>
      </c>
      <c r="I202" s="35">
        <f>E202*D202+G202*D202</f>
        <v>1228500</v>
      </c>
      <c r="J202" s="441"/>
      <c r="K202" s="371">
        <v>0.5</v>
      </c>
      <c r="L202" s="329">
        <v>1228500</v>
      </c>
      <c r="M202" s="329">
        <f>K202*L202</f>
        <v>614250</v>
      </c>
      <c r="N202" s="329">
        <v>0</v>
      </c>
      <c r="O202" s="329">
        <f>K202*N202</f>
        <v>0</v>
      </c>
      <c r="P202" s="329">
        <f>L202*K202+N202*K202</f>
        <v>614250</v>
      </c>
      <c r="Q202" s="473"/>
      <c r="R202" s="327">
        <f t="shared" si="79"/>
        <v>0.5</v>
      </c>
      <c r="S202" s="329">
        <v>1228500</v>
      </c>
      <c r="T202" s="329">
        <f>R202*S202</f>
        <v>614250</v>
      </c>
      <c r="U202" s="329">
        <v>0</v>
      </c>
      <c r="V202" s="329">
        <f>R202*U202</f>
        <v>0</v>
      </c>
      <c r="W202" s="329">
        <f>S202*R202+U202*R202</f>
        <v>614250</v>
      </c>
      <c r="X202" s="464">
        <f t="shared" si="77"/>
        <v>614250</v>
      </c>
      <c r="Y202" s="497">
        <f t="shared" si="78"/>
        <v>0</v>
      </c>
    </row>
    <row r="203" spans="1:25" ht="28.5" x14ac:dyDescent="0.25">
      <c r="A203" s="124" t="s">
        <v>411</v>
      </c>
      <c r="B203" s="125" t="s">
        <v>412</v>
      </c>
      <c r="C203" s="126" t="s">
        <v>170</v>
      </c>
      <c r="D203" s="119">
        <v>7</v>
      </c>
      <c r="E203" s="120">
        <v>81220</v>
      </c>
      <c r="F203" s="35">
        <f>D203*E203</f>
        <v>568540</v>
      </c>
      <c r="G203" s="120">
        <v>61100</v>
      </c>
      <c r="H203" s="35">
        <f>D203*G203</f>
        <v>427700</v>
      </c>
      <c r="I203" s="35">
        <f>F203+H203</f>
        <v>996240</v>
      </c>
      <c r="J203" s="441"/>
      <c r="K203" s="371"/>
      <c r="L203" s="372">
        <v>81220</v>
      </c>
      <c r="M203" s="329">
        <f>K203*L203</f>
        <v>0</v>
      </c>
      <c r="N203" s="372">
        <v>61100</v>
      </c>
      <c r="O203" s="329">
        <f>K203*N203</f>
        <v>0</v>
      </c>
      <c r="P203" s="329">
        <f>M203+O203</f>
        <v>0</v>
      </c>
      <c r="Q203" s="473"/>
      <c r="R203" s="327">
        <f t="shared" si="79"/>
        <v>7</v>
      </c>
      <c r="S203" s="372">
        <v>81220</v>
      </c>
      <c r="T203" s="329">
        <f>R203*S203</f>
        <v>568540</v>
      </c>
      <c r="U203" s="372">
        <v>61100</v>
      </c>
      <c r="V203" s="329">
        <f>R203*U203</f>
        <v>427700</v>
      </c>
      <c r="W203" s="329">
        <f>T203+V203</f>
        <v>996240</v>
      </c>
      <c r="X203" s="464">
        <f t="shared" si="77"/>
        <v>996240</v>
      </c>
      <c r="Y203" s="497">
        <f t="shared" si="78"/>
        <v>0</v>
      </c>
    </row>
    <row r="204" spans="1:25" x14ac:dyDescent="0.25">
      <c r="A204" s="74" t="s">
        <v>413</v>
      </c>
      <c r="B204" s="75" t="s">
        <v>414</v>
      </c>
      <c r="C204" s="76"/>
      <c r="D204" s="77"/>
      <c r="E204" s="112"/>
      <c r="F204" s="80">
        <f>SUM(F205:F225)</f>
        <v>5091550.4402499991</v>
      </c>
      <c r="G204" s="112"/>
      <c r="H204" s="80">
        <f>SUM(H205:H225)</f>
        <v>6181622.0372299999</v>
      </c>
      <c r="I204" s="80">
        <f>SUM(I205:I225)</f>
        <v>11273172.477480002</v>
      </c>
      <c r="J204" s="447"/>
      <c r="K204" s="350"/>
      <c r="L204" s="367"/>
      <c r="M204" s="353">
        <f>SUM(M205:M225)</f>
        <v>3925930.88</v>
      </c>
      <c r="N204" s="367"/>
      <c r="O204" s="353">
        <f>SUM(O205:O225)</f>
        <v>5395478.0499999989</v>
      </c>
      <c r="P204" s="353">
        <f>SUM(P205:P225)</f>
        <v>9321408.9299999997</v>
      </c>
      <c r="Q204" s="479"/>
      <c r="R204" s="327">
        <f t="shared" si="79"/>
        <v>0</v>
      </c>
      <c r="S204" s="367"/>
      <c r="T204" s="353">
        <f>SUM(T205:T225)</f>
        <v>1165619.5602500001</v>
      </c>
      <c r="U204" s="367"/>
      <c r="V204" s="353">
        <f>SUM(V205:V225)</f>
        <v>786143.98722999997</v>
      </c>
      <c r="W204" s="353">
        <f>SUM(W205:W225)</f>
        <v>1951763.5474800002</v>
      </c>
      <c r="X204" s="464">
        <f t="shared" si="77"/>
        <v>1951763.547480002</v>
      </c>
      <c r="Y204" s="497">
        <f t="shared" si="78"/>
        <v>-1.862645149230957E-9</v>
      </c>
    </row>
    <row r="205" spans="1:25" ht="28.5" x14ac:dyDescent="0.25">
      <c r="A205" s="124" t="s">
        <v>415</v>
      </c>
      <c r="B205" s="117" t="s">
        <v>416</v>
      </c>
      <c r="C205" s="118" t="s">
        <v>170</v>
      </c>
      <c r="D205" s="119">
        <v>58</v>
      </c>
      <c r="E205" s="35">
        <v>7205</v>
      </c>
      <c r="F205" s="35">
        <f>D205*E205</f>
        <v>417890</v>
      </c>
      <c r="G205" s="35">
        <v>17301.59</v>
      </c>
      <c r="H205" s="35">
        <f>D205*G205</f>
        <v>1003492.22</v>
      </c>
      <c r="I205" s="35">
        <f>E205*D205+G205*D205</f>
        <v>1421382.22</v>
      </c>
      <c r="J205" s="441"/>
      <c r="K205" s="371">
        <v>57</v>
      </c>
      <c r="L205" s="329">
        <v>7205</v>
      </c>
      <c r="M205" s="329">
        <f>K205*L205</f>
        <v>410685</v>
      </c>
      <c r="N205" s="329">
        <v>17301.59</v>
      </c>
      <c r="O205" s="329">
        <f>K205*N205</f>
        <v>986190.63</v>
      </c>
      <c r="P205" s="329">
        <f>L205*K205+N205*K205</f>
        <v>1396875.63</v>
      </c>
      <c r="Q205" s="473"/>
      <c r="R205" s="327">
        <f t="shared" si="79"/>
        <v>1</v>
      </c>
      <c r="S205" s="329">
        <v>7205</v>
      </c>
      <c r="T205" s="329">
        <f>R205*S205</f>
        <v>7205</v>
      </c>
      <c r="U205" s="329">
        <v>17301.59</v>
      </c>
      <c r="V205" s="329">
        <f>R205*U205</f>
        <v>17301.59</v>
      </c>
      <c r="W205" s="329">
        <f>S205*R205+U205*R205</f>
        <v>24506.59</v>
      </c>
      <c r="X205" s="464">
        <f t="shared" si="77"/>
        <v>24506.590000000084</v>
      </c>
      <c r="Y205" s="497">
        <f t="shared" si="78"/>
        <v>-8.3673512563109398E-11</v>
      </c>
    </row>
    <row r="206" spans="1:25" x14ac:dyDescent="0.25">
      <c r="A206" s="124" t="s">
        <v>417</v>
      </c>
      <c r="B206" s="117" t="s">
        <v>418</v>
      </c>
      <c r="C206" s="118" t="s">
        <v>406</v>
      </c>
      <c r="D206" s="119">
        <v>1013</v>
      </c>
      <c r="E206" s="35">
        <v>1451.67</v>
      </c>
      <c r="F206" s="35">
        <f>D206*E206</f>
        <v>1470541.71</v>
      </c>
      <c r="G206" s="35">
        <v>811.65</v>
      </c>
      <c r="H206" s="35">
        <f>D206*G206</f>
        <v>822201.45</v>
      </c>
      <c r="I206" s="35">
        <f>E206*D206+G206*D206</f>
        <v>2292743.16</v>
      </c>
      <c r="J206" s="441"/>
      <c r="K206" s="371">
        <v>1000</v>
      </c>
      <c r="L206" s="329">
        <v>1451.67</v>
      </c>
      <c r="M206" s="329">
        <f>K206*L206</f>
        <v>1451670</v>
      </c>
      <c r="N206" s="329">
        <v>811.65</v>
      </c>
      <c r="O206" s="329">
        <f>K206*N206</f>
        <v>811650</v>
      </c>
      <c r="P206" s="329">
        <f>L206*K206+N206*K206</f>
        <v>2263320</v>
      </c>
      <c r="Q206" s="473"/>
      <c r="R206" s="327">
        <f t="shared" si="79"/>
        <v>13</v>
      </c>
      <c r="S206" s="329">
        <v>1451.67</v>
      </c>
      <c r="T206" s="329">
        <f>R206*S206</f>
        <v>18871.71</v>
      </c>
      <c r="U206" s="329">
        <v>811.65</v>
      </c>
      <c r="V206" s="329">
        <f>R206*U206</f>
        <v>10551.449999999999</v>
      </c>
      <c r="W206" s="329">
        <f>S206*R206+U206*R206</f>
        <v>29423.159999999996</v>
      </c>
      <c r="X206" s="464">
        <f t="shared" si="77"/>
        <v>29423.160000000149</v>
      </c>
      <c r="Y206" s="497">
        <f t="shared" si="78"/>
        <v>-1.5279510989785194E-10</v>
      </c>
    </row>
    <row r="207" spans="1:25" x14ac:dyDescent="0.25">
      <c r="A207" s="124" t="s">
        <v>419</v>
      </c>
      <c r="B207" s="117" t="s">
        <v>420</v>
      </c>
      <c r="C207" s="118" t="s">
        <v>28</v>
      </c>
      <c r="D207" s="119">
        <v>1</v>
      </c>
      <c r="E207" s="35">
        <v>39090</v>
      </c>
      <c r="F207" s="35">
        <f>D207*E207</f>
        <v>39090</v>
      </c>
      <c r="G207" s="35">
        <v>204170</v>
      </c>
      <c r="H207" s="35">
        <f>D207*G207</f>
        <v>204170</v>
      </c>
      <c r="I207" s="35">
        <f>E207*D207+G207*D207</f>
        <v>243260</v>
      </c>
      <c r="J207" s="441"/>
      <c r="K207" s="371">
        <v>1</v>
      </c>
      <c r="L207" s="329">
        <v>39090</v>
      </c>
      <c r="M207" s="329">
        <f>K207*L207</f>
        <v>39090</v>
      </c>
      <c r="N207" s="329">
        <v>204170</v>
      </c>
      <c r="O207" s="329">
        <f>K207*N207</f>
        <v>204170</v>
      </c>
      <c r="P207" s="329">
        <f>L207*K207+N207*K207</f>
        <v>243260</v>
      </c>
      <c r="Q207" s="473"/>
      <c r="R207" s="327">
        <f t="shared" si="79"/>
        <v>0</v>
      </c>
      <c r="S207" s="329">
        <v>39090</v>
      </c>
      <c r="T207" s="329">
        <f>R207*S207</f>
        <v>0</v>
      </c>
      <c r="U207" s="329">
        <v>204170</v>
      </c>
      <c r="V207" s="329">
        <f>R207*U207</f>
        <v>0</v>
      </c>
      <c r="W207" s="329">
        <f>S207*R207+U207*R207</f>
        <v>0</v>
      </c>
      <c r="X207" s="464">
        <f t="shared" si="77"/>
        <v>0</v>
      </c>
      <c r="Y207" s="497">
        <f t="shared" si="78"/>
        <v>0</v>
      </c>
    </row>
    <row r="208" spans="1:25" x14ac:dyDescent="0.25">
      <c r="A208" s="127" t="s">
        <v>421</v>
      </c>
      <c r="B208" s="123" t="s">
        <v>422</v>
      </c>
      <c r="C208" s="118"/>
      <c r="D208" s="119"/>
      <c r="E208" s="35"/>
      <c r="F208" s="35"/>
      <c r="G208" s="35"/>
      <c r="H208" s="35"/>
      <c r="I208" s="35"/>
      <c r="J208" s="441"/>
      <c r="K208" s="371"/>
      <c r="L208" s="329"/>
      <c r="M208" s="329"/>
      <c r="N208" s="329"/>
      <c r="O208" s="329"/>
      <c r="P208" s="329"/>
      <c r="Q208" s="473"/>
      <c r="R208" s="327">
        <f t="shared" si="79"/>
        <v>0</v>
      </c>
      <c r="S208" s="329"/>
      <c r="T208" s="329"/>
      <c r="U208" s="329"/>
      <c r="V208" s="329"/>
      <c r="W208" s="329"/>
      <c r="X208" s="464">
        <f t="shared" si="77"/>
        <v>0</v>
      </c>
      <c r="Y208" s="497">
        <f t="shared" si="78"/>
        <v>0</v>
      </c>
    </row>
    <row r="209" spans="1:25" x14ac:dyDescent="0.25">
      <c r="A209" s="124" t="s">
        <v>423</v>
      </c>
      <c r="B209" s="117" t="s">
        <v>424</v>
      </c>
      <c r="C209" s="118" t="s">
        <v>406</v>
      </c>
      <c r="D209" s="119">
        <v>390</v>
      </c>
      <c r="E209" s="35">
        <v>1239.46</v>
      </c>
      <c r="F209" s="35">
        <f>D209*E209</f>
        <v>483389.4</v>
      </c>
      <c r="G209" s="35">
        <v>505.48</v>
      </c>
      <c r="H209" s="35">
        <f>D209*G209</f>
        <v>197137.2</v>
      </c>
      <c r="I209" s="35">
        <f>E209*D209+G209*D209</f>
        <v>680526.60000000009</v>
      </c>
      <c r="J209" s="441"/>
      <c r="K209" s="371">
        <v>350</v>
      </c>
      <c r="L209" s="329">
        <v>1239.46</v>
      </c>
      <c r="M209" s="329">
        <f>K209*L209</f>
        <v>433811</v>
      </c>
      <c r="N209" s="329">
        <v>505.48</v>
      </c>
      <c r="O209" s="329">
        <f>K209*N209</f>
        <v>176918</v>
      </c>
      <c r="P209" s="329">
        <f>L209*K209+N209*K209</f>
        <v>610729</v>
      </c>
      <c r="Q209" s="473"/>
      <c r="R209" s="327">
        <f t="shared" si="79"/>
        <v>40</v>
      </c>
      <c r="S209" s="329">
        <v>1239.46</v>
      </c>
      <c r="T209" s="329">
        <f>R209*S209</f>
        <v>49578.400000000001</v>
      </c>
      <c r="U209" s="329">
        <v>505.48</v>
      </c>
      <c r="V209" s="329">
        <f>R209*U209</f>
        <v>20219.2</v>
      </c>
      <c r="W209" s="329">
        <f>S209*R209+U209*R209</f>
        <v>69797.600000000006</v>
      </c>
      <c r="X209" s="464">
        <f t="shared" si="77"/>
        <v>69797.600000000093</v>
      </c>
      <c r="Y209" s="497">
        <f t="shared" si="78"/>
        <v>0</v>
      </c>
    </row>
    <row r="210" spans="1:25" x14ac:dyDescent="0.25">
      <c r="A210" s="127" t="s">
        <v>425</v>
      </c>
      <c r="B210" s="123" t="s">
        <v>426</v>
      </c>
      <c r="C210" s="118"/>
      <c r="D210" s="119"/>
      <c r="E210" s="35"/>
      <c r="F210" s="35"/>
      <c r="G210" s="35"/>
      <c r="H210" s="35"/>
      <c r="I210" s="35"/>
      <c r="J210" s="441"/>
      <c r="K210" s="371"/>
      <c r="L210" s="329"/>
      <c r="M210" s="329"/>
      <c r="N210" s="329"/>
      <c r="O210" s="329"/>
      <c r="P210" s="329"/>
      <c r="Q210" s="473"/>
      <c r="R210" s="327">
        <f t="shared" si="79"/>
        <v>0</v>
      </c>
      <c r="S210" s="329"/>
      <c r="T210" s="329"/>
      <c r="U210" s="329"/>
      <c r="V210" s="329"/>
      <c r="W210" s="329"/>
      <c r="X210" s="464">
        <f t="shared" si="77"/>
        <v>0</v>
      </c>
      <c r="Y210" s="497">
        <f t="shared" si="78"/>
        <v>0</v>
      </c>
    </row>
    <row r="211" spans="1:25" x14ac:dyDescent="0.25">
      <c r="A211" s="124" t="s">
        <v>427</v>
      </c>
      <c r="B211" s="117" t="s">
        <v>385</v>
      </c>
      <c r="C211" s="118" t="s">
        <v>386</v>
      </c>
      <c r="D211" s="119">
        <v>1</v>
      </c>
      <c r="E211" s="35">
        <v>88935.9</v>
      </c>
      <c r="F211" s="35">
        <f t="shared" ref="F211:F218" si="80">D211*E211</f>
        <v>88935.9</v>
      </c>
      <c r="G211" s="35">
        <v>212371.01</v>
      </c>
      <c r="H211" s="35">
        <f t="shared" ref="H211:H218" si="81">D211*G211</f>
        <v>212371.01</v>
      </c>
      <c r="I211" s="35">
        <f t="shared" ref="I211:I218" si="82">E211*D211+G211*D211</f>
        <v>301306.91000000003</v>
      </c>
      <c r="J211" s="441"/>
      <c r="K211" s="371">
        <v>1</v>
      </c>
      <c r="L211" s="329">
        <v>88935.9</v>
      </c>
      <c r="M211" s="329">
        <f t="shared" ref="M211:M218" si="83">K211*L211</f>
        <v>88935.9</v>
      </c>
      <c r="N211" s="329">
        <v>212371.01</v>
      </c>
      <c r="O211" s="329">
        <f t="shared" ref="O211:O218" si="84">K211*N211</f>
        <v>212371.01</v>
      </c>
      <c r="P211" s="329">
        <f t="shared" ref="P211:P218" si="85">L211*K211+N211*K211</f>
        <v>301306.91000000003</v>
      </c>
      <c r="Q211" s="473"/>
      <c r="R211" s="327">
        <f t="shared" si="79"/>
        <v>0</v>
      </c>
      <c r="S211" s="329">
        <v>88935.9</v>
      </c>
      <c r="T211" s="329">
        <f t="shared" ref="T211:T218" si="86">R211*S211</f>
        <v>0</v>
      </c>
      <c r="U211" s="329">
        <v>212371.01</v>
      </c>
      <c r="V211" s="329">
        <f t="shared" ref="V211:V218" si="87">R211*U211</f>
        <v>0</v>
      </c>
      <c r="W211" s="329">
        <f t="shared" ref="W211:W218" si="88">S211*R211+U211*R211</f>
        <v>0</v>
      </c>
      <c r="X211" s="464">
        <f t="shared" si="77"/>
        <v>0</v>
      </c>
      <c r="Y211" s="497">
        <f t="shared" si="78"/>
        <v>0</v>
      </c>
    </row>
    <row r="212" spans="1:25" x14ac:dyDescent="0.25">
      <c r="A212" s="124" t="s">
        <v>428</v>
      </c>
      <c r="B212" s="117" t="s">
        <v>429</v>
      </c>
      <c r="C212" s="118" t="s">
        <v>386</v>
      </c>
      <c r="D212" s="119">
        <v>1</v>
      </c>
      <c r="E212" s="35">
        <v>27333.15</v>
      </c>
      <c r="F212" s="35">
        <f t="shared" si="80"/>
        <v>27333.15</v>
      </c>
      <c r="G212" s="35">
        <v>92996.28</v>
      </c>
      <c r="H212" s="35">
        <f t="shared" si="81"/>
        <v>92996.28</v>
      </c>
      <c r="I212" s="35">
        <f t="shared" si="82"/>
        <v>120329.43</v>
      </c>
      <c r="J212" s="441"/>
      <c r="K212" s="371">
        <v>1</v>
      </c>
      <c r="L212" s="329">
        <v>27333.15</v>
      </c>
      <c r="M212" s="329">
        <f t="shared" si="83"/>
        <v>27333.15</v>
      </c>
      <c r="N212" s="329">
        <v>92996.28</v>
      </c>
      <c r="O212" s="329">
        <f t="shared" si="84"/>
        <v>92996.28</v>
      </c>
      <c r="P212" s="329">
        <f t="shared" si="85"/>
        <v>120329.43</v>
      </c>
      <c r="Q212" s="473"/>
      <c r="R212" s="327">
        <f t="shared" si="79"/>
        <v>0</v>
      </c>
      <c r="S212" s="329">
        <v>27333.15</v>
      </c>
      <c r="T212" s="329">
        <f t="shared" si="86"/>
        <v>0</v>
      </c>
      <c r="U212" s="329">
        <v>92996.28</v>
      </c>
      <c r="V212" s="329">
        <f t="shared" si="87"/>
        <v>0</v>
      </c>
      <c r="W212" s="329">
        <f t="shared" si="88"/>
        <v>0</v>
      </c>
      <c r="X212" s="464">
        <f t="shared" si="77"/>
        <v>0</v>
      </c>
      <c r="Y212" s="497">
        <f t="shared" si="78"/>
        <v>0</v>
      </c>
    </row>
    <row r="213" spans="1:25" x14ac:dyDescent="0.25">
      <c r="A213" s="124" t="s">
        <v>430</v>
      </c>
      <c r="B213" s="117" t="s">
        <v>431</v>
      </c>
      <c r="C213" s="118" t="s">
        <v>386</v>
      </c>
      <c r="D213" s="119">
        <v>6</v>
      </c>
      <c r="E213" s="35">
        <v>8541.7199999999993</v>
      </c>
      <c r="F213" s="35">
        <f t="shared" si="80"/>
        <v>51250.319999999992</v>
      </c>
      <c r="G213" s="35">
        <v>15825.33</v>
      </c>
      <c r="H213" s="35">
        <f t="shared" si="81"/>
        <v>94951.98</v>
      </c>
      <c r="I213" s="35">
        <f t="shared" si="82"/>
        <v>146202.29999999999</v>
      </c>
      <c r="J213" s="441"/>
      <c r="K213" s="371">
        <v>6</v>
      </c>
      <c r="L213" s="329">
        <v>8541.7199999999993</v>
      </c>
      <c r="M213" s="329">
        <f t="shared" si="83"/>
        <v>51250.319999999992</v>
      </c>
      <c r="N213" s="329">
        <v>15825.33</v>
      </c>
      <c r="O213" s="329">
        <f t="shared" si="84"/>
        <v>94951.98</v>
      </c>
      <c r="P213" s="329">
        <f t="shared" si="85"/>
        <v>146202.29999999999</v>
      </c>
      <c r="Q213" s="473"/>
      <c r="R213" s="327">
        <f t="shared" si="79"/>
        <v>0</v>
      </c>
      <c r="S213" s="329">
        <v>8541.7199999999993</v>
      </c>
      <c r="T213" s="329">
        <f t="shared" si="86"/>
        <v>0</v>
      </c>
      <c r="U213" s="329">
        <v>15825.33</v>
      </c>
      <c r="V213" s="329">
        <f t="shared" si="87"/>
        <v>0</v>
      </c>
      <c r="W213" s="329">
        <f t="shared" si="88"/>
        <v>0</v>
      </c>
      <c r="X213" s="464">
        <f t="shared" si="77"/>
        <v>0</v>
      </c>
      <c r="Y213" s="497">
        <f t="shared" si="78"/>
        <v>0</v>
      </c>
    </row>
    <row r="214" spans="1:25" x14ac:dyDescent="0.25">
      <c r="A214" s="124" t="s">
        <v>432</v>
      </c>
      <c r="B214" s="117" t="s">
        <v>433</v>
      </c>
      <c r="C214" s="118" t="s">
        <v>28</v>
      </c>
      <c r="D214" s="119">
        <v>121</v>
      </c>
      <c r="E214" s="35">
        <v>896.04</v>
      </c>
      <c r="F214" s="35">
        <f t="shared" si="80"/>
        <v>108420.84</v>
      </c>
      <c r="G214" s="35">
        <v>784.68</v>
      </c>
      <c r="H214" s="35">
        <f t="shared" si="81"/>
        <v>94946.28</v>
      </c>
      <c r="I214" s="35">
        <f t="shared" si="82"/>
        <v>203367.12</v>
      </c>
      <c r="J214" s="441"/>
      <c r="K214" s="371">
        <v>100</v>
      </c>
      <c r="L214" s="329">
        <v>896.04</v>
      </c>
      <c r="M214" s="329">
        <f t="shared" si="83"/>
        <v>89604</v>
      </c>
      <c r="N214" s="329">
        <v>784.68</v>
      </c>
      <c r="O214" s="329">
        <f t="shared" si="84"/>
        <v>78468</v>
      </c>
      <c r="P214" s="329">
        <f t="shared" si="85"/>
        <v>168072</v>
      </c>
      <c r="Q214" s="473"/>
      <c r="R214" s="327">
        <f t="shared" si="79"/>
        <v>21</v>
      </c>
      <c r="S214" s="329">
        <v>896.04</v>
      </c>
      <c r="T214" s="329">
        <f t="shared" si="86"/>
        <v>18816.84</v>
      </c>
      <c r="U214" s="329">
        <v>784.68</v>
      </c>
      <c r="V214" s="329">
        <f t="shared" si="87"/>
        <v>16478.28</v>
      </c>
      <c r="W214" s="329">
        <f t="shared" si="88"/>
        <v>35295.119999999995</v>
      </c>
      <c r="X214" s="464">
        <f t="shared" si="77"/>
        <v>35295.119999999995</v>
      </c>
      <c r="Y214" s="497">
        <f t="shared" si="78"/>
        <v>0</v>
      </c>
    </row>
    <row r="215" spans="1:25" x14ac:dyDescent="0.25">
      <c r="A215" s="124" t="s">
        <v>434</v>
      </c>
      <c r="B215" s="117" t="s">
        <v>394</v>
      </c>
      <c r="C215" s="118" t="s">
        <v>19</v>
      </c>
      <c r="D215" s="119">
        <v>265.59399999999999</v>
      </c>
      <c r="E215" s="35">
        <v>1375.5</v>
      </c>
      <c r="F215" s="35">
        <f t="shared" si="80"/>
        <v>365324.54700000002</v>
      </c>
      <c r="G215" s="35">
        <v>1858.42</v>
      </c>
      <c r="H215" s="35">
        <f t="shared" si="81"/>
        <v>493585.20147999999</v>
      </c>
      <c r="I215" s="35">
        <f t="shared" si="82"/>
        <v>858909.74848000007</v>
      </c>
      <c r="J215" s="441"/>
      <c r="K215" s="371">
        <v>202</v>
      </c>
      <c r="L215" s="329">
        <v>1375.5</v>
      </c>
      <c r="M215" s="329">
        <f t="shared" si="83"/>
        <v>277851</v>
      </c>
      <c r="N215" s="329">
        <v>1858.42</v>
      </c>
      <c r="O215" s="329">
        <f t="shared" si="84"/>
        <v>375400.84</v>
      </c>
      <c r="P215" s="329">
        <f t="shared" si="85"/>
        <v>653251.84000000008</v>
      </c>
      <c r="Q215" s="473"/>
      <c r="R215" s="327">
        <f t="shared" si="79"/>
        <v>63.593999999999994</v>
      </c>
      <c r="S215" s="329">
        <v>1375.5</v>
      </c>
      <c r="T215" s="329">
        <f t="shared" si="86"/>
        <v>87473.546999999991</v>
      </c>
      <c r="U215" s="329">
        <v>1858.42</v>
      </c>
      <c r="V215" s="329">
        <f t="shared" si="87"/>
        <v>118184.36147999999</v>
      </c>
      <c r="W215" s="329">
        <f t="shared" si="88"/>
        <v>205657.90847999998</v>
      </c>
      <c r="X215" s="464">
        <f t="shared" si="77"/>
        <v>205657.90847999998</v>
      </c>
      <c r="Y215" s="497">
        <f t="shared" si="78"/>
        <v>0</v>
      </c>
    </row>
    <row r="216" spans="1:25" x14ac:dyDescent="0.25">
      <c r="A216" s="124" t="s">
        <v>435</v>
      </c>
      <c r="B216" s="117" t="s">
        <v>436</v>
      </c>
      <c r="C216" s="118" t="s">
        <v>386</v>
      </c>
      <c r="D216" s="119">
        <v>2</v>
      </c>
      <c r="E216" s="35">
        <v>100586.39</v>
      </c>
      <c r="F216" s="35">
        <f t="shared" si="80"/>
        <v>201172.78</v>
      </c>
      <c r="G216" s="35">
        <v>266448.07</v>
      </c>
      <c r="H216" s="35">
        <f t="shared" si="81"/>
        <v>532896.14</v>
      </c>
      <c r="I216" s="35">
        <f t="shared" si="82"/>
        <v>734068.92</v>
      </c>
      <c r="J216" s="441"/>
      <c r="K216" s="371">
        <v>1</v>
      </c>
      <c r="L216" s="329">
        <v>100586.39</v>
      </c>
      <c r="M216" s="329">
        <f t="shared" si="83"/>
        <v>100586.39</v>
      </c>
      <c r="N216" s="329">
        <v>266448.07</v>
      </c>
      <c r="O216" s="329">
        <f t="shared" si="84"/>
        <v>266448.07</v>
      </c>
      <c r="P216" s="329">
        <f t="shared" si="85"/>
        <v>367034.46</v>
      </c>
      <c r="Q216" s="473"/>
      <c r="R216" s="327">
        <f t="shared" si="79"/>
        <v>1</v>
      </c>
      <c r="S216" s="329">
        <v>100586.39</v>
      </c>
      <c r="T216" s="329">
        <f t="shared" si="86"/>
        <v>100586.39</v>
      </c>
      <c r="U216" s="329">
        <v>266448.07</v>
      </c>
      <c r="V216" s="329">
        <f t="shared" si="87"/>
        <v>266448.07</v>
      </c>
      <c r="W216" s="329">
        <f t="shared" si="88"/>
        <v>367034.46</v>
      </c>
      <c r="X216" s="464">
        <f t="shared" si="77"/>
        <v>367034.46</v>
      </c>
      <c r="Y216" s="497">
        <f t="shared" si="78"/>
        <v>0</v>
      </c>
    </row>
    <row r="217" spans="1:25" x14ac:dyDescent="0.25">
      <c r="A217" s="124" t="s">
        <v>437</v>
      </c>
      <c r="B217" s="117" t="s">
        <v>438</v>
      </c>
      <c r="C217" s="118" t="s">
        <v>28</v>
      </c>
      <c r="D217" s="119">
        <v>24</v>
      </c>
      <c r="E217" s="35">
        <v>8489.24</v>
      </c>
      <c r="F217" s="35">
        <f t="shared" si="80"/>
        <v>203741.76</v>
      </c>
      <c r="G217" s="35">
        <v>18251.23</v>
      </c>
      <c r="H217" s="35">
        <f t="shared" si="81"/>
        <v>438029.52</v>
      </c>
      <c r="I217" s="35">
        <f t="shared" si="82"/>
        <v>641771.28</v>
      </c>
      <c r="J217" s="441"/>
      <c r="K217" s="371">
        <v>21</v>
      </c>
      <c r="L217" s="329">
        <v>8489.24</v>
      </c>
      <c r="M217" s="329">
        <f t="shared" si="83"/>
        <v>178274.04</v>
      </c>
      <c r="N217" s="329">
        <v>18251.23</v>
      </c>
      <c r="O217" s="329">
        <f t="shared" si="84"/>
        <v>383275.83</v>
      </c>
      <c r="P217" s="329">
        <f t="shared" si="85"/>
        <v>561549.87</v>
      </c>
      <c r="Q217" s="473"/>
      <c r="R217" s="327">
        <f t="shared" si="79"/>
        <v>3</v>
      </c>
      <c r="S217" s="329">
        <v>8489.24</v>
      </c>
      <c r="T217" s="329">
        <f t="shared" si="86"/>
        <v>25467.72</v>
      </c>
      <c r="U217" s="329">
        <v>18251.23</v>
      </c>
      <c r="V217" s="329">
        <f t="shared" si="87"/>
        <v>54753.69</v>
      </c>
      <c r="W217" s="329">
        <f t="shared" si="88"/>
        <v>80221.41</v>
      </c>
      <c r="X217" s="464">
        <f t="shared" si="77"/>
        <v>80221.410000000033</v>
      </c>
      <c r="Y217" s="497">
        <f t="shared" si="78"/>
        <v>0</v>
      </c>
    </row>
    <row r="218" spans="1:25" x14ac:dyDescent="0.25">
      <c r="A218" s="124" t="s">
        <v>439</v>
      </c>
      <c r="B218" s="117" t="s">
        <v>440</v>
      </c>
      <c r="C218" s="118" t="s">
        <v>19</v>
      </c>
      <c r="D218" s="119">
        <v>308.22500000000002</v>
      </c>
      <c r="E218" s="35">
        <v>2456.77</v>
      </c>
      <c r="F218" s="35">
        <f t="shared" si="80"/>
        <v>757237.93325</v>
      </c>
      <c r="G218" s="35">
        <v>4354.87</v>
      </c>
      <c r="H218" s="35">
        <f t="shared" si="81"/>
        <v>1342279.8057500001</v>
      </c>
      <c r="I218" s="35">
        <f t="shared" si="82"/>
        <v>2099517.7390000001</v>
      </c>
      <c r="J218" s="441"/>
      <c r="K218" s="371">
        <v>250</v>
      </c>
      <c r="L218" s="329">
        <v>2456.77</v>
      </c>
      <c r="M218" s="329">
        <f t="shared" si="83"/>
        <v>614192.5</v>
      </c>
      <c r="N218" s="329">
        <v>4354.87</v>
      </c>
      <c r="O218" s="329">
        <f t="shared" si="84"/>
        <v>1088717.5</v>
      </c>
      <c r="P218" s="329">
        <f t="shared" si="85"/>
        <v>1702910</v>
      </c>
      <c r="Q218" s="473"/>
      <c r="R218" s="327">
        <f t="shared" si="79"/>
        <v>58.225000000000023</v>
      </c>
      <c r="S218" s="329">
        <v>2456.77</v>
      </c>
      <c r="T218" s="329">
        <f t="shared" si="86"/>
        <v>143045.43325000006</v>
      </c>
      <c r="U218" s="329">
        <v>4354.87</v>
      </c>
      <c r="V218" s="329">
        <f t="shared" si="87"/>
        <v>253562.30575000009</v>
      </c>
      <c r="W218" s="329">
        <f t="shared" si="88"/>
        <v>396607.73900000018</v>
      </c>
      <c r="X218" s="464">
        <f t="shared" si="77"/>
        <v>396607.73900000006</v>
      </c>
      <c r="Y218" s="497">
        <f t="shared" si="78"/>
        <v>0</v>
      </c>
    </row>
    <row r="219" spans="1:25" x14ac:dyDescent="0.25">
      <c r="A219" s="127" t="s">
        <v>441</v>
      </c>
      <c r="B219" s="123" t="s">
        <v>442</v>
      </c>
      <c r="C219" s="118"/>
      <c r="D219" s="119"/>
      <c r="E219" s="35"/>
      <c r="F219" s="35"/>
      <c r="G219" s="35"/>
      <c r="H219" s="35"/>
      <c r="I219" s="35"/>
      <c r="J219" s="441"/>
      <c r="K219" s="371"/>
      <c r="L219" s="329"/>
      <c r="M219" s="329"/>
      <c r="N219" s="329"/>
      <c r="O219" s="329"/>
      <c r="P219" s="329"/>
      <c r="Q219" s="473"/>
      <c r="R219" s="327">
        <f t="shared" si="79"/>
        <v>0</v>
      </c>
      <c r="S219" s="329"/>
      <c r="T219" s="329"/>
      <c r="U219" s="329"/>
      <c r="V219" s="329"/>
      <c r="W219" s="329"/>
      <c r="X219" s="464">
        <f t="shared" si="77"/>
        <v>0</v>
      </c>
      <c r="Y219" s="497">
        <f t="shared" si="78"/>
        <v>0</v>
      </c>
    </row>
    <row r="220" spans="1:25" ht="28.5" x14ac:dyDescent="0.25">
      <c r="A220" s="124" t="s">
        <v>443</v>
      </c>
      <c r="B220" s="117" t="s">
        <v>444</v>
      </c>
      <c r="C220" s="118" t="s">
        <v>386</v>
      </c>
      <c r="D220" s="119">
        <v>1</v>
      </c>
      <c r="E220" s="35">
        <v>61132.46</v>
      </c>
      <c r="F220" s="35">
        <f t="shared" ref="F220:F225" si="89">D220*E220</f>
        <v>61132.46</v>
      </c>
      <c r="G220" s="35">
        <v>389269.57</v>
      </c>
      <c r="H220" s="35">
        <f t="shared" ref="H220:H225" si="90">D220*G220</f>
        <v>389269.57</v>
      </c>
      <c r="I220" s="35">
        <f t="shared" ref="I220:I225" si="91">E220*D220+G220*D220</f>
        <v>450402.03</v>
      </c>
      <c r="J220" s="441"/>
      <c r="K220" s="371">
        <v>1</v>
      </c>
      <c r="L220" s="329">
        <v>61132.46</v>
      </c>
      <c r="M220" s="329">
        <f t="shared" ref="M220:M225" si="92">K220*L220</f>
        <v>61132.46</v>
      </c>
      <c r="N220" s="329">
        <v>389269.57</v>
      </c>
      <c r="O220" s="329">
        <f t="shared" ref="O220:O225" si="93">K220*N220</f>
        <v>389269.57</v>
      </c>
      <c r="P220" s="329">
        <f t="shared" ref="P220:P225" si="94">L220*K220+N220*K220</f>
        <v>450402.03</v>
      </c>
      <c r="Q220" s="473"/>
      <c r="R220" s="327">
        <f t="shared" si="79"/>
        <v>0</v>
      </c>
      <c r="S220" s="329">
        <v>61132.46</v>
      </c>
      <c r="T220" s="329">
        <f t="shared" ref="T220:T225" si="95">R220*S220</f>
        <v>0</v>
      </c>
      <c r="U220" s="329">
        <v>389269.57</v>
      </c>
      <c r="V220" s="329">
        <f t="shared" ref="V220:V225" si="96">R220*U220</f>
        <v>0</v>
      </c>
      <c r="W220" s="329">
        <f t="shared" ref="W220:W225" si="97">S220*R220+U220*R220</f>
        <v>0</v>
      </c>
      <c r="X220" s="464">
        <f t="shared" si="77"/>
        <v>0</v>
      </c>
      <c r="Y220" s="497">
        <f t="shared" si="78"/>
        <v>0</v>
      </c>
    </row>
    <row r="221" spans="1:25" ht="28.5" x14ac:dyDescent="0.25">
      <c r="A221" s="124" t="s">
        <v>445</v>
      </c>
      <c r="B221" s="117" t="s">
        <v>446</v>
      </c>
      <c r="C221" s="118" t="s">
        <v>386</v>
      </c>
      <c r="D221" s="119">
        <v>3</v>
      </c>
      <c r="E221" s="35">
        <v>18340</v>
      </c>
      <c r="F221" s="35">
        <f t="shared" si="89"/>
        <v>55020</v>
      </c>
      <c r="G221" s="35">
        <v>52353.599999999999</v>
      </c>
      <c r="H221" s="35">
        <f t="shared" si="90"/>
        <v>157060.79999999999</v>
      </c>
      <c r="I221" s="35">
        <f t="shared" si="91"/>
        <v>212080.8</v>
      </c>
      <c r="J221" s="441"/>
      <c r="K221" s="371">
        <v>3</v>
      </c>
      <c r="L221" s="329">
        <v>18340</v>
      </c>
      <c r="M221" s="329">
        <f t="shared" si="92"/>
        <v>55020</v>
      </c>
      <c r="N221" s="329">
        <v>52353.599999999999</v>
      </c>
      <c r="O221" s="329">
        <f t="shared" si="93"/>
        <v>157060.79999999999</v>
      </c>
      <c r="P221" s="329">
        <f t="shared" si="94"/>
        <v>212080.8</v>
      </c>
      <c r="Q221" s="473"/>
      <c r="R221" s="327">
        <f t="shared" si="79"/>
        <v>0</v>
      </c>
      <c r="S221" s="329">
        <v>18340</v>
      </c>
      <c r="T221" s="329">
        <f t="shared" si="95"/>
        <v>0</v>
      </c>
      <c r="U221" s="329">
        <v>52353.599999999999</v>
      </c>
      <c r="V221" s="329">
        <f t="shared" si="96"/>
        <v>0</v>
      </c>
      <c r="W221" s="329">
        <f t="shared" si="97"/>
        <v>0</v>
      </c>
      <c r="X221" s="464">
        <f t="shared" si="77"/>
        <v>0</v>
      </c>
      <c r="Y221" s="497">
        <f t="shared" si="78"/>
        <v>0</v>
      </c>
    </row>
    <row r="222" spans="1:25" x14ac:dyDescent="0.25">
      <c r="A222" s="124" t="s">
        <v>447</v>
      </c>
      <c r="B222" s="117" t="s">
        <v>448</v>
      </c>
      <c r="C222" s="118" t="s">
        <v>449</v>
      </c>
      <c r="D222" s="119">
        <v>88</v>
      </c>
      <c r="E222" s="35">
        <v>557.78</v>
      </c>
      <c r="F222" s="35">
        <f t="shared" si="89"/>
        <v>49084.639999999999</v>
      </c>
      <c r="G222" s="35">
        <v>815.66</v>
      </c>
      <c r="H222" s="35">
        <f t="shared" si="90"/>
        <v>71778.080000000002</v>
      </c>
      <c r="I222" s="35">
        <f t="shared" si="91"/>
        <v>120862.72</v>
      </c>
      <c r="J222" s="441"/>
      <c r="K222" s="371">
        <v>54</v>
      </c>
      <c r="L222" s="329">
        <v>557.78</v>
      </c>
      <c r="M222" s="329">
        <f t="shared" si="92"/>
        <v>30120.12</v>
      </c>
      <c r="N222" s="329">
        <v>815.66</v>
      </c>
      <c r="O222" s="329">
        <f t="shared" si="93"/>
        <v>44045.64</v>
      </c>
      <c r="P222" s="329">
        <f t="shared" si="94"/>
        <v>74165.759999999995</v>
      </c>
      <c r="Q222" s="473"/>
      <c r="R222" s="327">
        <f t="shared" si="79"/>
        <v>34</v>
      </c>
      <c r="S222" s="329">
        <v>557.78</v>
      </c>
      <c r="T222" s="329">
        <f t="shared" si="95"/>
        <v>18964.52</v>
      </c>
      <c r="U222" s="329">
        <v>815.66</v>
      </c>
      <c r="V222" s="329">
        <f t="shared" si="96"/>
        <v>27732.44</v>
      </c>
      <c r="W222" s="329">
        <f t="shared" si="97"/>
        <v>46696.959999999999</v>
      </c>
      <c r="X222" s="464">
        <f t="shared" si="77"/>
        <v>46696.960000000006</v>
      </c>
      <c r="Y222" s="497">
        <f t="shared" si="78"/>
        <v>0</v>
      </c>
    </row>
    <row r="223" spans="1:25" x14ac:dyDescent="0.25">
      <c r="A223" s="124" t="s">
        <v>450</v>
      </c>
      <c r="B223" s="117" t="s">
        <v>451</v>
      </c>
      <c r="C223" s="118" t="s">
        <v>449</v>
      </c>
      <c r="D223" s="119">
        <v>16</v>
      </c>
      <c r="E223" s="35">
        <v>655</v>
      </c>
      <c r="F223" s="35">
        <f t="shared" si="89"/>
        <v>10480</v>
      </c>
      <c r="G223" s="35">
        <v>152.1</v>
      </c>
      <c r="H223" s="35">
        <f t="shared" si="90"/>
        <v>2433.6</v>
      </c>
      <c r="I223" s="35">
        <f t="shared" si="91"/>
        <v>12913.6</v>
      </c>
      <c r="J223" s="441"/>
      <c r="K223" s="371">
        <v>10</v>
      </c>
      <c r="L223" s="329">
        <v>655</v>
      </c>
      <c r="M223" s="329">
        <f t="shared" si="92"/>
        <v>6550</v>
      </c>
      <c r="N223" s="329">
        <v>152.1</v>
      </c>
      <c r="O223" s="329">
        <f t="shared" si="93"/>
        <v>1521</v>
      </c>
      <c r="P223" s="329">
        <f t="shared" si="94"/>
        <v>8071</v>
      </c>
      <c r="Q223" s="473"/>
      <c r="R223" s="327">
        <f t="shared" si="79"/>
        <v>6</v>
      </c>
      <c r="S223" s="329">
        <v>655</v>
      </c>
      <c r="T223" s="329">
        <f t="shared" si="95"/>
        <v>3930</v>
      </c>
      <c r="U223" s="329">
        <v>152.1</v>
      </c>
      <c r="V223" s="329">
        <f t="shared" si="96"/>
        <v>912.59999999999991</v>
      </c>
      <c r="W223" s="329">
        <f t="shared" si="97"/>
        <v>4842.6000000000004</v>
      </c>
      <c r="X223" s="464">
        <f t="shared" si="77"/>
        <v>4842.6000000000004</v>
      </c>
      <c r="Y223" s="497">
        <f t="shared" si="78"/>
        <v>0</v>
      </c>
    </row>
    <row r="224" spans="1:25" x14ac:dyDescent="0.25">
      <c r="A224" s="124" t="s">
        <v>452</v>
      </c>
      <c r="B224" s="117" t="s">
        <v>453</v>
      </c>
      <c r="C224" s="118" t="s">
        <v>28</v>
      </c>
      <c r="D224" s="119">
        <v>3</v>
      </c>
      <c r="E224" s="35">
        <v>3275</v>
      </c>
      <c r="F224" s="35">
        <f t="shared" si="89"/>
        <v>9825</v>
      </c>
      <c r="G224" s="35">
        <v>10674.3</v>
      </c>
      <c r="H224" s="35">
        <f t="shared" si="90"/>
        <v>32022.899999999998</v>
      </c>
      <c r="I224" s="35">
        <f t="shared" si="91"/>
        <v>41847.899999999994</v>
      </c>
      <c r="J224" s="441"/>
      <c r="K224" s="371">
        <v>3</v>
      </c>
      <c r="L224" s="329">
        <v>3275</v>
      </c>
      <c r="M224" s="329">
        <f t="shared" si="92"/>
        <v>9825</v>
      </c>
      <c r="N224" s="329">
        <v>10674.3</v>
      </c>
      <c r="O224" s="329">
        <f t="shared" si="93"/>
        <v>32022.899999999998</v>
      </c>
      <c r="P224" s="329">
        <f t="shared" si="94"/>
        <v>41847.899999999994</v>
      </c>
      <c r="Q224" s="473"/>
      <c r="R224" s="327">
        <f t="shared" si="79"/>
        <v>0</v>
      </c>
      <c r="S224" s="329">
        <v>3275</v>
      </c>
      <c r="T224" s="329">
        <f t="shared" si="95"/>
        <v>0</v>
      </c>
      <c r="U224" s="329">
        <v>10674.3</v>
      </c>
      <c r="V224" s="329">
        <f t="shared" si="96"/>
        <v>0</v>
      </c>
      <c r="W224" s="329">
        <f t="shared" si="97"/>
        <v>0</v>
      </c>
      <c r="X224" s="464">
        <f t="shared" si="77"/>
        <v>0</v>
      </c>
      <c r="Y224" s="497">
        <f t="shared" si="78"/>
        <v>0</v>
      </c>
    </row>
    <row r="225" spans="1:25" x14ac:dyDescent="0.25">
      <c r="A225" s="124" t="s">
        <v>454</v>
      </c>
      <c r="B225" s="117" t="s">
        <v>410</v>
      </c>
      <c r="C225" s="118" t="s">
        <v>386</v>
      </c>
      <c r="D225" s="119">
        <v>1</v>
      </c>
      <c r="E225" s="35">
        <v>691680</v>
      </c>
      <c r="F225" s="35">
        <f t="shared" si="89"/>
        <v>691680</v>
      </c>
      <c r="G225" s="35">
        <v>0</v>
      </c>
      <c r="H225" s="35">
        <f t="shared" si="90"/>
        <v>0</v>
      </c>
      <c r="I225" s="35">
        <f t="shared" si="91"/>
        <v>691680</v>
      </c>
      <c r="J225" s="441"/>
      <c r="K225" s="371"/>
      <c r="L225" s="329">
        <v>691680</v>
      </c>
      <c r="M225" s="329">
        <f t="shared" si="92"/>
        <v>0</v>
      </c>
      <c r="N225" s="329">
        <v>0</v>
      </c>
      <c r="O225" s="329">
        <f t="shared" si="93"/>
        <v>0</v>
      </c>
      <c r="P225" s="329">
        <f t="shared" si="94"/>
        <v>0</v>
      </c>
      <c r="Q225" s="473"/>
      <c r="R225" s="327">
        <f t="shared" si="79"/>
        <v>1</v>
      </c>
      <c r="S225" s="329">
        <v>691680</v>
      </c>
      <c r="T225" s="329">
        <f t="shared" si="95"/>
        <v>691680</v>
      </c>
      <c r="U225" s="329">
        <v>0</v>
      </c>
      <c r="V225" s="329">
        <f t="shared" si="96"/>
        <v>0</v>
      </c>
      <c r="W225" s="329">
        <f t="shared" si="97"/>
        <v>691680</v>
      </c>
      <c r="X225" s="464">
        <f t="shared" si="77"/>
        <v>691680</v>
      </c>
      <c r="Y225" s="497">
        <f t="shared" si="78"/>
        <v>0</v>
      </c>
    </row>
    <row r="226" spans="1:25" x14ac:dyDescent="0.25">
      <c r="A226" s="108" t="s">
        <v>455</v>
      </c>
      <c r="B226" s="109" t="s">
        <v>456</v>
      </c>
      <c r="C226" s="110"/>
      <c r="D226" s="111"/>
      <c r="E226" s="112"/>
      <c r="F226" s="28">
        <f>SUM(F227:F285)</f>
        <v>2444975.5</v>
      </c>
      <c r="G226" s="27"/>
      <c r="H226" s="28">
        <f>SUM(H227:H285)</f>
        <v>3433009.0870000008</v>
      </c>
      <c r="I226" s="28">
        <f>SUM(I227:I285)</f>
        <v>5877984.5870000003</v>
      </c>
      <c r="J226" s="450"/>
      <c r="K226" s="366"/>
      <c r="L226" s="367"/>
      <c r="M226" s="368">
        <f>SUM(M227:M285)</f>
        <v>623560</v>
      </c>
      <c r="N226" s="370"/>
      <c r="O226" s="368">
        <f>SUM(O227:O285)</f>
        <v>579346.80000000005</v>
      </c>
      <c r="P226" s="368">
        <f>SUM(P227:P285)</f>
        <v>1202906.8</v>
      </c>
      <c r="Q226" s="482"/>
      <c r="R226" s="327">
        <f t="shared" si="79"/>
        <v>0</v>
      </c>
      <c r="S226" s="367"/>
      <c r="T226" s="368">
        <f>SUM(T227:T285)</f>
        <v>1821415.5</v>
      </c>
      <c r="U226" s="370"/>
      <c r="V226" s="368">
        <f>SUM(V227:V285)</f>
        <v>2853662.2870000009</v>
      </c>
      <c r="W226" s="368">
        <f>SUM(W227:W285)</f>
        <v>4675077.7870000014</v>
      </c>
      <c r="X226" s="464">
        <f t="shared" si="77"/>
        <v>4675077.7870000005</v>
      </c>
      <c r="Y226" s="497">
        <f t="shared" si="78"/>
        <v>0</v>
      </c>
    </row>
    <row r="227" spans="1:25" ht="28.5" x14ac:dyDescent="0.25">
      <c r="A227" s="128" t="s">
        <v>457</v>
      </c>
      <c r="B227" s="117" t="s">
        <v>458</v>
      </c>
      <c r="C227" s="118" t="s">
        <v>196</v>
      </c>
      <c r="D227" s="119">
        <v>4</v>
      </c>
      <c r="E227" s="40">
        <v>5502</v>
      </c>
      <c r="F227" s="35">
        <f t="shared" ref="F227:F258" si="98">D227*E227</f>
        <v>22008</v>
      </c>
      <c r="G227" s="35">
        <v>42612.7</v>
      </c>
      <c r="H227" s="35">
        <f t="shared" ref="H227:H258" si="99">D227*G227</f>
        <v>170450.8</v>
      </c>
      <c r="I227" s="35">
        <f t="shared" ref="I227:I264" si="100">E227*D227+G227*D227</f>
        <v>192458.8</v>
      </c>
      <c r="J227" s="441"/>
      <c r="K227" s="371">
        <v>4</v>
      </c>
      <c r="L227" s="328">
        <v>5502</v>
      </c>
      <c r="M227" s="329">
        <f t="shared" ref="M227:M285" si="101">K227*L227</f>
        <v>22008</v>
      </c>
      <c r="N227" s="329">
        <v>42612.7</v>
      </c>
      <c r="O227" s="329">
        <f t="shared" ref="O227:O285" si="102">K227*N227</f>
        <v>170450.8</v>
      </c>
      <c r="P227" s="329">
        <f t="shared" ref="P227:P264" si="103">L227*K227+N227*K227</f>
        <v>192458.8</v>
      </c>
      <c r="Q227" s="473"/>
      <c r="R227" s="327">
        <f t="shared" si="79"/>
        <v>0</v>
      </c>
      <c r="S227" s="328">
        <v>5502</v>
      </c>
      <c r="T227" s="329">
        <f t="shared" ref="T227:T285" si="104">R227*S227</f>
        <v>0</v>
      </c>
      <c r="U227" s="329">
        <v>42612.7</v>
      </c>
      <c r="V227" s="329">
        <f t="shared" ref="V227:V285" si="105">R227*U227</f>
        <v>0</v>
      </c>
      <c r="W227" s="329">
        <f t="shared" ref="W227:W264" si="106">S227*R227+U227*R227</f>
        <v>0</v>
      </c>
      <c r="X227" s="464">
        <f t="shared" si="77"/>
        <v>0</v>
      </c>
      <c r="Y227" s="497">
        <f t="shared" si="78"/>
        <v>0</v>
      </c>
    </row>
    <row r="228" spans="1:25" ht="28.5" x14ac:dyDescent="0.25">
      <c r="A228" s="128" t="s">
        <v>459</v>
      </c>
      <c r="B228" s="117" t="s">
        <v>460</v>
      </c>
      <c r="C228" s="118" t="s">
        <v>170</v>
      </c>
      <c r="D228" s="119">
        <v>4</v>
      </c>
      <c r="E228" s="35">
        <v>1310</v>
      </c>
      <c r="F228" s="35">
        <f t="shared" si="98"/>
        <v>5240</v>
      </c>
      <c r="G228" s="35">
        <v>5053.1000000000004</v>
      </c>
      <c r="H228" s="35">
        <f t="shared" si="99"/>
        <v>20212.400000000001</v>
      </c>
      <c r="I228" s="35">
        <f t="shared" si="100"/>
        <v>25452.400000000001</v>
      </c>
      <c r="J228" s="441"/>
      <c r="K228" s="371"/>
      <c r="L228" s="329">
        <v>1310</v>
      </c>
      <c r="M228" s="329">
        <f t="shared" si="101"/>
        <v>0</v>
      </c>
      <c r="N228" s="329">
        <v>5053.1000000000004</v>
      </c>
      <c r="O228" s="329">
        <f t="shared" si="102"/>
        <v>0</v>
      </c>
      <c r="P228" s="329">
        <f t="shared" si="103"/>
        <v>0</v>
      </c>
      <c r="Q228" s="473"/>
      <c r="R228" s="327">
        <f t="shared" si="79"/>
        <v>4</v>
      </c>
      <c r="S228" s="329">
        <v>1310</v>
      </c>
      <c r="T228" s="329">
        <f t="shared" si="104"/>
        <v>5240</v>
      </c>
      <c r="U228" s="329">
        <v>5053.1000000000004</v>
      </c>
      <c r="V228" s="329">
        <f t="shared" si="105"/>
        <v>20212.400000000001</v>
      </c>
      <c r="W228" s="329">
        <f t="shared" si="106"/>
        <v>25452.400000000001</v>
      </c>
      <c r="X228" s="464">
        <f t="shared" si="77"/>
        <v>25452.400000000001</v>
      </c>
      <c r="Y228" s="497">
        <f t="shared" si="78"/>
        <v>0</v>
      </c>
    </row>
    <row r="229" spans="1:25" ht="28.5" x14ac:dyDescent="0.25">
      <c r="A229" s="128" t="s">
        <v>461</v>
      </c>
      <c r="B229" s="117" t="s">
        <v>462</v>
      </c>
      <c r="C229" s="118" t="s">
        <v>196</v>
      </c>
      <c r="D229" s="119">
        <v>8</v>
      </c>
      <c r="E229" s="35">
        <v>3930</v>
      </c>
      <c r="F229" s="35">
        <f t="shared" si="98"/>
        <v>31440</v>
      </c>
      <c r="G229" s="35">
        <v>4232.8</v>
      </c>
      <c r="H229" s="35">
        <f t="shared" si="99"/>
        <v>33862.400000000001</v>
      </c>
      <c r="I229" s="35">
        <f t="shared" si="100"/>
        <v>65302.400000000001</v>
      </c>
      <c r="J229" s="441"/>
      <c r="K229" s="371"/>
      <c r="L229" s="329">
        <v>3930</v>
      </c>
      <c r="M229" s="329">
        <f t="shared" si="101"/>
        <v>0</v>
      </c>
      <c r="N229" s="329">
        <v>4232.8</v>
      </c>
      <c r="O229" s="329">
        <f t="shared" si="102"/>
        <v>0</v>
      </c>
      <c r="P229" s="329">
        <f t="shared" si="103"/>
        <v>0</v>
      </c>
      <c r="Q229" s="473"/>
      <c r="R229" s="327">
        <f t="shared" si="79"/>
        <v>8</v>
      </c>
      <c r="S229" s="329">
        <v>3930</v>
      </c>
      <c r="T229" s="329">
        <f t="shared" si="104"/>
        <v>31440</v>
      </c>
      <c r="U229" s="329">
        <v>4232.8</v>
      </c>
      <c r="V229" s="329">
        <f t="shared" si="105"/>
        <v>33862.400000000001</v>
      </c>
      <c r="W229" s="329">
        <f t="shared" si="106"/>
        <v>65302.400000000001</v>
      </c>
      <c r="X229" s="464">
        <f t="shared" si="77"/>
        <v>65302.400000000001</v>
      </c>
      <c r="Y229" s="497">
        <f t="shared" si="78"/>
        <v>0</v>
      </c>
    </row>
    <row r="230" spans="1:25" x14ac:dyDescent="0.25">
      <c r="A230" s="128" t="s">
        <v>463</v>
      </c>
      <c r="B230" s="117" t="s">
        <v>464</v>
      </c>
      <c r="C230" s="118" t="s">
        <v>170</v>
      </c>
      <c r="D230" s="119">
        <v>192</v>
      </c>
      <c r="E230" s="35">
        <v>32.75</v>
      </c>
      <c r="F230" s="35">
        <f t="shared" si="98"/>
        <v>6288</v>
      </c>
      <c r="G230" s="35">
        <v>128.69999999999999</v>
      </c>
      <c r="H230" s="35">
        <f t="shared" si="99"/>
        <v>24710.399999999998</v>
      </c>
      <c r="I230" s="35">
        <f t="shared" si="100"/>
        <v>30998.399999999998</v>
      </c>
      <c r="J230" s="441"/>
      <c r="K230" s="371"/>
      <c r="L230" s="329">
        <v>32.75</v>
      </c>
      <c r="M230" s="329">
        <f t="shared" si="101"/>
        <v>0</v>
      </c>
      <c r="N230" s="329">
        <v>128.69999999999999</v>
      </c>
      <c r="O230" s="329">
        <f t="shared" si="102"/>
        <v>0</v>
      </c>
      <c r="P230" s="329">
        <f t="shared" si="103"/>
        <v>0</v>
      </c>
      <c r="Q230" s="473"/>
      <c r="R230" s="327">
        <f t="shared" si="79"/>
        <v>192</v>
      </c>
      <c r="S230" s="329">
        <v>32.75</v>
      </c>
      <c r="T230" s="329">
        <f t="shared" si="104"/>
        <v>6288</v>
      </c>
      <c r="U230" s="329">
        <v>128.69999999999999</v>
      </c>
      <c r="V230" s="329">
        <f t="shared" si="105"/>
        <v>24710.399999999998</v>
      </c>
      <c r="W230" s="329">
        <f t="shared" si="106"/>
        <v>30998.399999999998</v>
      </c>
      <c r="X230" s="464">
        <f t="shared" si="77"/>
        <v>30998.399999999998</v>
      </c>
      <c r="Y230" s="497">
        <f t="shared" si="78"/>
        <v>0</v>
      </c>
    </row>
    <row r="231" spans="1:25" ht="28.5" x14ac:dyDescent="0.25">
      <c r="A231" s="128" t="s">
        <v>465</v>
      </c>
      <c r="B231" s="117" t="s">
        <v>466</v>
      </c>
      <c r="C231" s="118" t="s">
        <v>170</v>
      </c>
      <c r="D231" s="119">
        <v>96</v>
      </c>
      <c r="E231" s="35">
        <v>32.75</v>
      </c>
      <c r="F231" s="35">
        <f t="shared" si="98"/>
        <v>3144</v>
      </c>
      <c r="G231" s="35">
        <v>93.6</v>
      </c>
      <c r="H231" s="35">
        <f t="shared" si="99"/>
        <v>8985.5999999999985</v>
      </c>
      <c r="I231" s="35">
        <f t="shared" si="100"/>
        <v>12129.599999999999</v>
      </c>
      <c r="J231" s="441"/>
      <c r="K231" s="371"/>
      <c r="L231" s="329">
        <v>32.75</v>
      </c>
      <c r="M231" s="329">
        <f t="shared" si="101"/>
        <v>0</v>
      </c>
      <c r="N231" s="329">
        <v>93.6</v>
      </c>
      <c r="O231" s="329">
        <f t="shared" si="102"/>
        <v>0</v>
      </c>
      <c r="P231" s="329">
        <f t="shared" si="103"/>
        <v>0</v>
      </c>
      <c r="Q231" s="473"/>
      <c r="R231" s="327">
        <f t="shared" si="79"/>
        <v>96</v>
      </c>
      <c r="S231" s="329">
        <v>32.75</v>
      </c>
      <c r="T231" s="329">
        <f t="shared" si="104"/>
        <v>3144</v>
      </c>
      <c r="U231" s="329">
        <v>93.6</v>
      </c>
      <c r="V231" s="329">
        <f t="shared" si="105"/>
        <v>8985.5999999999985</v>
      </c>
      <c r="W231" s="329">
        <f t="shared" si="106"/>
        <v>12129.599999999999</v>
      </c>
      <c r="X231" s="464">
        <f t="shared" si="77"/>
        <v>12129.599999999999</v>
      </c>
      <c r="Y231" s="497">
        <f t="shared" si="78"/>
        <v>0</v>
      </c>
    </row>
    <row r="232" spans="1:25" ht="28.5" x14ac:dyDescent="0.25">
      <c r="A232" s="128" t="s">
        <v>467</v>
      </c>
      <c r="B232" s="117" t="s">
        <v>468</v>
      </c>
      <c r="C232" s="118" t="s">
        <v>170</v>
      </c>
      <c r="D232" s="119">
        <v>10</v>
      </c>
      <c r="E232" s="40">
        <v>4716</v>
      </c>
      <c r="F232" s="35">
        <f t="shared" si="98"/>
        <v>47160</v>
      </c>
      <c r="G232" s="40">
        <v>7410</v>
      </c>
      <c r="H232" s="35">
        <f t="shared" si="99"/>
        <v>74100</v>
      </c>
      <c r="I232" s="35">
        <f t="shared" si="100"/>
        <v>121260</v>
      </c>
      <c r="J232" s="441"/>
      <c r="K232" s="371"/>
      <c r="L232" s="328">
        <v>4716</v>
      </c>
      <c r="M232" s="329">
        <f t="shared" si="101"/>
        <v>0</v>
      </c>
      <c r="N232" s="328">
        <v>7410</v>
      </c>
      <c r="O232" s="329">
        <f t="shared" si="102"/>
        <v>0</v>
      </c>
      <c r="P232" s="329">
        <f t="shared" si="103"/>
        <v>0</v>
      </c>
      <c r="Q232" s="473"/>
      <c r="R232" s="327">
        <f t="shared" si="79"/>
        <v>10</v>
      </c>
      <c r="S232" s="328">
        <v>4716</v>
      </c>
      <c r="T232" s="329">
        <f t="shared" si="104"/>
        <v>47160</v>
      </c>
      <c r="U232" s="328">
        <v>7410</v>
      </c>
      <c r="V232" s="329">
        <f t="shared" si="105"/>
        <v>74100</v>
      </c>
      <c r="W232" s="329">
        <f t="shared" si="106"/>
        <v>121260</v>
      </c>
      <c r="X232" s="464">
        <f t="shared" si="77"/>
        <v>121260</v>
      </c>
      <c r="Y232" s="497">
        <f t="shared" si="78"/>
        <v>0</v>
      </c>
    </row>
    <row r="233" spans="1:25" ht="28.5" x14ac:dyDescent="0.25">
      <c r="A233" s="128" t="s">
        <v>469</v>
      </c>
      <c r="B233" s="117" t="s">
        <v>470</v>
      </c>
      <c r="C233" s="118" t="s">
        <v>170</v>
      </c>
      <c r="D233" s="119">
        <v>3</v>
      </c>
      <c r="E233" s="35">
        <v>3275</v>
      </c>
      <c r="F233" s="35">
        <f t="shared" si="98"/>
        <v>9825</v>
      </c>
      <c r="G233" s="35">
        <v>0</v>
      </c>
      <c r="H233" s="35">
        <f t="shared" si="99"/>
        <v>0</v>
      </c>
      <c r="I233" s="35">
        <f t="shared" si="100"/>
        <v>9825</v>
      </c>
      <c r="J233" s="441"/>
      <c r="K233" s="371"/>
      <c r="L233" s="329">
        <v>3275</v>
      </c>
      <c r="M233" s="329">
        <f t="shared" si="101"/>
        <v>0</v>
      </c>
      <c r="N233" s="329">
        <v>0</v>
      </c>
      <c r="O233" s="329">
        <f t="shared" si="102"/>
        <v>0</v>
      </c>
      <c r="P233" s="329">
        <f t="shared" si="103"/>
        <v>0</v>
      </c>
      <c r="Q233" s="473"/>
      <c r="R233" s="327">
        <f t="shared" si="79"/>
        <v>3</v>
      </c>
      <c r="S233" s="329">
        <v>3275</v>
      </c>
      <c r="T233" s="329">
        <f t="shared" si="104"/>
        <v>9825</v>
      </c>
      <c r="U233" s="329">
        <v>0</v>
      </c>
      <c r="V233" s="329">
        <f t="shared" si="105"/>
        <v>0</v>
      </c>
      <c r="W233" s="329">
        <f t="shared" si="106"/>
        <v>9825</v>
      </c>
      <c r="X233" s="464">
        <f t="shared" si="77"/>
        <v>9825</v>
      </c>
      <c r="Y233" s="497">
        <f t="shared" si="78"/>
        <v>0</v>
      </c>
    </row>
    <row r="234" spans="1:25" ht="28.5" x14ac:dyDescent="0.25">
      <c r="A234" s="128" t="s">
        <v>471</v>
      </c>
      <c r="B234" s="117" t="s">
        <v>472</v>
      </c>
      <c r="C234" s="118" t="s">
        <v>170</v>
      </c>
      <c r="D234" s="119">
        <v>2</v>
      </c>
      <c r="E234" s="35">
        <v>3275</v>
      </c>
      <c r="F234" s="35">
        <f t="shared" si="98"/>
        <v>6550</v>
      </c>
      <c r="G234" s="35">
        <v>123106</v>
      </c>
      <c r="H234" s="35">
        <f t="shared" si="99"/>
        <v>246212</v>
      </c>
      <c r="I234" s="35">
        <f t="shared" si="100"/>
        <v>252762</v>
      </c>
      <c r="J234" s="441"/>
      <c r="K234" s="371"/>
      <c r="L234" s="329">
        <v>3275</v>
      </c>
      <c r="M234" s="329">
        <f t="shared" si="101"/>
        <v>0</v>
      </c>
      <c r="N234" s="329">
        <v>123106</v>
      </c>
      <c r="O234" s="329">
        <f t="shared" si="102"/>
        <v>0</v>
      </c>
      <c r="P234" s="329">
        <f t="shared" si="103"/>
        <v>0</v>
      </c>
      <c r="Q234" s="473"/>
      <c r="R234" s="327">
        <f t="shared" si="79"/>
        <v>2</v>
      </c>
      <c r="S234" s="329">
        <v>3275</v>
      </c>
      <c r="T234" s="329">
        <f t="shared" si="104"/>
        <v>6550</v>
      </c>
      <c r="U234" s="329">
        <v>123106</v>
      </c>
      <c r="V234" s="329">
        <f t="shared" si="105"/>
        <v>246212</v>
      </c>
      <c r="W234" s="329">
        <f t="shared" si="106"/>
        <v>252762</v>
      </c>
      <c r="X234" s="464">
        <f t="shared" si="77"/>
        <v>252762</v>
      </c>
      <c r="Y234" s="497">
        <f t="shared" si="78"/>
        <v>0</v>
      </c>
    </row>
    <row r="235" spans="1:25" ht="28.5" x14ac:dyDescent="0.25">
      <c r="A235" s="128" t="s">
        <v>473</v>
      </c>
      <c r="B235" s="117" t="s">
        <v>474</v>
      </c>
      <c r="C235" s="118" t="s">
        <v>170</v>
      </c>
      <c r="D235" s="119">
        <v>1</v>
      </c>
      <c r="E235" s="40">
        <v>3930</v>
      </c>
      <c r="F235" s="35">
        <f t="shared" si="98"/>
        <v>3930</v>
      </c>
      <c r="G235" s="35">
        <v>0</v>
      </c>
      <c r="H235" s="35">
        <f t="shared" si="99"/>
        <v>0</v>
      </c>
      <c r="I235" s="35">
        <f t="shared" si="100"/>
        <v>3930</v>
      </c>
      <c r="J235" s="441"/>
      <c r="K235" s="371"/>
      <c r="L235" s="328">
        <v>3930</v>
      </c>
      <c r="M235" s="329">
        <f t="shared" si="101"/>
        <v>0</v>
      </c>
      <c r="N235" s="329">
        <v>0</v>
      </c>
      <c r="O235" s="329">
        <f t="shared" si="102"/>
        <v>0</v>
      </c>
      <c r="P235" s="329">
        <f t="shared" si="103"/>
        <v>0</v>
      </c>
      <c r="Q235" s="473"/>
      <c r="R235" s="327">
        <f t="shared" si="79"/>
        <v>1</v>
      </c>
      <c r="S235" s="328">
        <v>3930</v>
      </c>
      <c r="T235" s="329">
        <f t="shared" si="104"/>
        <v>3930</v>
      </c>
      <c r="U235" s="329">
        <v>0</v>
      </c>
      <c r="V235" s="329">
        <f t="shared" si="105"/>
        <v>0</v>
      </c>
      <c r="W235" s="329">
        <f t="shared" si="106"/>
        <v>3930</v>
      </c>
      <c r="X235" s="464">
        <f t="shared" si="77"/>
        <v>3930</v>
      </c>
      <c r="Y235" s="497">
        <f t="shared" si="78"/>
        <v>0</v>
      </c>
    </row>
    <row r="236" spans="1:25" ht="28.5" x14ac:dyDescent="0.25">
      <c r="A236" s="128" t="s">
        <v>475</v>
      </c>
      <c r="B236" s="117" t="s">
        <v>476</v>
      </c>
      <c r="C236" s="118" t="s">
        <v>170</v>
      </c>
      <c r="D236" s="119">
        <v>5</v>
      </c>
      <c r="E236" s="40">
        <v>3930</v>
      </c>
      <c r="F236" s="35">
        <f t="shared" si="98"/>
        <v>19650</v>
      </c>
      <c r="G236" s="40">
        <v>38230.400000000001</v>
      </c>
      <c r="H236" s="35">
        <f t="shared" si="99"/>
        <v>191152</v>
      </c>
      <c r="I236" s="35">
        <f t="shared" si="100"/>
        <v>210802</v>
      </c>
      <c r="J236" s="441"/>
      <c r="K236" s="371"/>
      <c r="L236" s="328">
        <v>3930</v>
      </c>
      <c r="M236" s="329">
        <f t="shared" si="101"/>
        <v>0</v>
      </c>
      <c r="N236" s="328">
        <v>38230.400000000001</v>
      </c>
      <c r="O236" s="329">
        <f t="shared" si="102"/>
        <v>0</v>
      </c>
      <c r="P236" s="329">
        <f t="shared" si="103"/>
        <v>0</v>
      </c>
      <c r="Q236" s="473"/>
      <c r="R236" s="327">
        <f t="shared" si="79"/>
        <v>5</v>
      </c>
      <c r="S236" s="328">
        <v>3930</v>
      </c>
      <c r="T236" s="329">
        <f t="shared" si="104"/>
        <v>19650</v>
      </c>
      <c r="U236" s="328">
        <v>38230.400000000001</v>
      </c>
      <c r="V236" s="329">
        <f t="shared" si="105"/>
        <v>191152</v>
      </c>
      <c r="W236" s="329">
        <f t="shared" si="106"/>
        <v>210802</v>
      </c>
      <c r="X236" s="464">
        <f t="shared" si="77"/>
        <v>210802</v>
      </c>
      <c r="Y236" s="497">
        <f t="shared" si="78"/>
        <v>0</v>
      </c>
    </row>
    <row r="237" spans="1:25" x14ac:dyDescent="0.25">
      <c r="A237" s="128" t="s">
        <v>477</v>
      </c>
      <c r="B237" s="117" t="s">
        <v>478</v>
      </c>
      <c r="C237" s="118" t="s">
        <v>170</v>
      </c>
      <c r="D237" s="119">
        <v>5</v>
      </c>
      <c r="E237" s="35">
        <v>2358</v>
      </c>
      <c r="F237" s="35">
        <f t="shared" si="98"/>
        <v>11790</v>
      </c>
      <c r="G237" s="35">
        <v>35100</v>
      </c>
      <c r="H237" s="35">
        <f t="shared" si="99"/>
        <v>175500</v>
      </c>
      <c r="I237" s="35">
        <f t="shared" si="100"/>
        <v>187290</v>
      </c>
      <c r="J237" s="441"/>
      <c r="K237" s="371"/>
      <c r="L237" s="329">
        <v>2358</v>
      </c>
      <c r="M237" s="329">
        <f t="shared" si="101"/>
        <v>0</v>
      </c>
      <c r="N237" s="329">
        <v>35100</v>
      </c>
      <c r="O237" s="329">
        <f t="shared" si="102"/>
        <v>0</v>
      </c>
      <c r="P237" s="329">
        <f t="shared" si="103"/>
        <v>0</v>
      </c>
      <c r="Q237" s="473"/>
      <c r="R237" s="327">
        <f t="shared" si="79"/>
        <v>5</v>
      </c>
      <c r="S237" s="329">
        <v>2358</v>
      </c>
      <c r="T237" s="329">
        <f t="shared" si="104"/>
        <v>11790</v>
      </c>
      <c r="U237" s="329">
        <v>35100</v>
      </c>
      <c r="V237" s="329">
        <f t="shared" si="105"/>
        <v>175500</v>
      </c>
      <c r="W237" s="329">
        <f t="shared" si="106"/>
        <v>187290</v>
      </c>
      <c r="X237" s="464">
        <f t="shared" si="77"/>
        <v>187290</v>
      </c>
      <c r="Y237" s="497">
        <f t="shared" si="78"/>
        <v>0</v>
      </c>
    </row>
    <row r="238" spans="1:25" ht="28.5" x14ac:dyDescent="0.25">
      <c r="A238" s="128" t="s">
        <v>479</v>
      </c>
      <c r="B238" s="117" t="s">
        <v>480</v>
      </c>
      <c r="C238" s="118" t="s">
        <v>170</v>
      </c>
      <c r="D238" s="119">
        <v>27</v>
      </c>
      <c r="E238" s="35">
        <v>1965</v>
      </c>
      <c r="F238" s="35">
        <f t="shared" si="98"/>
        <v>53055</v>
      </c>
      <c r="G238" s="35">
        <v>902.2</v>
      </c>
      <c r="H238" s="35">
        <f t="shared" si="99"/>
        <v>24359.4</v>
      </c>
      <c r="I238" s="35">
        <f t="shared" si="100"/>
        <v>77414.399999999994</v>
      </c>
      <c r="J238" s="441"/>
      <c r="K238" s="371"/>
      <c r="L238" s="329">
        <v>1965</v>
      </c>
      <c r="M238" s="329">
        <f t="shared" si="101"/>
        <v>0</v>
      </c>
      <c r="N238" s="329">
        <v>902.2</v>
      </c>
      <c r="O238" s="329">
        <f t="shared" si="102"/>
        <v>0</v>
      </c>
      <c r="P238" s="329">
        <f t="shared" si="103"/>
        <v>0</v>
      </c>
      <c r="Q238" s="473"/>
      <c r="R238" s="327">
        <f t="shared" si="79"/>
        <v>27</v>
      </c>
      <c r="S238" s="329">
        <v>1965</v>
      </c>
      <c r="T238" s="329">
        <f t="shared" si="104"/>
        <v>53055</v>
      </c>
      <c r="U238" s="329">
        <v>902.2</v>
      </c>
      <c r="V238" s="329">
        <f t="shared" si="105"/>
        <v>24359.4</v>
      </c>
      <c r="W238" s="329">
        <f t="shared" si="106"/>
        <v>77414.399999999994</v>
      </c>
      <c r="X238" s="464">
        <f t="shared" si="77"/>
        <v>77414.399999999994</v>
      </c>
      <c r="Y238" s="497">
        <f t="shared" si="78"/>
        <v>0</v>
      </c>
    </row>
    <row r="239" spans="1:25" ht="28.5" x14ac:dyDescent="0.25">
      <c r="A239" s="128" t="s">
        <v>481</v>
      </c>
      <c r="B239" s="122" t="s">
        <v>482</v>
      </c>
      <c r="C239" s="118" t="s">
        <v>170</v>
      </c>
      <c r="D239" s="119">
        <v>6</v>
      </c>
      <c r="E239" s="35">
        <v>3275</v>
      </c>
      <c r="F239" s="35">
        <f t="shared" si="98"/>
        <v>19650</v>
      </c>
      <c r="G239" s="35">
        <v>3539.15</v>
      </c>
      <c r="H239" s="35">
        <f t="shared" si="99"/>
        <v>21234.9</v>
      </c>
      <c r="I239" s="35">
        <f t="shared" si="100"/>
        <v>40884.9</v>
      </c>
      <c r="J239" s="441"/>
      <c r="K239" s="371"/>
      <c r="L239" s="329">
        <v>3275</v>
      </c>
      <c r="M239" s="329">
        <f t="shared" si="101"/>
        <v>0</v>
      </c>
      <c r="N239" s="329">
        <v>3539.15</v>
      </c>
      <c r="O239" s="329">
        <f t="shared" si="102"/>
        <v>0</v>
      </c>
      <c r="P239" s="329">
        <f t="shared" si="103"/>
        <v>0</v>
      </c>
      <c r="Q239" s="473"/>
      <c r="R239" s="327">
        <f t="shared" si="79"/>
        <v>6</v>
      </c>
      <c r="S239" s="329">
        <v>3275</v>
      </c>
      <c r="T239" s="329">
        <f t="shared" si="104"/>
        <v>19650</v>
      </c>
      <c r="U239" s="329">
        <v>3539.15</v>
      </c>
      <c r="V239" s="329">
        <f t="shared" si="105"/>
        <v>21234.9</v>
      </c>
      <c r="W239" s="329">
        <f t="shared" si="106"/>
        <v>40884.9</v>
      </c>
      <c r="X239" s="464">
        <f t="shared" si="77"/>
        <v>40884.9</v>
      </c>
      <c r="Y239" s="497">
        <f t="shared" si="78"/>
        <v>0</v>
      </c>
    </row>
    <row r="240" spans="1:25" ht="28.5" x14ac:dyDescent="0.25">
      <c r="A240" s="128" t="s">
        <v>483</v>
      </c>
      <c r="B240" s="122" t="s">
        <v>484</v>
      </c>
      <c r="C240" s="118" t="s">
        <v>170</v>
      </c>
      <c r="D240" s="119">
        <v>75</v>
      </c>
      <c r="E240" s="35">
        <v>393</v>
      </c>
      <c r="F240" s="35">
        <f t="shared" si="98"/>
        <v>29475</v>
      </c>
      <c r="G240" s="35">
        <v>541.01</v>
      </c>
      <c r="H240" s="35">
        <f t="shared" si="99"/>
        <v>40575.75</v>
      </c>
      <c r="I240" s="35">
        <f t="shared" si="100"/>
        <v>70050.75</v>
      </c>
      <c r="J240" s="441"/>
      <c r="K240" s="371"/>
      <c r="L240" s="329">
        <v>393</v>
      </c>
      <c r="M240" s="329">
        <f t="shared" si="101"/>
        <v>0</v>
      </c>
      <c r="N240" s="329">
        <v>541.01</v>
      </c>
      <c r="O240" s="329">
        <f t="shared" si="102"/>
        <v>0</v>
      </c>
      <c r="P240" s="329">
        <f t="shared" si="103"/>
        <v>0</v>
      </c>
      <c r="Q240" s="473"/>
      <c r="R240" s="327">
        <f t="shared" si="79"/>
        <v>75</v>
      </c>
      <c r="S240" s="329">
        <v>393</v>
      </c>
      <c r="T240" s="329">
        <f t="shared" si="104"/>
        <v>29475</v>
      </c>
      <c r="U240" s="329">
        <v>541.01</v>
      </c>
      <c r="V240" s="329">
        <f t="shared" si="105"/>
        <v>40575.75</v>
      </c>
      <c r="W240" s="329">
        <f t="shared" si="106"/>
        <v>70050.75</v>
      </c>
      <c r="X240" s="464">
        <f t="shared" si="77"/>
        <v>70050.75</v>
      </c>
      <c r="Y240" s="497">
        <f t="shared" si="78"/>
        <v>0</v>
      </c>
    </row>
    <row r="241" spans="1:25" ht="28.5" x14ac:dyDescent="0.25">
      <c r="A241" s="128" t="s">
        <v>485</v>
      </c>
      <c r="B241" s="117" t="s">
        <v>486</v>
      </c>
      <c r="C241" s="118" t="s">
        <v>170</v>
      </c>
      <c r="D241" s="119">
        <v>3</v>
      </c>
      <c r="E241" s="35">
        <v>393</v>
      </c>
      <c r="F241" s="35">
        <f t="shared" si="98"/>
        <v>1179</v>
      </c>
      <c r="G241" s="35">
        <v>7013.5</v>
      </c>
      <c r="H241" s="35">
        <f t="shared" si="99"/>
        <v>21040.5</v>
      </c>
      <c r="I241" s="35">
        <f t="shared" si="100"/>
        <v>22219.5</v>
      </c>
      <c r="J241" s="441"/>
      <c r="K241" s="371"/>
      <c r="L241" s="329">
        <v>393</v>
      </c>
      <c r="M241" s="329">
        <f t="shared" si="101"/>
        <v>0</v>
      </c>
      <c r="N241" s="329">
        <v>7013.5</v>
      </c>
      <c r="O241" s="329">
        <f t="shared" si="102"/>
        <v>0</v>
      </c>
      <c r="P241" s="329">
        <f t="shared" si="103"/>
        <v>0</v>
      </c>
      <c r="Q241" s="473"/>
      <c r="R241" s="327">
        <f t="shared" si="79"/>
        <v>3</v>
      </c>
      <c r="S241" s="329">
        <v>393</v>
      </c>
      <c r="T241" s="329">
        <f t="shared" si="104"/>
        <v>1179</v>
      </c>
      <c r="U241" s="329">
        <v>7013.5</v>
      </c>
      <c r="V241" s="329">
        <f t="shared" si="105"/>
        <v>21040.5</v>
      </c>
      <c r="W241" s="329">
        <f t="shared" si="106"/>
        <v>22219.5</v>
      </c>
      <c r="X241" s="464">
        <f t="shared" si="77"/>
        <v>22219.5</v>
      </c>
      <c r="Y241" s="497">
        <f t="shared" si="78"/>
        <v>0</v>
      </c>
    </row>
    <row r="242" spans="1:25" x14ac:dyDescent="0.25">
      <c r="A242" s="128" t="s">
        <v>487</v>
      </c>
      <c r="B242" s="117" t="s">
        <v>488</v>
      </c>
      <c r="C242" s="118" t="s">
        <v>170</v>
      </c>
      <c r="D242" s="119">
        <v>5</v>
      </c>
      <c r="E242" s="35">
        <v>262</v>
      </c>
      <c r="F242" s="35">
        <f t="shared" si="98"/>
        <v>1310</v>
      </c>
      <c r="G242" s="35">
        <v>153.4</v>
      </c>
      <c r="H242" s="35">
        <f t="shared" si="99"/>
        <v>767</v>
      </c>
      <c r="I242" s="35">
        <f t="shared" si="100"/>
        <v>2077</v>
      </c>
      <c r="J242" s="441"/>
      <c r="K242" s="371"/>
      <c r="L242" s="329">
        <v>262</v>
      </c>
      <c r="M242" s="329">
        <f t="shared" si="101"/>
        <v>0</v>
      </c>
      <c r="N242" s="329">
        <v>153.4</v>
      </c>
      <c r="O242" s="329">
        <f t="shared" si="102"/>
        <v>0</v>
      </c>
      <c r="P242" s="329">
        <f t="shared" si="103"/>
        <v>0</v>
      </c>
      <c r="Q242" s="473"/>
      <c r="R242" s="327">
        <f t="shared" si="79"/>
        <v>5</v>
      </c>
      <c r="S242" s="329">
        <v>262</v>
      </c>
      <c r="T242" s="329">
        <f t="shared" si="104"/>
        <v>1310</v>
      </c>
      <c r="U242" s="329">
        <v>153.4</v>
      </c>
      <c r="V242" s="329">
        <f t="shared" si="105"/>
        <v>767</v>
      </c>
      <c r="W242" s="329">
        <f t="shared" si="106"/>
        <v>2077</v>
      </c>
      <c r="X242" s="464">
        <f t="shared" si="77"/>
        <v>2077</v>
      </c>
      <c r="Y242" s="497">
        <f t="shared" si="78"/>
        <v>0</v>
      </c>
    </row>
    <row r="243" spans="1:25" ht="28.5" x14ac:dyDescent="0.25">
      <c r="A243" s="128" t="s">
        <v>489</v>
      </c>
      <c r="B243" s="117" t="s">
        <v>490</v>
      </c>
      <c r="C243" s="118" t="s">
        <v>170</v>
      </c>
      <c r="D243" s="119">
        <v>5</v>
      </c>
      <c r="E243" s="35">
        <v>131</v>
      </c>
      <c r="F243" s="35">
        <f t="shared" si="98"/>
        <v>655</v>
      </c>
      <c r="G243" s="35">
        <v>273</v>
      </c>
      <c r="H243" s="35">
        <f t="shared" si="99"/>
        <v>1365</v>
      </c>
      <c r="I243" s="35">
        <f t="shared" si="100"/>
        <v>2020</v>
      </c>
      <c r="J243" s="441"/>
      <c r="K243" s="371"/>
      <c r="L243" s="329">
        <v>131</v>
      </c>
      <c r="M243" s="329">
        <f t="shared" si="101"/>
        <v>0</v>
      </c>
      <c r="N243" s="329">
        <v>273</v>
      </c>
      <c r="O243" s="329">
        <f t="shared" si="102"/>
        <v>0</v>
      </c>
      <c r="P243" s="329">
        <f t="shared" si="103"/>
        <v>0</v>
      </c>
      <c r="Q243" s="473"/>
      <c r="R243" s="327">
        <f t="shared" si="79"/>
        <v>5</v>
      </c>
      <c r="S243" s="329">
        <v>131</v>
      </c>
      <c r="T243" s="329">
        <f t="shared" si="104"/>
        <v>655</v>
      </c>
      <c r="U243" s="329">
        <v>273</v>
      </c>
      <c r="V243" s="329">
        <f t="shared" si="105"/>
        <v>1365</v>
      </c>
      <c r="W243" s="329">
        <f t="shared" si="106"/>
        <v>2020</v>
      </c>
      <c r="X243" s="464">
        <f t="shared" si="77"/>
        <v>2020</v>
      </c>
      <c r="Y243" s="497">
        <f t="shared" si="78"/>
        <v>0</v>
      </c>
    </row>
    <row r="244" spans="1:25" ht="28.5" x14ac:dyDescent="0.25">
      <c r="A244" s="128" t="s">
        <v>491</v>
      </c>
      <c r="B244" s="117" t="s">
        <v>492</v>
      </c>
      <c r="C244" s="118" t="s">
        <v>170</v>
      </c>
      <c r="D244" s="119">
        <v>5</v>
      </c>
      <c r="E244" s="35">
        <v>1572</v>
      </c>
      <c r="F244" s="35">
        <f t="shared" si="98"/>
        <v>7860</v>
      </c>
      <c r="G244" s="35">
        <v>0</v>
      </c>
      <c r="H244" s="35">
        <f t="shared" si="99"/>
        <v>0</v>
      </c>
      <c r="I244" s="35">
        <f t="shared" si="100"/>
        <v>7860</v>
      </c>
      <c r="J244" s="441"/>
      <c r="K244" s="371"/>
      <c r="L244" s="329">
        <v>1572</v>
      </c>
      <c r="M244" s="329">
        <f t="shared" si="101"/>
        <v>0</v>
      </c>
      <c r="N244" s="329">
        <v>0</v>
      </c>
      <c r="O244" s="329">
        <f t="shared" si="102"/>
        <v>0</v>
      </c>
      <c r="P244" s="329">
        <f t="shared" si="103"/>
        <v>0</v>
      </c>
      <c r="Q244" s="473"/>
      <c r="R244" s="327">
        <f t="shared" si="79"/>
        <v>5</v>
      </c>
      <c r="S244" s="329">
        <v>1572</v>
      </c>
      <c r="T244" s="329">
        <f t="shared" si="104"/>
        <v>7860</v>
      </c>
      <c r="U244" s="329">
        <v>0</v>
      </c>
      <c r="V244" s="329">
        <f t="shared" si="105"/>
        <v>0</v>
      </c>
      <c r="W244" s="329">
        <f t="shared" si="106"/>
        <v>7860</v>
      </c>
      <c r="X244" s="464">
        <f t="shared" si="77"/>
        <v>7860</v>
      </c>
      <c r="Y244" s="497">
        <f t="shared" si="78"/>
        <v>0</v>
      </c>
    </row>
    <row r="245" spans="1:25" ht="28.5" x14ac:dyDescent="0.25">
      <c r="A245" s="128" t="s">
        <v>493</v>
      </c>
      <c r="B245" s="117" t="s">
        <v>494</v>
      </c>
      <c r="C245" s="118" t="s">
        <v>170</v>
      </c>
      <c r="D245" s="119">
        <v>8</v>
      </c>
      <c r="E245" s="35">
        <v>65.5</v>
      </c>
      <c r="F245" s="35">
        <f t="shared" si="98"/>
        <v>524</v>
      </c>
      <c r="G245" s="35">
        <v>557.70000000000005</v>
      </c>
      <c r="H245" s="35">
        <f t="shared" si="99"/>
        <v>4461.6000000000004</v>
      </c>
      <c r="I245" s="35">
        <f t="shared" si="100"/>
        <v>4985.6000000000004</v>
      </c>
      <c r="J245" s="441"/>
      <c r="K245" s="371"/>
      <c r="L245" s="329">
        <v>65.5</v>
      </c>
      <c r="M245" s="329">
        <f t="shared" si="101"/>
        <v>0</v>
      </c>
      <c r="N245" s="329">
        <v>557.70000000000005</v>
      </c>
      <c r="O245" s="329">
        <f t="shared" si="102"/>
        <v>0</v>
      </c>
      <c r="P245" s="329">
        <f t="shared" si="103"/>
        <v>0</v>
      </c>
      <c r="Q245" s="473"/>
      <c r="R245" s="327">
        <f t="shared" si="79"/>
        <v>8</v>
      </c>
      <c r="S245" s="329">
        <v>65.5</v>
      </c>
      <c r="T245" s="329">
        <f t="shared" si="104"/>
        <v>524</v>
      </c>
      <c r="U245" s="329">
        <v>557.70000000000005</v>
      </c>
      <c r="V245" s="329">
        <f t="shared" si="105"/>
        <v>4461.6000000000004</v>
      </c>
      <c r="W245" s="329">
        <f t="shared" si="106"/>
        <v>4985.6000000000004</v>
      </c>
      <c r="X245" s="464">
        <f t="shared" si="77"/>
        <v>4985.6000000000004</v>
      </c>
      <c r="Y245" s="497">
        <f t="shared" si="78"/>
        <v>0</v>
      </c>
    </row>
    <row r="246" spans="1:25" ht="28.5" x14ac:dyDescent="0.25">
      <c r="A246" s="128" t="s">
        <v>495</v>
      </c>
      <c r="B246" s="117" t="s">
        <v>496</v>
      </c>
      <c r="C246" s="118" t="s">
        <v>170</v>
      </c>
      <c r="D246" s="119">
        <v>57</v>
      </c>
      <c r="E246" s="35">
        <v>65.5</v>
      </c>
      <c r="F246" s="35">
        <f t="shared" si="98"/>
        <v>3733.5</v>
      </c>
      <c r="G246" s="35">
        <v>370.5</v>
      </c>
      <c r="H246" s="35">
        <f t="shared" si="99"/>
        <v>21118.5</v>
      </c>
      <c r="I246" s="35">
        <f t="shared" si="100"/>
        <v>24852</v>
      </c>
      <c r="J246" s="441"/>
      <c r="K246" s="371"/>
      <c r="L246" s="329">
        <v>65.5</v>
      </c>
      <c r="M246" s="329">
        <f t="shared" si="101"/>
        <v>0</v>
      </c>
      <c r="N246" s="329">
        <v>370.5</v>
      </c>
      <c r="O246" s="329">
        <f t="shared" si="102"/>
        <v>0</v>
      </c>
      <c r="P246" s="329">
        <f t="shared" si="103"/>
        <v>0</v>
      </c>
      <c r="Q246" s="473"/>
      <c r="R246" s="327">
        <f t="shared" si="79"/>
        <v>57</v>
      </c>
      <c r="S246" s="329">
        <v>65.5</v>
      </c>
      <c r="T246" s="329">
        <f t="shared" si="104"/>
        <v>3733.5</v>
      </c>
      <c r="U246" s="329">
        <v>370.5</v>
      </c>
      <c r="V246" s="329">
        <f t="shared" si="105"/>
        <v>21118.5</v>
      </c>
      <c r="W246" s="329">
        <f t="shared" si="106"/>
        <v>24852</v>
      </c>
      <c r="X246" s="464">
        <f t="shared" si="77"/>
        <v>24852</v>
      </c>
      <c r="Y246" s="497">
        <f t="shared" si="78"/>
        <v>0</v>
      </c>
    </row>
    <row r="247" spans="1:25" ht="28.5" x14ac:dyDescent="0.25">
      <c r="A247" s="128" t="s">
        <v>497</v>
      </c>
      <c r="B247" s="117" t="s">
        <v>498</v>
      </c>
      <c r="C247" s="118" t="s">
        <v>170</v>
      </c>
      <c r="D247" s="119">
        <v>163</v>
      </c>
      <c r="E247" s="35">
        <v>65.5</v>
      </c>
      <c r="F247" s="35">
        <f t="shared" si="98"/>
        <v>10676.5</v>
      </c>
      <c r="G247" s="35">
        <v>767</v>
      </c>
      <c r="H247" s="35">
        <f t="shared" si="99"/>
        <v>125021</v>
      </c>
      <c r="I247" s="35">
        <f t="shared" si="100"/>
        <v>135697.5</v>
      </c>
      <c r="J247" s="441"/>
      <c r="K247" s="371"/>
      <c r="L247" s="329">
        <v>65.5</v>
      </c>
      <c r="M247" s="329">
        <f t="shared" si="101"/>
        <v>0</v>
      </c>
      <c r="N247" s="329">
        <v>767</v>
      </c>
      <c r="O247" s="329">
        <f t="shared" si="102"/>
        <v>0</v>
      </c>
      <c r="P247" s="329">
        <f t="shared" si="103"/>
        <v>0</v>
      </c>
      <c r="Q247" s="473"/>
      <c r="R247" s="327">
        <f t="shared" si="79"/>
        <v>163</v>
      </c>
      <c r="S247" s="329">
        <v>65.5</v>
      </c>
      <c r="T247" s="329">
        <f t="shared" si="104"/>
        <v>10676.5</v>
      </c>
      <c r="U247" s="329">
        <v>767</v>
      </c>
      <c r="V247" s="329">
        <f t="shared" si="105"/>
        <v>125021</v>
      </c>
      <c r="W247" s="329">
        <f t="shared" si="106"/>
        <v>135697.5</v>
      </c>
      <c r="X247" s="464">
        <f t="shared" si="77"/>
        <v>135697.5</v>
      </c>
      <c r="Y247" s="497">
        <f t="shared" si="78"/>
        <v>0</v>
      </c>
    </row>
    <row r="248" spans="1:25" ht="28.5" x14ac:dyDescent="0.25">
      <c r="A248" s="128" t="s">
        <v>499</v>
      </c>
      <c r="B248" s="117" t="s">
        <v>500</v>
      </c>
      <c r="C248" s="118" t="s">
        <v>170</v>
      </c>
      <c r="D248" s="119">
        <v>2</v>
      </c>
      <c r="E248" s="35">
        <v>65.5</v>
      </c>
      <c r="F248" s="35">
        <f t="shared" si="98"/>
        <v>131</v>
      </c>
      <c r="G248" s="35">
        <v>557.70000000000005</v>
      </c>
      <c r="H248" s="35">
        <f t="shared" si="99"/>
        <v>1115.4000000000001</v>
      </c>
      <c r="I248" s="35">
        <f t="shared" si="100"/>
        <v>1246.4000000000001</v>
      </c>
      <c r="J248" s="441"/>
      <c r="K248" s="371"/>
      <c r="L248" s="329">
        <v>65.5</v>
      </c>
      <c r="M248" s="329">
        <f t="shared" si="101"/>
        <v>0</v>
      </c>
      <c r="N248" s="329">
        <v>557.70000000000005</v>
      </c>
      <c r="O248" s="329">
        <f t="shared" si="102"/>
        <v>0</v>
      </c>
      <c r="P248" s="329">
        <f t="shared" si="103"/>
        <v>0</v>
      </c>
      <c r="Q248" s="473"/>
      <c r="R248" s="327">
        <f t="shared" si="79"/>
        <v>2</v>
      </c>
      <c r="S248" s="329">
        <v>65.5</v>
      </c>
      <c r="T248" s="329">
        <f t="shared" si="104"/>
        <v>131</v>
      </c>
      <c r="U248" s="329">
        <v>557.70000000000005</v>
      </c>
      <c r="V248" s="329">
        <f t="shared" si="105"/>
        <v>1115.4000000000001</v>
      </c>
      <c r="W248" s="329">
        <f t="shared" si="106"/>
        <v>1246.4000000000001</v>
      </c>
      <c r="X248" s="464">
        <f t="shared" si="77"/>
        <v>1246.4000000000001</v>
      </c>
      <c r="Y248" s="497">
        <f t="shared" si="78"/>
        <v>0</v>
      </c>
    </row>
    <row r="249" spans="1:25" ht="28.5" x14ac:dyDescent="0.25">
      <c r="A249" s="128" t="s">
        <v>501</v>
      </c>
      <c r="B249" s="117" t="s">
        <v>502</v>
      </c>
      <c r="C249" s="118" t="s">
        <v>296</v>
      </c>
      <c r="D249" s="119">
        <v>60</v>
      </c>
      <c r="E249" s="35">
        <v>393</v>
      </c>
      <c r="F249" s="35">
        <f t="shared" si="98"/>
        <v>23580</v>
      </c>
      <c r="G249" s="35">
        <v>600.6</v>
      </c>
      <c r="H249" s="35">
        <f t="shared" si="99"/>
        <v>36036</v>
      </c>
      <c r="I249" s="35">
        <f t="shared" si="100"/>
        <v>59616</v>
      </c>
      <c r="J249" s="441"/>
      <c r="K249" s="371"/>
      <c r="L249" s="329">
        <v>393</v>
      </c>
      <c r="M249" s="329">
        <f t="shared" si="101"/>
        <v>0</v>
      </c>
      <c r="N249" s="329">
        <v>600.6</v>
      </c>
      <c r="O249" s="329">
        <f t="shared" si="102"/>
        <v>0</v>
      </c>
      <c r="P249" s="329">
        <f t="shared" si="103"/>
        <v>0</v>
      </c>
      <c r="Q249" s="473"/>
      <c r="R249" s="327">
        <f t="shared" si="79"/>
        <v>60</v>
      </c>
      <c r="S249" s="329">
        <v>393</v>
      </c>
      <c r="T249" s="329">
        <f t="shared" si="104"/>
        <v>23580</v>
      </c>
      <c r="U249" s="329">
        <v>600.6</v>
      </c>
      <c r="V249" s="329">
        <f t="shared" si="105"/>
        <v>36036</v>
      </c>
      <c r="W249" s="329">
        <f t="shared" si="106"/>
        <v>59616</v>
      </c>
      <c r="X249" s="464">
        <f t="shared" si="77"/>
        <v>59616</v>
      </c>
      <c r="Y249" s="497">
        <f t="shared" si="78"/>
        <v>0</v>
      </c>
    </row>
    <row r="250" spans="1:25" ht="28.5" x14ac:dyDescent="0.25">
      <c r="A250" s="128" t="s">
        <v>503</v>
      </c>
      <c r="B250" s="117" t="s">
        <v>504</v>
      </c>
      <c r="C250" s="118" t="s">
        <v>296</v>
      </c>
      <c r="D250" s="119">
        <v>60</v>
      </c>
      <c r="E250" s="35">
        <v>262</v>
      </c>
      <c r="F250" s="35">
        <f t="shared" si="98"/>
        <v>15720</v>
      </c>
      <c r="G250" s="35">
        <v>143</v>
      </c>
      <c r="H250" s="35">
        <f t="shared" si="99"/>
        <v>8580</v>
      </c>
      <c r="I250" s="35">
        <f t="shared" si="100"/>
        <v>24300</v>
      </c>
      <c r="J250" s="441"/>
      <c r="K250" s="371"/>
      <c r="L250" s="329">
        <v>262</v>
      </c>
      <c r="M250" s="329">
        <f t="shared" si="101"/>
        <v>0</v>
      </c>
      <c r="N250" s="329">
        <v>143</v>
      </c>
      <c r="O250" s="329">
        <f t="shared" si="102"/>
        <v>0</v>
      </c>
      <c r="P250" s="329">
        <f t="shared" si="103"/>
        <v>0</v>
      </c>
      <c r="Q250" s="473"/>
      <c r="R250" s="327">
        <f t="shared" si="79"/>
        <v>60</v>
      </c>
      <c r="S250" s="329">
        <v>262</v>
      </c>
      <c r="T250" s="329">
        <f t="shared" si="104"/>
        <v>15720</v>
      </c>
      <c r="U250" s="329">
        <v>143</v>
      </c>
      <c r="V250" s="329">
        <f t="shared" si="105"/>
        <v>8580</v>
      </c>
      <c r="W250" s="329">
        <f t="shared" si="106"/>
        <v>24300</v>
      </c>
      <c r="X250" s="464">
        <f t="shared" si="77"/>
        <v>24300</v>
      </c>
      <c r="Y250" s="497">
        <f t="shared" si="78"/>
        <v>0</v>
      </c>
    </row>
    <row r="251" spans="1:25" ht="28.5" x14ac:dyDescent="0.25">
      <c r="A251" s="128" t="s">
        <v>505</v>
      </c>
      <c r="B251" s="117" t="s">
        <v>506</v>
      </c>
      <c r="C251" s="118" t="s">
        <v>170</v>
      </c>
      <c r="D251" s="119">
        <v>12</v>
      </c>
      <c r="E251" s="35">
        <v>65.5</v>
      </c>
      <c r="F251" s="35">
        <f t="shared" si="98"/>
        <v>786</v>
      </c>
      <c r="G251" s="35">
        <v>671.67</v>
      </c>
      <c r="H251" s="35">
        <f t="shared" si="99"/>
        <v>8060.0399999999991</v>
      </c>
      <c r="I251" s="35">
        <f t="shared" si="100"/>
        <v>8846.0399999999991</v>
      </c>
      <c r="J251" s="441"/>
      <c r="K251" s="371"/>
      <c r="L251" s="329">
        <v>65.5</v>
      </c>
      <c r="M251" s="329">
        <f t="shared" si="101"/>
        <v>0</v>
      </c>
      <c r="N251" s="329">
        <v>671.67</v>
      </c>
      <c r="O251" s="329">
        <f t="shared" si="102"/>
        <v>0</v>
      </c>
      <c r="P251" s="329">
        <f t="shared" si="103"/>
        <v>0</v>
      </c>
      <c r="Q251" s="473"/>
      <c r="R251" s="327">
        <f t="shared" si="79"/>
        <v>12</v>
      </c>
      <c r="S251" s="329">
        <v>65.5</v>
      </c>
      <c r="T251" s="329">
        <f t="shared" si="104"/>
        <v>786</v>
      </c>
      <c r="U251" s="329">
        <v>671.67</v>
      </c>
      <c r="V251" s="329">
        <f t="shared" si="105"/>
        <v>8060.0399999999991</v>
      </c>
      <c r="W251" s="329">
        <f t="shared" si="106"/>
        <v>8846.0399999999991</v>
      </c>
      <c r="X251" s="464">
        <f t="shared" si="77"/>
        <v>8846.0399999999991</v>
      </c>
      <c r="Y251" s="497">
        <f t="shared" si="78"/>
        <v>0</v>
      </c>
    </row>
    <row r="252" spans="1:25" x14ac:dyDescent="0.25">
      <c r="A252" s="128" t="s">
        <v>507</v>
      </c>
      <c r="B252" s="117" t="s">
        <v>508</v>
      </c>
      <c r="C252" s="118" t="s">
        <v>170</v>
      </c>
      <c r="D252" s="119">
        <v>5</v>
      </c>
      <c r="E252" s="35">
        <v>65.5</v>
      </c>
      <c r="F252" s="35">
        <f t="shared" si="98"/>
        <v>327.5</v>
      </c>
      <c r="G252" s="35">
        <v>717.18</v>
      </c>
      <c r="H252" s="35">
        <f t="shared" si="99"/>
        <v>3585.8999999999996</v>
      </c>
      <c r="I252" s="35">
        <f t="shared" si="100"/>
        <v>3913.3999999999996</v>
      </c>
      <c r="J252" s="441"/>
      <c r="K252" s="371"/>
      <c r="L252" s="329">
        <v>65.5</v>
      </c>
      <c r="M252" s="329">
        <f t="shared" si="101"/>
        <v>0</v>
      </c>
      <c r="N252" s="329">
        <v>717.18</v>
      </c>
      <c r="O252" s="329">
        <f t="shared" si="102"/>
        <v>0</v>
      </c>
      <c r="P252" s="329">
        <f t="shared" si="103"/>
        <v>0</v>
      </c>
      <c r="Q252" s="473"/>
      <c r="R252" s="327">
        <f t="shared" si="79"/>
        <v>5</v>
      </c>
      <c r="S252" s="329">
        <v>65.5</v>
      </c>
      <c r="T252" s="329">
        <f t="shared" si="104"/>
        <v>327.5</v>
      </c>
      <c r="U252" s="329">
        <v>717.18</v>
      </c>
      <c r="V252" s="329">
        <f t="shared" si="105"/>
        <v>3585.8999999999996</v>
      </c>
      <c r="W252" s="329">
        <f t="shared" si="106"/>
        <v>3913.3999999999996</v>
      </c>
      <c r="X252" s="464">
        <f t="shared" si="77"/>
        <v>3913.3999999999996</v>
      </c>
      <c r="Y252" s="497">
        <f t="shared" si="78"/>
        <v>0</v>
      </c>
    </row>
    <row r="253" spans="1:25" ht="28.5" x14ac:dyDescent="0.25">
      <c r="A253" s="128" t="s">
        <v>509</v>
      </c>
      <c r="B253" s="117" t="s">
        <v>510</v>
      </c>
      <c r="C253" s="118" t="s">
        <v>170</v>
      </c>
      <c r="D253" s="119">
        <v>35</v>
      </c>
      <c r="E253" s="35">
        <v>131</v>
      </c>
      <c r="F253" s="35">
        <f t="shared" si="98"/>
        <v>4585</v>
      </c>
      <c r="G253" s="35">
        <v>132.91</v>
      </c>
      <c r="H253" s="35">
        <f t="shared" si="99"/>
        <v>4651.8499999999995</v>
      </c>
      <c r="I253" s="35">
        <f t="shared" si="100"/>
        <v>9236.8499999999985</v>
      </c>
      <c r="J253" s="441"/>
      <c r="K253" s="371"/>
      <c r="L253" s="329">
        <v>131</v>
      </c>
      <c r="M253" s="329">
        <f t="shared" si="101"/>
        <v>0</v>
      </c>
      <c r="N253" s="329">
        <v>132.91</v>
      </c>
      <c r="O253" s="329">
        <f t="shared" si="102"/>
        <v>0</v>
      </c>
      <c r="P253" s="329">
        <f t="shared" si="103"/>
        <v>0</v>
      </c>
      <c r="Q253" s="473"/>
      <c r="R253" s="327">
        <f t="shared" si="79"/>
        <v>35</v>
      </c>
      <c r="S253" s="329">
        <v>131</v>
      </c>
      <c r="T253" s="329">
        <f t="shared" si="104"/>
        <v>4585</v>
      </c>
      <c r="U253" s="329">
        <v>132.91</v>
      </c>
      <c r="V253" s="329">
        <f t="shared" si="105"/>
        <v>4651.8499999999995</v>
      </c>
      <c r="W253" s="329">
        <f t="shared" si="106"/>
        <v>9236.8499999999985</v>
      </c>
      <c r="X253" s="464">
        <f t="shared" si="77"/>
        <v>9236.8499999999985</v>
      </c>
      <c r="Y253" s="497">
        <f t="shared" si="78"/>
        <v>0</v>
      </c>
    </row>
    <row r="254" spans="1:25" x14ac:dyDescent="0.25">
      <c r="A254" s="128" t="s">
        <v>511</v>
      </c>
      <c r="B254" s="117" t="s">
        <v>512</v>
      </c>
      <c r="C254" s="118" t="s">
        <v>170</v>
      </c>
      <c r="D254" s="119">
        <v>12</v>
      </c>
      <c r="E254" s="35">
        <v>32.75</v>
      </c>
      <c r="F254" s="35">
        <f t="shared" si="98"/>
        <v>393</v>
      </c>
      <c r="G254" s="35">
        <v>49.83</v>
      </c>
      <c r="H254" s="35">
        <f t="shared" si="99"/>
        <v>597.96</v>
      </c>
      <c r="I254" s="35">
        <f t="shared" si="100"/>
        <v>990.96</v>
      </c>
      <c r="J254" s="441"/>
      <c r="K254" s="371"/>
      <c r="L254" s="329">
        <v>32.75</v>
      </c>
      <c r="M254" s="329">
        <f t="shared" si="101"/>
        <v>0</v>
      </c>
      <c r="N254" s="329">
        <v>49.83</v>
      </c>
      <c r="O254" s="329">
        <f t="shared" si="102"/>
        <v>0</v>
      </c>
      <c r="P254" s="329">
        <f t="shared" si="103"/>
        <v>0</v>
      </c>
      <c r="Q254" s="473"/>
      <c r="R254" s="327">
        <f t="shared" si="79"/>
        <v>12</v>
      </c>
      <c r="S254" s="329">
        <v>32.75</v>
      </c>
      <c r="T254" s="329">
        <f t="shared" si="104"/>
        <v>393</v>
      </c>
      <c r="U254" s="329">
        <v>49.83</v>
      </c>
      <c r="V254" s="329">
        <f t="shared" si="105"/>
        <v>597.96</v>
      </c>
      <c r="W254" s="329">
        <f t="shared" si="106"/>
        <v>990.96</v>
      </c>
      <c r="X254" s="464">
        <f t="shared" si="77"/>
        <v>990.96</v>
      </c>
      <c r="Y254" s="497">
        <f t="shared" si="78"/>
        <v>0</v>
      </c>
    </row>
    <row r="255" spans="1:25" x14ac:dyDescent="0.25">
      <c r="A255" s="128" t="s">
        <v>513</v>
      </c>
      <c r="B255" s="117" t="s">
        <v>514</v>
      </c>
      <c r="C255" s="118" t="s">
        <v>170</v>
      </c>
      <c r="D255" s="119">
        <v>12</v>
      </c>
      <c r="E255" s="35">
        <v>32.75</v>
      </c>
      <c r="F255" s="35">
        <f t="shared" si="98"/>
        <v>393</v>
      </c>
      <c r="G255" s="35">
        <v>101.84</v>
      </c>
      <c r="H255" s="35">
        <f t="shared" si="99"/>
        <v>1222.08</v>
      </c>
      <c r="I255" s="35">
        <f t="shared" si="100"/>
        <v>1615.08</v>
      </c>
      <c r="J255" s="441"/>
      <c r="K255" s="371"/>
      <c r="L255" s="329">
        <v>32.75</v>
      </c>
      <c r="M255" s="329">
        <f t="shared" si="101"/>
        <v>0</v>
      </c>
      <c r="N255" s="329">
        <v>101.84</v>
      </c>
      <c r="O255" s="329">
        <f t="shared" si="102"/>
        <v>0</v>
      </c>
      <c r="P255" s="329">
        <f t="shared" si="103"/>
        <v>0</v>
      </c>
      <c r="Q255" s="473"/>
      <c r="R255" s="327">
        <f t="shared" si="79"/>
        <v>12</v>
      </c>
      <c r="S255" s="329">
        <v>32.75</v>
      </c>
      <c r="T255" s="329">
        <f t="shared" si="104"/>
        <v>393</v>
      </c>
      <c r="U255" s="329">
        <v>101.84</v>
      </c>
      <c r="V255" s="329">
        <f t="shared" si="105"/>
        <v>1222.08</v>
      </c>
      <c r="W255" s="329">
        <f t="shared" si="106"/>
        <v>1615.08</v>
      </c>
      <c r="X255" s="464">
        <f t="shared" si="77"/>
        <v>1615.08</v>
      </c>
      <c r="Y255" s="497">
        <f t="shared" si="78"/>
        <v>0</v>
      </c>
    </row>
    <row r="256" spans="1:25" x14ac:dyDescent="0.25">
      <c r="A256" s="128" t="s">
        <v>515</v>
      </c>
      <c r="B256" s="117" t="s">
        <v>516</v>
      </c>
      <c r="C256" s="118" t="s">
        <v>170</v>
      </c>
      <c r="D256" s="119">
        <v>2</v>
      </c>
      <c r="E256" s="35">
        <v>65.5</v>
      </c>
      <c r="F256" s="35">
        <f t="shared" si="98"/>
        <v>131</v>
      </c>
      <c r="G256" s="35">
        <v>367.25</v>
      </c>
      <c r="H256" s="35">
        <f t="shared" si="99"/>
        <v>734.5</v>
      </c>
      <c r="I256" s="35">
        <f t="shared" si="100"/>
        <v>865.5</v>
      </c>
      <c r="J256" s="441"/>
      <c r="K256" s="371"/>
      <c r="L256" s="329">
        <v>65.5</v>
      </c>
      <c r="M256" s="329">
        <f t="shared" si="101"/>
        <v>0</v>
      </c>
      <c r="N256" s="329">
        <v>367.25</v>
      </c>
      <c r="O256" s="329">
        <f t="shared" si="102"/>
        <v>0</v>
      </c>
      <c r="P256" s="329">
        <f t="shared" si="103"/>
        <v>0</v>
      </c>
      <c r="Q256" s="473"/>
      <c r="R256" s="327">
        <f t="shared" si="79"/>
        <v>2</v>
      </c>
      <c r="S256" s="329">
        <v>65.5</v>
      </c>
      <c r="T256" s="329">
        <f t="shared" si="104"/>
        <v>131</v>
      </c>
      <c r="U256" s="329">
        <v>367.25</v>
      </c>
      <c r="V256" s="329">
        <f t="shared" si="105"/>
        <v>734.5</v>
      </c>
      <c r="W256" s="329">
        <f t="shared" si="106"/>
        <v>865.5</v>
      </c>
      <c r="X256" s="464">
        <f t="shared" si="77"/>
        <v>865.5</v>
      </c>
      <c r="Y256" s="497">
        <f t="shared" si="78"/>
        <v>0</v>
      </c>
    </row>
    <row r="257" spans="1:25" x14ac:dyDescent="0.25">
      <c r="A257" s="128" t="s">
        <v>517</v>
      </c>
      <c r="B257" s="117" t="s">
        <v>518</v>
      </c>
      <c r="C257" s="118" t="s">
        <v>170</v>
      </c>
      <c r="D257" s="119">
        <v>12</v>
      </c>
      <c r="E257" s="35">
        <v>39</v>
      </c>
      <c r="F257" s="35">
        <f t="shared" si="98"/>
        <v>468</v>
      </c>
      <c r="G257" s="35">
        <v>168</v>
      </c>
      <c r="H257" s="35">
        <f t="shared" si="99"/>
        <v>2016</v>
      </c>
      <c r="I257" s="35">
        <f t="shared" si="100"/>
        <v>2484</v>
      </c>
      <c r="J257" s="441"/>
      <c r="K257" s="371"/>
      <c r="L257" s="329">
        <v>39</v>
      </c>
      <c r="M257" s="329">
        <f t="shared" si="101"/>
        <v>0</v>
      </c>
      <c r="N257" s="329">
        <v>168</v>
      </c>
      <c r="O257" s="329">
        <f t="shared" si="102"/>
        <v>0</v>
      </c>
      <c r="P257" s="329">
        <f t="shared" si="103"/>
        <v>0</v>
      </c>
      <c r="Q257" s="473"/>
      <c r="R257" s="327">
        <f t="shared" si="79"/>
        <v>12</v>
      </c>
      <c r="S257" s="329">
        <v>39</v>
      </c>
      <c r="T257" s="329">
        <f t="shared" si="104"/>
        <v>468</v>
      </c>
      <c r="U257" s="329">
        <v>168</v>
      </c>
      <c r="V257" s="329">
        <f t="shared" si="105"/>
        <v>2016</v>
      </c>
      <c r="W257" s="329">
        <f t="shared" si="106"/>
        <v>2484</v>
      </c>
      <c r="X257" s="464">
        <f t="shared" si="77"/>
        <v>2484</v>
      </c>
      <c r="Y257" s="497">
        <f t="shared" si="78"/>
        <v>0</v>
      </c>
    </row>
    <row r="258" spans="1:25" x14ac:dyDescent="0.25">
      <c r="A258" s="128" t="s">
        <v>519</v>
      </c>
      <c r="B258" s="122" t="s">
        <v>520</v>
      </c>
      <c r="C258" s="118" t="s">
        <v>296</v>
      </c>
      <c r="D258" s="119">
        <v>324</v>
      </c>
      <c r="E258" s="35">
        <v>497.8</v>
      </c>
      <c r="F258" s="35">
        <f t="shared" si="98"/>
        <v>161287.20000000001</v>
      </c>
      <c r="G258" s="35">
        <v>912.18</v>
      </c>
      <c r="H258" s="35">
        <f t="shared" si="99"/>
        <v>295546.32</v>
      </c>
      <c r="I258" s="35">
        <f t="shared" si="100"/>
        <v>456833.52</v>
      </c>
      <c r="J258" s="441"/>
      <c r="K258" s="371"/>
      <c r="L258" s="329">
        <v>497.8</v>
      </c>
      <c r="M258" s="329">
        <f t="shared" si="101"/>
        <v>0</v>
      </c>
      <c r="N258" s="329">
        <v>912.18</v>
      </c>
      <c r="O258" s="329">
        <f t="shared" si="102"/>
        <v>0</v>
      </c>
      <c r="P258" s="329">
        <f t="shared" si="103"/>
        <v>0</v>
      </c>
      <c r="Q258" s="473"/>
      <c r="R258" s="327">
        <f t="shared" si="79"/>
        <v>324</v>
      </c>
      <c r="S258" s="329">
        <v>497.8</v>
      </c>
      <c r="T258" s="329">
        <f t="shared" si="104"/>
        <v>161287.20000000001</v>
      </c>
      <c r="U258" s="329">
        <v>912.18</v>
      </c>
      <c r="V258" s="329">
        <f t="shared" si="105"/>
        <v>295546.32</v>
      </c>
      <c r="W258" s="329">
        <f t="shared" si="106"/>
        <v>456833.52</v>
      </c>
      <c r="X258" s="464">
        <f t="shared" si="77"/>
        <v>456833.52</v>
      </c>
      <c r="Y258" s="497">
        <f t="shared" si="78"/>
        <v>0</v>
      </c>
    </row>
    <row r="259" spans="1:25" x14ac:dyDescent="0.25">
      <c r="A259" s="128" t="s">
        <v>521</v>
      </c>
      <c r="B259" s="122" t="s">
        <v>522</v>
      </c>
      <c r="C259" s="118" t="s">
        <v>296</v>
      </c>
      <c r="D259" s="119">
        <v>603</v>
      </c>
      <c r="E259" s="35">
        <v>497.8</v>
      </c>
      <c r="F259" s="35">
        <f t="shared" ref="F259:F285" si="107">D259*E259</f>
        <v>300173.40000000002</v>
      </c>
      <c r="G259" s="35">
        <v>699.4</v>
      </c>
      <c r="H259" s="35">
        <f t="shared" ref="H259:H285" si="108">D259*G259</f>
        <v>421738.2</v>
      </c>
      <c r="I259" s="35">
        <f t="shared" si="100"/>
        <v>721911.60000000009</v>
      </c>
      <c r="J259" s="441"/>
      <c r="K259" s="371"/>
      <c r="L259" s="329">
        <v>497.8</v>
      </c>
      <c r="M259" s="329">
        <f t="shared" si="101"/>
        <v>0</v>
      </c>
      <c r="N259" s="329">
        <v>699.4</v>
      </c>
      <c r="O259" s="329">
        <f t="shared" si="102"/>
        <v>0</v>
      </c>
      <c r="P259" s="329">
        <f t="shared" si="103"/>
        <v>0</v>
      </c>
      <c r="Q259" s="473"/>
      <c r="R259" s="327">
        <f t="shared" si="79"/>
        <v>603</v>
      </c>
      <c r="S259" s="329">
        <v>497.8</v>
      </c>
      <c r="T259" s="329">
        <f t="shared" si="104"/>
        <v>300173.40000000002</v>
      </c>
      <c r="U259" s="329">
        <v>699.4</v>
      </c>
      <c r="V259" s="329">
        <f t="shared" si="105"/>
        <v>421738.2</v>
      </c>
      <c r="W259" s="329">
        <f t="shared" si="106"/>
        <v>721911.60000000009</v>
      </c>
      <c r="X259" s="464">
        <f t="shared" si="77"/>
        <v>721911.60000000009</v>
      </c>
      <c r="Y259" s="497">
        <f t="shared" si="78"/>
        <v>0</v>
      </c>
    </row>
    <row r="260" spans="1:25" x14ac:dyDescent="0.25">
      <c r="A260" s="128" t="s">
        <v>523</v>
      </c>
      <c r="B260" s="117" t="s">
        <v>524</v>
      </c>
      <c r="C260" s="118" t="s">
        <v>296</v>
      </c>
      <c r="D260" s="119">
        <v>24</v>
      </c>
      <c r="E260" s="35">
        <v>131</v>
      </c>
      <c r="F260" s="35">
        <f t="shared" si="107"/>
        <v>3144</v>
      </c>
      <c r="G260" s="35">
        <v>367.64</v>
      </c>
      <c r="H260" s="35">
        <f t="shared" si="108"/>
        <v>8823.36</v>
      </c>
      <c r="I260" s="35">
        <f t="shared" si="100"/>
        <v>11967.36</v>
      </c>
      <c r="J260" s="441"/>
      <c r="K260" s="371"/>
      <c r="L260" s="329">
        <v>131</v>
      </c>
      <c r="M260" s="329">
        <f t="shared" si="101"/>
        <v>0</v>
      </c>
      <c r="N260" s="329">
        <v>367.64</v>
      </c>
      <c r="O260" s="329">
        <f t="shared" si="102"/>
        <v>0</v>
      </c>
      <c r="P260" s="329">
        <f t="shared" si="103"/>
        <v>0</v>
      </c>
      <c r="Q260" s="473"/>
      <c r="R260" s="327">
        <f t="shared" si="79"/>
        <v>24</v>
      </c>
      <c r="S260" s="329">
        <v>131</v>
      </c>
      <c r="T260" s="329">
        <f t="shared" si="104"/>
        <v>3144</v>
      </c>
      <c r="U260" s="329">
        <v>367.64</v>
      </c>
      <c r="V260" s="329">
        <f t="shared" si="105"/>
        <v>8823.36</v>
      </c>
      <c r="W260" s="329">
        <f t="shared" si="106"/>
        <v>11967.36</v>
      </c>
      <c r="X260" s="464">
        <f t="shared" si="77"/>
        <v>11967.36</v>
      </c>
      <c r="Y260" s="497">
        <f t="shared" si="78"/>
        <v>0</v>
      </c>
    </row>
    <row r="261" spans="1:25" ht="28.5" x14ac:dyDescent="0.25">
      <c r="A261" s="128" t="s">
        <v>525</v>
      </c>
      <c r="B261" s="117" t="s">
        <v>526</v>
      </c>
      <c r="C261" s="118" t="s">
        <v>296</v>
      </c>
      <c r="D261" s="119">
        <v>603</v>
      </c>
      <c r="E261" s="35">
        <v>157.19999999999999</v>
      </c>
      <c r="F261" s="35">
        <f t="shared" si="107"/>
        <v>94791.599999999991</v>
      </c>
      <c r="G261" s="35">
        <v>271.99</v>
      </c>
      <c r="H261" s="35">
        <f t="shared" si="108"/>
        <v>164009.97</v>
      </c>
      <c r="I261" s="35">
        <f t="shared" si="100"/>
        <v>258801.57</v>
      </c>
      <c r="J261" s="441"/>
      <c r="K261" s="371"/>
      <c r="L261" s="329">
        <v>157.19999999999999</v>
      </c>
      <c r="M261" s="329">
        <f t="shared" si="101"/>
        <v>0</v>
      </c>
      <c r="N261" s="329">
        <v>271.99</v>
      </c>
      <c r="O261" s="329">
        <f t="shared" si="102"/>
        <v>0</v>
      </c>
      <c r="P261" s="329">
        <f t="shared" si="103"/>
        <v>0</v>
      </c>
      <c r="Q261" s="473"/>
      <c r="R261" s="327">
        <f t="shared" si="79"/>
        <v>603</v>
      </c>
      <c r="S261" s="329">
        <v>157.19999999999999</v>
      </c>
      <c r="T261" s="329">
        <f t="shared" si="104"/>
        <v>94791.599999999991</v>
      </c>
      <c r="U261" s="329">
        <v>271.99</v>
      </c>
      <c r="V261" s="329">
        <f t="shared" si="105"/>
        <v>164009.97</v>
      </c>
      <c r="W261" s="329">
        <f t="shared" si="106"/>
        <v>258801.57</v>
      </c>
      <c r="X261" s="464">
        <f t="shared" si="77"/>
        <v>258801.57</v>
      </c>
      <c r="Y261" s="497">
        <f t="shared" si="78"/>
        <v>0</v>
      </c>
    </row>
    <row r="262" spans="1:25" x14ac:dyDescent="0.25">
      <c r="A262" s="128" t="s">
        <v>527</v>
      </c>
      <c r="B262" s="117" t="s">
        <v>304</v>
      </c>
      <c r="C262" s="118" t="s">
        <v>170</v>
      </c>
      <c r="D262" s="119">
        <v>4</v>
      </c>
      <c r="E262" s="35">
        <v>1572</v>
      </c>
      <c r="F262" s="35">
        <f t="shared" si="107"/>
        <v>6288</v>
      </c>
      <c r="G262" s="35">
        <v>2977</v>
      </c>
      <c r="H262" s="35">
        <f t="shared" si="108"/>
        <v>11908</v>
      </c>
      <c r="I262" s="35">
        <f t="shared" si="100"/>
        <v>18196</v>
      </c>
      <c r="J262" s="441"/>
      <c r="K262" s="371"/>
      <c r="L262" s="329">
        <v>1572</v>
      </c>
      <c r="M262" s="329">
        <f t="shared" si="101"/>
        <v>0</v>
      </c>
      <c r="N262" s="329">
        <v>2977</v>
      </c>
      <c r="O262" s="329">
        <f t="shared" si="102"/>
        <v>0</v>
      </c>
      <c r="P262" s="329">
        <f t="shared" si="103"/>
        <v>0</v>
      </c>
      <c r="Q262" s="473"/>
      <c r="R262" s="327">
        <f t="shared" si="79"/>
        <v>4</v>
      </c>
      <c r="S262" s="329">
        <v>1572</v>
      </c>
      <c r="T262" s="329">
        <f t="shared" si="104"/>
        <v>6288</v>
      </c>
      <c r="U262" s="329">
        <v>2977</v>
      </c>
      <c r="V262" s="329">
        <f t="shared" si="105"/>
        <v>11908</v>
      </c>
      <c r="W262" s="329">
        <f t="shared" si="106"/>
        <v>18196</v>
      </c>
      <c r="X262" s="464">
        <f t="shared" ref="X262:X325" si="109">I262-P262</f>
        <v>18196</v>
      </c>
      <c r="Y262" s="497">
        <f t="shared" ref="Y262:Y325" si="110">W262-X262</f>
        <v>0</v>
      </c>
    </row>
    <row r="263" spans="1:25" x14ac:dyDescent="0.25">
      <c r="A263" s="128" t="s">
        <v>528</v>
      </c>
      <c r="B263" s="117" t="s">
        <v>302</v>
      </c>
      <c r="C263" s="118" t="s">
        <v>170</v>
      </c>
      <c r="D263" s="119">
        <v>9</v>
      </c>
      <c r="E263" s="35">
        <v>1572</v>
      </c>
      <c r="F263" s="35">
        <f t="shared" si="107"/>
        <v>14148</v>
      </c>
      <c r="G263" s="35">
        <v>2107.04</v>
      </c>
      <c r="H263" s="35">
        <f t="shared" si="108"/>
        <v>18963.36</v>
      </c>
      <c r="I263" s="35">
        <f t="shared" si="100"/>
        <v>33111.360000000001</v>
      </c>
      <c r="J263" s="441"/>
      <c r="K263" s="371"/>
      <c r="L263" s="329">
        <v>1572</v>
      </c>
      <c r="M263" s="329">
        <f t="shared" si="101"/>
        <v>0</v>
      </c>
      <c r="N263" s="329">
        <v>2107.04</v>
      </c>
      <c r="O263" s="329">
        <f t="shared" si="102"/>
        <v>0</v>
      </c>
      <c r="P263" s="329">
        <f t="shared" si="103"/>
        <v>0</v>
      </c>
      <c r="Q263" s="473"/>
      <c r="R263" s="327">
        <f t="shared" si="79"/>
        <v>9</v>
      </c>
      <c r="S263" s="329">
        <v>1572</v>
      </c>
      <c r="T263" s="329">
        <f t="shared" si="104"/>
        <v>14148</v>
      </c>
      <c r="U263" s="329">
        <v>2107.04</v>
      </c>
      <c r="V263" s="329">
        <f t="shared" si="105"/>
        <v>18963.36</v>
      </c>
      <c r="W263" s="329">
        <f t="shared" si="106"/>
        <v>33111.360000000001</v>
      </c>
      <c r="X263" s="464">
        <f t="shared" si="109"/>
        <v>33111.360000000001</v>
      </c>
      <c r="Y263" s="497">
        <f t="shared" si="110"/>
        <v>0</v>
      </c>
    </row>
    <row r="264" spans="1:25" x14ac:dyDescent="0.25">
      <c r="A264" s="128" t="s">
        <v>529</v>
      </c>
      <c r="B264" s="117" t="s">
        <v>530</v>
      </c>
      <c r="C264" s="118" t="s">
        <v>170</v>
      </c>
      <c r="D264" s="119">
        <v>2</v>
      </c>
      <c r="E264" s="35">
        <v>1572</v>
      </c>
      <c r="F264" s="35">
        <f t="shared" si="107"/>
        <v>3144</v>
      </c>
      <c r="G264" s="35">
        <v>4028.7</v>
      </c>
      <c r="H264" s="35">
        <f t="shared" si="108"/>
        <v>8057.4</v>
      </c>
      <c r="I264" s="35">
        <f t="shared" si="100"/>
        <v>11201.4</v>
      </c>
      <c r="J264" s="441"/>
      <c r="K264" s="371"/>
      <c r="L264" s="329">
        <v>1572</v>
      </c>
      <c r="M264" s="329">
        <f t="shared" si="101"/>
        <v>0</v>
      </c>
      <c r="N264" s="329">
        <v>4028.7</v>
      </c>
      <c r="O264" s="329">
        <f t="shared" si="102"/>
        <v>0</v>
      </c>
      <c r="P264" s="329">
        <f t="shared" si="103"/>
        <v>0</v>
      </c>
      <c r="Q264" s="473"/>
      <c r="R264" s="327">
        <f t="shared" ref="R264:R327" si="111">D264-K264</f>
        <v>2</v>
      </c>
      <c r="S264" s="329">
        <v>1572</v>
      </c>
      <c r="T264" s="329">
        <f t="shared" si="104"/>
        <v>3144</v>
      </c>
      <c r="U264" s="329">
        <v>4028.7</v>
      </c>
      <c r="V264" s="329">
        <f t="shared" si="105"/>
        <v>8057.4</v>
      </c>
      <c r="W264" s="329">
        <f t="shared" si="106"/>
        <v>11201.4</v>
      </c>
      <c r="X264" s="464">
        <f t="shared" si="109"/>
        <v>11201.4</v>
      </c>
      <c r="Y264" s="497">
        <f t="shared" si="110"/>
        <v>0</v>
      </c>
    </row>
    <row r="265" spans="1:25" x14ac:dyDescent="0.25">
      <c r="A265" s="129" t="s">
        <v>531</v>
      </c>
      <c r="B265" s="117" t="s">
        <v>532</v>
      </c>
      <c r="C265" s="118" t="s">
        <v>170</v>
      </c>
      <c r="D265" s="119">
        <v>4</v>
      </c>
      <c r="E265" s="40">
        <v>1572</v>
      </c>
      <c r="F265" s="35">
        <f t="shared" si="107"/>
        <v>6288</v>
      </c>
      <c r="G265" s="40">
        <v>2555.8130000000001</v>
      </c>
      <c r="H265" s="35">
        <f t="shared" si="108"/>
        <v>10223.252</v>
      </c>
      <c r="I265" s="35">
        <f>F265+H265</f>
        <v>16511.252</v>
      </c>
      <c r="J265" s="441"/>
      <c r="K265" s="371"/>
      <c r="L265" s="328">
        <v>1572</v>
      </c>
      <c r="M265" s="329">
        <f t="shared" si="101"/>
        <v>0</v>
      </c>
      <c r="N265" s="328">
        <v>2555.8130000000001</v>
      </c>
      <c r="O265" s="329">
        <f t="shared" si="102"/>
        <v>0</v>
      </c>
      <c r="P265" s="329">
        <f>M265+O265</f>
        <v>0</v>
      </c>
      <c r="Q265" s="473"/>
      <c r="R265" s="327">
        <f t="shared" si="111"/>
        <v>4</v>
      </c>
      <c r="S265" s="328">
        <v>1572</v>
      </c>
      <c r="T265" s="329">
        <f t="shared" si="104"/>
        <v>6288</v>
      </c>
      <c r="U265" s="328">
        <v>2555.8130000000001</v>
      </c>
      <c r="V265" s="329">
        <f t="shared" si="105"/>
        <v>10223.252</v>
      </c>
      <c r="W265" s="329">
        <f>T265+V265</f>
        <v>16511.252</v>
      </c>
      <c r="X265" s="464">
        <f t="shared" si="109"/>
        <v>16511.252</v>
      </c>
      <c r="Y265" s="497">
        <f t="shared" si="110"/>
        <v>0</v>
      </c>
    </row>
    <row r="266" spans="1:25" x14ac:dyDescent="0.25">
      <c r="A266" s="128" t="s">
        <v>533</v>
      </c>
      <c r="B266" s="117" t="s">
        <v>289</v>
      </c>
      <c r="C266" s="118" t="s">
        <v>170</v>
      </c>
      <c r="D266" s="119">
        <v>120</v>
      </c>
      <c r="E266" s="35">
        <v>353.7</v>
      </c>
      <c r="F266" s="35">
        <f t="shared" si="107"/>
        <v>42444</v>
      </c>
      <c r="G266" s="35">
        <v>171.08</v>
      </c>
      <c r="H266" s="35">
        <f t="shared" si="108"/>
        <v>20529.600000000002</v>
      </c>
      <c r="I266" s="35">
        <f t="shared" ref="I266:I279" si="112">E266*D266+G266*D266</f>
        <v>62973.600000000006</v>
      </c>
      <c r="J266" s="441"/>
      <c r="K266" s="371"/>
      <c r="L266" s="329">
        <v>353.7</v>
      </c>
      <c r="M266" s="329">
        <f t="shared" si="101"/>
        <v>0</v>
      </c>
      <c r="N266" s="329">
        <v>171.08</v>
      </c>
      <c r="O266" s="329">
        <f t="shared" si="102"/>
        <v>0</v>
      </c>
      <c r="P266" s="329">
        <f t="shared" ref="P266:P279" si="113">L266*K266+N266*K266</f>
        <v>0</v>
      </c>
      <c r="Q266" s="473"/>
      <c r="R266" s="327">
        <f t="shared" si="111"/>
        <v>120</v>
      </c>
      <c r="S266" s="329">
        <v>353.7</v>
      </c>
      <c r="T266" s="329">
        <f t="shared" si="104"/>
        <v>42444</v>
      </c>
      <c r="U266" s="329">
        <v>171.08</v>
      </c>
      <c r="V266" s="329">
        <f t="shared" si="105"/>
        <v>20529.600000000002</v>
      </c>
      <c r="W266" s="329">
        <f t="shared" ref="W266:W279" si="114">S266*R266+U266*R266</f>
        <v>62973.600000000006</v>
      </c>
      <c r="X266" s="464">
        <f t="shared" si="109"/>
        <v>62973.600000000006</v>
      </c>
      <c r="Y266" s="497">
        <f t="shared" si="110"/>
        <v>0</v>
      </c>
    </row>
    <row r="267" spans="1:25" x14ac:dyDescent="0.25">
      <c r="A267" s="128" t="s">
        <v>534</v>
      </c>
      <c r="B267" s="117" t="s">
        <v>330</v>
      </c>
      <c r="C267" s="118" t="s">
        <v>170</v>
      </c>
      <c r="D267" s="119">
        <v>240</v>
      </c>
      <c r="E267" s="35">
        <v>32.75</v>
      </c>
      <c r="F267" s="35">
        <f t="shared" si="107"/>
        <v>7860</v>
      </c>
      <c r="G267" s="35">
        <v>107.93</v>
      </c>
      <c r="H267" s="35">
        <f t="shared" si="108"/>
        <v>25903.200000000001</v>
      </c>
      <c r="I267" s="35">
        <f t="shared" si="112"/>
        <v>33763.199999999997</v>
      </c>
      <c r="J267" s="441"/>
      <c r="K267" s="371"/>
      <c r="L267" s="329">
        <v>32.75</v>
      </c>
      <c r="M267" s="329">
        <f t="shared" si="101"/>
        <v>0</v>
      </c>
      <c r="N267" s="329">
        <v>107.93</v>
      </c>
      <c r="O267" s="329">
        <f t="shared" si="102"/>
        <v>0</v>
      </c>
      <c r="P267" s="329">
        <f t="shared" si="113"/>
        <v>0</v>
      </c>
      <c r="Q267" s="473"/>
      <c r="R267" s="327">
        <f t="shared" si="111"/>
        <v>240</v>
      </c>
      <c r="S267" s="329">
        <v>32.75</v>
      </c>
      <c r="T267" s="329">
        <f t="shared" si="104"/>
        <v>7860</v>
      </c>
      <c r="U267" s="329">
        <v>107.93</v>
      </c>
      <c r="V267" s="329">
        <f t="shared" si="105"/>
        <v>25903.200000000001</v>
      </c>
      <c r="W267" s="329">
        <f t="shared" si="114"/>
        <v>33763.199999999997</v>
      </c>
      <c r="X267" s="464">
        <f t="shared" si="109"/>
        <v>33763.199999999997</v>
      </c>
      <c r="Y267" s="497">
        <f t="shared" si="110"/>
        <v>0</v>
      </c>
    </row>
    <row r="268" spans="1:25" x14ac:dyDescent="0.25">
      <c r="A268" s="128" t="s">
        <v>535</v>
      </c>
      <c r="B268" s="117" t="s">
        <v>536</v>
      </c>
      <c r="C268" s="118" t="s">
        <v>170</v>
      </c>
      <c r="D268" s="119">
        <v>120</v>
      </c>
      <c r="E268" s="35">
        <v>19.649999999999999</v>
      </c>
      <c r="F268" s="35">
        <f t="shared" si="107"/>
        <v>2358</v>
      </c>
      <c r="G268" s="35">
        <v>13.26</v>
      </c>
      <c r="H268" s="35">
        <f t="shared" si="108"/>
        <v>1591.2</v>
      </c>
      <c r="I268" s="35">
        <f t="shared" si="112"/>
        <v>3949.2</v>
      </c>
      <c r="J268" s="441"/>
      <c r="K268" s="371"/>
      <c r="L268" s="329">
        <v>19.649999999999999</v>
      </c>
      <c r="M268" s="329">
        <f t="shared" si="101"/>
        <v>0</v>
      </c>
      <c r="N268" s="329">
        <v>13.26</v>
      </c>
      <c r="O268" s="329">
        <f t="shared" si="102"/>
        <v>0</v>
      </c>
      <c r="P268" s="329">
        <f t="shared" si="113"/>
        <v>0</v>
      </c>
      <c r="Q268" s="473"/>
      <c r="R268" s="327">
        <f t="shared" si="111"/>
        <v>120</v>
      </c>
      <c r="S268" s="329">
        <v>19.649999999999999</v>
      </c>
      <c r="T268" s="329">
        <f t="shared" si="104"/>
        <v>2358</v>
      </c>
      <c r="U268" s="329">
        <v>13.26</v>
      </c>
      <c r="V268" s="329">
        <f t="shared" si="105"/>
        <v>1591.2</v>
      </c>
      <c r="W268" s="329">
        <f t="shared" si="114"/>
        <v>3949.2</v>
      </c>
      <c r="X268" s="464">
        <f t="shared" si="109"/>
        <v>3949.2</v>
      </c>
      <c r="Y268" s="497">
        <f t="shared" si="110"/>
        <v>0</v>
      </c>
    </row>
    <row r="269" spans="1:25" ht="28.5" x14ac:dyDescent="0.25">
      <c r="A269" s="128" t="s">
        <v>537</v>
      </c>
      <c r="B269" s="117" t="s">
        <v>538</v>
      </c>
      <c r="C269" s="118" t="s">
        <v>296</v>
      </c>
      <c r="D269" s="119">
        <v>1660</v>
      </c>
      <c r="E269" s="35">
        <v>220.08</v>
      </c>
      <c r="F269" s="35">
        <f t="shared" si="107"/>
        <v>365332.80000000005</v>
      </c>
      <c r="G269" s="35">
        <v>172.91</v>
      </c>
      <c r="H269" s="35">
        <f t="shared" si="108"/>
        <v>287030.59999999998</v>
      </c>
      <c r="I269" s="35">
        <f t="shared" si="112"/>
        <v>652363.4</v>
      </c>
      <c r="J269" s="441"/>
      <c r="K269" s="371">
        <v>700</v>
      </c>
      <c r="L269" s="329">
        <v>220.08</v>
      </c>
      <c r="M269" s="329">
        <f t="shared" si="101"/>
        <v>154056</v>
      </c>
      <c r="N269" s="329">
        <v>172.91</v>
      </c>
      <c r="O269" s="329">
        <f t="shared" si="102"/>
        <v>121037</v>
      </c>
      <c r="P269" s="329">
        <f t="shared" si="113"/>
        <v>275093</v>
      </c>
      <c r="Q269" s="473"/>
      <c r="R269" s="327">
        <f t="shared" si="111"/>
        <v>960</v>
      </c>
      <c r="S269" s="329">
        <v>220.08</v>
      </c>
      <c r="T269" s="329">
        <f t="shared" si="104"/>
        <v>211276.80000000002</v>
      </c>
      <c r="U269" s="329">
        <v>172.91</v>
      </c>
      <c r="V269" s="329">
        <f t="shared" si="105"/>
        <v>165993.60000000001</v>
      </c>
      <c r="W269" s="329">
        <f t="shared" si="114"/>
        <v>377270.4</v>
      </c>
      <c r="X269" s="464">
        <f t="shared" si="109"/>
        <v>377270.4</v>
      </c>
      <c r="Y269" s="497">
        <f t="shared" si="110"/>
        <v>0</v>
      </c>
    </row>
    <row r="270" spans="1:25" ht="28.5" x14ac:dyDescent="0.25">
      <c r="A270" s="128" t="s">
        <v>539</v>
      </c>
      <c r="B270" s="117" t="s">
        <v>540</v>
      </c>
      <c r="C270" s="118" t="s">
        <v>296</v>
      </c>
      <c r="D270" s="119">
        <v>3050</v>
      </c>
      <c r="E270" s="35">
        <v>146.72</v>
      </c>
      <c r="F270" s="35">
        <f t="shared" si="107"/>
        <v>447496</v>
      </c>
      <c r="G270" s="35">
        <v>94.38</v>
      </c>
      <c r="H270" s="35">
        <f t="shared" si="108"/>
        <v>287859</v>
      </c>
      <c r="I270" s="35">
        <f t="shared" si="112"/>
        <v>735355</v>
      </c>
      <c r="J270" s="441"/>
      <c r="K270" s="371">
        <v>3050</v>
      </c>
      <c r="L270" s="329">
        <v>146.72</v>
      </c>
      <c r="M270" s="329">
        <f t="shared" si="101"/>
        <v>447496</v>
      </c>
      <c r="N270" s="329">
        <v>94.38</v>
      </c>
      <c r="O270" s="329">
        <f t="shared" si="102"/>
        <v>287859</v>
      </c>
      <c r="P270" s="329">
        <f t="shared" si="113"/>
        <v>735355</v>
      </c>
      <c r="Q270" s="473"/>
      <c r="R270" s="327">
        <f t="shared" si="111"/>
        <v>0</v>
      </c>
      <c r="S270" s="329">
        <v>146.72</v>
      </c>
      <c r="T270" s="329">
        <f t="shared" si="104"/>
        <v>0</v>
      </c>
      <c r="U270" s="329">
        <v>94.38</v>
      </c>
      <c r="V270" s="329">
        <f t="shared" si="105"/>
        <v>0</v>
      </c>
      <c r="W270" s="329">
        <f t="shared" si="114"/>
        <v>0</v>
      </c>
      <c r="X270" s="464">
        <f t="shared" si="109"/>
        <v>0</v>
      </c>
      <c r="Y270" s="497">
        <f t="shared" si="110"/>
        <v>0</v>
      </c>
    </row>
    <row r="271" spans="1:25" x14ac:dyDescent="0.25">
      <c r="A271" s="128" t="s">
        <v>541</v>
      </c>
      <c r="B271" s="117" t="s">
        <v>346</v>
      </c>
      <c r="C271" s="118" t="s">
        <v>296</v>
      </c>
      <c r="D271" s="119">
        <v>100</v>
      </c>
      <c r="E271" s="35">
        <v>45.85</v>
      </c>
      <c r="F271" s="35">
        <f t="shared" si="107"/>
        <v>4585</v>
      </c>
      <c r="G271" s="35">
        <v>28.08</v>
      </c>
      <c r="H271" s="35">
        <f t="shared" si="108"/>
        <v>2808</v>
      </c>
      <c r="I271" s="35">
        <f t="shared" si="112"/>
        <v>7393</v>
      </c>
      <c r="J271" s="441"/>
      <c r="K271" s="371"/>
      <c r="L271" s="329">
        <v>45.85</v>
      </c>
      <c r="M271" s="329">
        <f t="shared" si="101"/>
        <v>0</v>
      </c>
      <c r="N271" s="329">
        <v>28.08</v>
      </c>
      <c r="O271" s="329">
        <f t="shared" si="102"/>
        <v>0</v>
      </c>
      <c r="P271" s="329">
        <f t="shared" si="113"/>
        <v>0</v>
      </c>
      <c r="Q271" s="473"/>
      <c r="R271" s="327">
        <f t="shared" si="111"/>
        <v>100</v>
      </c>
      <c r="S271" s="329">
        <v>45.85</v>
      </c>
      <c r="T271" s="329">
        <f t="shared" si="104"/>
        <v>4585</v>
      </c>
      <c r="U271" s="329">
        <v>28.08</v>
      </c>
      <c r="V271" s="329">
        <f t="shared" si="105"/>
        <v>2808</v>
      </c>
      <c r="W271" s="329">
        <f t="shared" si="114"/>
        <v>7393</v>
      </c>
      <c r="X271" s="464">
        <f t="shared" si="109"/>
        <v>7393</v>
      </c>
      <c r="Y271" s="497">
        <f t="shared" si="110"/>
        <v>0</v>
      </c>
    </row>
    <row r="272" spans="1:25" x14ac:dyDescent="0.25">
      <c r="A272" s="128" t="s">
        <v>542</v>
      </c>
      <c r="B272" s="117" t="s">
        <v>543</v>
      </c>
      <c r="C272" s="118" t="s">
        <v>170</v>
      </c>
      <c r="D272" s="119">
        <v>200</v>
      </c>
      <c r="E272" s="35">
        <v>13.1</v>
      </c>
      <c r="F272" s="35">
        <f t="shared" si="107"/>
        <v>2620</v>
      </c>
      <c r="G272" s="35">
        <v>31.72</v>
      </c>
      <c r="H272" s="35">
        <f t="shared" si="108"/>
        <v>6344</v>
      </c>
      <c r="I272" s="35">
        <f t="shared" si="112"/>
        <v>8964</v>
      </c>
      <c r="J272" s="441"/>
      <c r="K272" s="371"/>
      <c r="L272" s="329">
        <v>13.1</v>
      </c>
      <c r="M272" s="329">
        <f t="shared" si="101"/>
        <v>0</v>
      </c>
      <c r="N272" s="329">
        <v>31.72</v>
      </c>
      <c r="O272" s="329">
        <f t="shared" si="102"/>
        <v>0</v>
      </c>
      <c r="P272" s="329">
        <f t="shared" si="113"/>
        <v>0</v>
      </c>
      <c r="Q272" s="473"/>
      <c r="R272" s="327">
        <f t="shared" si="111"/>
        <v>200</v>
      </c>
      <c r="S272" s="329">
        <v>13.1</v>
      </c>
      <c r="T272" s="329">
        <f t="shared" si="104"/>
        <v>2620</v>
      </c>
      <c r="U272" s="329">
        <v>31.72</v>
      </c>
      <c r="V272" s="329">
        <f t="shared" si="105"/>
        <v>6344</v>
      </c>
      <c r="W272" s="329">
        <f t="shared" si="114"/>
        <v>8964</v>
      </c>
      <c r="X272" s="464">
        <f t="shared" si="109"/>
        <v>8964</v>
      </c>
      <c r="Y272" s="497">
        <f t="shared" si="110"/>
        <v>0</v>
      </c>
    </row>
    <row r="273" spans="1:25" x14ac:dyDescent="0.25">
      <c r="A273" s="128" t="s">
        <v>544</v>
      </c>
      <c r="B273" s="117" t="s">
        <v>545</v>
      </c>
      <c r="C273" s="118" t="s">
        <v>170</v>
      </c>
      <c r="D273" s="119">
        <v>5</v>
      </c>
      <c r="E273" s="35">
        <v>4401.6000000000004</v>
      </c>
      <c r="F273" s="35">
        <f t="shared" si="107"/>
        <v>22008</v>
      </c>
      <c r="G273" s="35">
        <v>7007</v>
      </c>
      <c r="H273" s="35">
        <f t="shared" si="108"/>
        <v>35035</v>
      </c>
      <c r="I273" s="35">
        <f t="shared" si="112"/>
        <v>57043</v>
      </c>
      <c r="J273" s="441"/>
      <c r="K273" s="371"/>
      <c r="L273" s="329">
        <v>4401.6000000000004</v>
      </c>
      <c r="M273" s="329">
        <f t="shared" si="101"/>
        <v>0</v>
      </c>
      <c r="N273" s="329">
        <v>7007</v>
      </c>
      <c r="O273" s="329">
        <f t="shared" si="102"/>
        <v>0</v>
      </c>
      <c r="P273" s="329">
        <f t="shared" si="113"/>
        <v>0</v>
      </c>
      <c r="Q273" s="473"/>
      <c r="R273" s="327">
        <f t="shared" si="111"/>
        <v>5</v>
      </c>
      <c r="S273" s="329">
        <v>4401.6000000000004</v>
      </c>
      <c r="T273" s="329">
        <f t="shared" si="104"/>
        <v>22008</v>
      </c>
      <c r="U273" s="329">
        <v>7007</v>
      </c>
      <c r="V273" s="329">
        <f t="shared" si="105"/>
        <v>35035</v>
      </c>
      <c r="W273" s="329">
        <f t="shared" si="114"/>
        <v>57043</v>
      </c>
      <c r="X273" s="464">
        <f t="shared" si="109"/>
        <v>57043</v>
      </c>
      <c r="Y273" s="497">
        <f t="shared" si="110"/>
        <v>0</v>
      </c>
    </row>
    <row r="274" spans="1:25" x14ac:dyDescent="0.25">
      <c r="A274" s="128" t="s">
        <v>546</v>
      </c>
      <c r="B274" s="117" t="s">
        <v>547</v>
      </c>
      <c r="C274" s="118" t="s">
        <v>170</v>
      </c>
      <c r="D274" s="119">
        <v>3</v>
      </c>
      <c r="E274" s="35">
        <v>0</v>
      </c>
      <c r="F274" s="35">
        <f t="shared" si="107"/>
        <v>0</v>
      </c>
      <c r="G274" s="35">
        <v>8244.6</v>
      </c>
      <c r="H274" s="35">
        <f t="shared" si="108"/>
        <v>24733.800000000003</v>
      </c>
      <c r="I274" s="35">
        <f t="shared" si="112"/>
        <v>24733.800000000003</v>
      </c>
      <c r="J274" s="441"/>
      <c r="K274" s="371"/>
      <c r="L274" s="329">
        <v>0</v>
      </c>
      <c r="M274" s="329">
        <f t="shared" si="101"/>
        <v>0</v>
      </c>
      <c r="N274" s="329">
        <v>8244.6</v>
      </c>
      <c r="O274" s="329">
        <f t="shared" si="102"/>
        <v>0</v>
      </c>
      <c r="P274" s="329">
        <f t="shared" si="113"/>
        <v>0</v>
      </c>
      <c r="Q274" s="473"/>
      <c r="R274" s="327">
        <f t="shared" si="111"/>
        <v>3</v>
      </c>
      <c r="S274" s="329">
        <v>0</v>
      </c>
      <c r="T274" s="329">
        <f t="shared" si="104"/>
        <v>0</v>
      </c>
      <c r="U274" s="329">
        <v>8244.6</v>
      </c>
      <c r="V274" s="329">
        <f t="shared" si="105"/>
        <v>24733.800000000003</v>
      </c>
      <c r="W274" s="329">
        <f t="shared" si="114"/>
        <v>24733.800000000003</v>
      </c>
      <c r="X274" s="464">
        <f t="shared" si="109"/>
        <v>24733.800000000003</v>
      </c>
      <c r="Y274" s="497">
        <f t="shared" si="110"/>
        <v>0</v>
      </c>
    </row>
    <row r="275" spans="1:25" ht="42.75" x14ac:dyDescent="0.25">
      <c r="A275" s="128" t="s">
        <v>548</v>
      </c>
      <c r="B275" s="117" t="s">
        <v>549</v>
      </c>
      <c r="C275" s="118" t="s">
        <v>170</v>
      </c>
      <c r="D275" s="119">
        <v>4</v>
      </c>
      <c r="E275" s="35">
        <v>0</v>
      </c>
      <c r="F275" s="35">
        <f t="shared" si="107"/>
        <v>0</v>
      </c>
      <c r="G275" s="35">
        <v>1648.43</v>
      </c>
      <c r="H275" s="35">
        <f t="shared" si="108"/>
        <v>6593.72</v>
      </c>
      <c r="I275" s="35">
        <f t="shared" si="112"/>
        <v>6593.72</v>
      </c>
      <c r="J275" s="441"/>
      <c r="K275" s="371"/>
      <c r="L275" s="329">
        <v>0</v>
      </c>
      <c r="M275" s="329">
        <f t="shared" si="101"/>
        <v>0</v>
      </c>
      <c r="N275" s="329">
        <v>1648.43</v>
      </c>
      <c r="O275" s="329">
        <f t="shared" si="102"/>
        <v>0</v>
      </c>
      <c r="P275" s="329">
        <f t="shared" si="113"/>
        <v>0</v>
      </c>
      <c r="Q275" s="473"/>
      <c r="R275" s="327">
        <f t="shared" si="111"/>
        <v>4</v>
      </c>
      <c r="S275" s="329">
        <v>0</v>
      </c>
      <c r="T275" s="329">
        <f t="shared" si="104"/>
        <v>0</v>
      </c>
      <c r="U275" s="329">
        <v>1648.43</v>
      </c>
      <c r="V275" s="329">
        <f t="shared" si="105"/>
        <v>6593.72</v>
      </c>
      <c r="W275" s="329">
        <f t="shared" si="114"/>
        <v>6593.72</v>
      </c>
      <c r="X275" s="464">
        <f t="shared" si="109"/>
        <v>6593.72</v>
      </c>
      <c r="Y275" s="497">
        <f t="shared" si="110"/>
        <v>0</v>
      </c>
    </row>
    <row r="276" spans="1:25" ht="28.5" x14ac:dyDescent="0.25">
      <c r="A276" s="128" t="s">
        <v>550</v>
      </c>
      <c r="B276" s="117" t="s">
        <v>551</v>
      </c>
      <c r="C276" s="118" t="s">
        <v>170</v>
      </c>
      <c r="D276" s="119">
        <v>4</v>
      </c>
      <c r="E276" s="35">
        <v>0</v>
      </c>
      <c r="F276" s="35">
        <f t="shared" si="107"/>
        <v>0</v>
      </c>
      <c r="G276" s="35">
        <v>1489.8</v>
      </c>
      <c r="H276" s="35">
        <f t="shared" si="108"/>
        <v>5959.2</v>
      </c>
      <c r="I276" s="35">
        <f t="shared" si="112"/>
        <v>5959.2</v>
      </c>
      <c r="J276" s="441"/>
      <c r="K276" s="371"/>
      <c r="L276" s="329">
        <v>0</v>
      </c>
      <c r="M276" s="329">
        <f t="shared" si="101"/>
        <v>0</v>
      </c>
      <c r="N276" s="329">
        <v>1489.8</v>
      </c>
      <c r="O276" s="329">
        <f t="shared" si="102"/>
        <v>0</v>
      </c>
      <c r="P276" s="329">
        <f t="shared" si="113"/>
        <v>0</v>
      </c>
      <c r="Q276" s="473"/>
      <c r="R276" s="327">
        <f t="shared" si="111"/>
        <v>4</v>
      </c>
      <c r="S276" s="329">
        <v>0</v>
      </c>
      <c r="T276" s="329">
        <f t="shared" si="104"/>
        <v>0</v>
      </c>
      <c r="U276" s="329">
        <v>1489.8</v>
      </c>
      <c r="V276" s="329">
        <f t="shared" si="105"/>
        <v>5959.2</v>
      </c>
      <c r="W276" s="329">
        <f t="shared" si="114"/>
        <v>5959.2</v>
      </c>
      <c r="X276" s="464">
        <f t="shared" si="109"/>
        <v>5959.2</v>
      </c>
      <c r="Y276" s="497">
        <f t="shared" si="110"/>
        <v>0</v>
      </c>
    </row>
    <row r="277" spans="1:25" x14ac:dyDescent="0.25">
      <c r="A277" s="128" t="s">
        <v>552</v>
      </c>
      <c r="B277" s="117" t="s">
        <v>354</v>
      </c>
      <c r="C277" s="118" t="s">
        <v>196</v>
      </c>
      <c r="D277" s="119">
        <v>1</v>
      </c>
      <c r="E277" s="35">
        <v>0</v>
      </c>
      <c r="F277" s="35">
        <f t="shared" si="107"/>
        <v>0</v>
      </c>
      <c r="G277" s="35">
        <v>23400</v>
      </c>
      <c r="H277" s="35">
        <f t="shared" si="108"/>
        <v>23400</v>
      </c>
      <c r="I277" s="35">
        <f t="shared" si="112"/>
        <v>23400</v>
      </c>
      <c r="J277" s="441"/>
      <c r="K277" s="371"/>
      <c r="L277" s="329">
        <v>0</v>
      </c>
      <c r="M277" s="329">
        <f t="shared" si="101"/>
        <v>0</v>
      </c>
      <c r="N277" s="329">
        <v>23400</v>
      </c>
      <c r="O277" s="329">
        <f t="shared" si="102"/>
        <v>0</v>
      </c>
      <c r="P277" s="329">
        <f t="shared" si="113"/>
        <v>0</v>
      </c>
      <c r="Q277" s="473"/>
      <c r="R277" s="327">
        <f t="shared" si="111"/>
        <v>1</v>
      </c>
      <c r="S277" s="329">
        <v>0</v>
      </c>
      <c r="T277" s="329">
        <f t="shared" si="104"/>
        <v>0</v>
      </c>
      <c r="U277" s="329">
        <v>23400</v>
      </c>
      <c r="V277" s="329">
        <f t="shared" si="105"/>
        <v>23400</v>
      </c>
      <c r="W277" s="329">
        <f t="shared" si="114"/>
        <v>23400</v>
      </c>
      <c r="X277" s="464">
        <f t="shared" si="109"/>
        <v>23400</v>
      </c>
      <c r="Y277" s="497">
        <f t="shared" si="110"/>
        <v>0</v>
      </c>
    </row>
    <row r="278" spans="1:25" x14ac:dyDescent="0.25">
      <c r="A278" s="128" t="s">
        <v>553</v>
      </c>
      <c r="B278" s="117" t="s">
        <v>242</v>
      </c>
      <c r="C278" s="118" t="s">
        <v>296</v>
      </c>
      <c r="D278" s="119">
        <v>40</v>
      </c>
      <c r="E278" s="40">
        <v>262</v>
      </c>
      <c r="F278" s="35">
        <f t="shared" si="107"/>
        <v>10480</v>
      </c>
      <c r="G278" s="40">
        <v>165.23</v>
      </c>
      <c r="H278" s="35">
        <f t="shared" si="108"/>
        <v>6609.2</v>
      </c>
      <c r="I278" s="35">
        <f t="shared" si="112"/>
        <v>17089.2</v>
      </c>
      <c r="J278" s="441"/>
      <c r="K278" s="371"/>
      <c r="L278" s="328">
        <v>262</v>
      </c>
      <c r="M278" s="329">
        <f t="shared" si="101"/>
        <v>0</v>
      </c>
      <c r="N278" s="328">
        <v>165.23</v>
      </c>
      <c r="O278" s="329">
        <f t="shared" si="102"/>
        <v>0</v>
      </c>
      <c r="P278" s="329">
        <f t="shared" si="113"/>
        <v>0</v>
      </c>
      <c r="Q278" s="473"/>
      <c r="R278" s="327">
        <f t="shared" si="111"/>
        <v>40</v>
      </c>
      <c r="S278" s="328">
        <v>262</v>
      </c>
      <c r="T278" s="329">
        <f t="shared" si="104"/>
        <v>10480</v>
      </c>
      <c r="U278" s="328">
        <v>165.23</v>
      </c>
      <c r="V278" s="329">
        <f t="shared" si="105"/>
        <v>6609.2</v>
      </c>
      <c r="W278" s="329">
        <f t="shared" si="114"/>
        <v>17089.2</v>
      </c>
      <c r="X278" s="464">
        <f t="shared" si="109"/>
        <v>17089.2</v>
      </c>
      <c r="Y278" s="497">
        <f t="shared" si="110"/>
        <v>0</v>
      </c>
    </row>
    <row r="279" spans="1:25" x14ac:dyDescent="0.25">
      <c r="A279" s="128" t="s">
        <v>554</v>
      </c>
      <c r="B279" s="117" t="s">
        <v>555</v>
      </c>
      <c r="C279" s="118" t="s">
        <v>170</v>
      </c>
      <c r="D279" s="119">
        <v>134</v>
      </c>
      <c r="E279" s="35">
        <v>2500</v>
      </c>
      <c r="F279" s="35">
        <f t="shared" si="107"/>
        <v>335000</v>
      </c>
      <c r="G279" s="35">
        <v>3500</v>
      </c>
      <c r="H279" s="35">
        <f t="shared" si="108"/>
        <v>469000</v>
      </c>
      <c r="I279" s="35">
        <f t="shared" si="112"/>
        <v>804000</v>
      </c>
      <c r="J279" s="441"/>
      <c r="K279" s="371"/>
      <c r="L279" s="329">
        <v>2500</v>
      </c>
      <c r="M279" s="329">
        <f t="shared" si="101"/>
        <v>0</v>
      </c>
      <c r="N279" s="329">
        <v>3500</v>
      </c>
      <c r="O279" s="329">
        <f t="shared" si="102"/>
        <v>0</v>
      </c>
      <c r="P279" s="329">
        <f t="shared" si="113"/>
        <v>0</v>
      </c>
      <c r="Q279" s="473"/>
      <c r="R279" s="327">
        <f t="shared" si="111"/>
        <v>134</v>
      </c>
      <c r="S279" s="329">
        <v>2500</v>
      </c>
      <c r="T279" s="329">
        <f t="shared" si="104"/>
        <v>335000</v>
      </c>
      <c r="U279" s="329">
        <v>3500</v>
      </c>
      <c r="V279" s="329">
        <f t="shared" si="105"/>
        <v>469000</v>
      </c>
      <c r="W279" s="329">
        <f t="shared" si="114"/>
        <v>804000</v>
      </c>
      <c r="X279" s="464">
        <f t="shared" si="109"/>
        <v>804000</v>
      </c>
      <c r="Y279" s="497">
        <f t="shared" si="110"/>
        <v>0</v>
      </c>
    </row>
    <row r="280" spans="1:25" x14ac:dyDescent="0.25">
      <c r="A280" s="128" t="s">
        <v>556</v>
      </c>
      <c r="B280" s="117" t="s">
        <v>557</v>
      </c>
      <c r="C280" s="118" t="s">
        <v>170</v>
      </c>
      <c r="D280" s="119">
        <v>30</v>
      </c>
      <c r="E280" s="40">
        <v>393</v>
      </c>
      <c r="F280" s="35">
        <f t="shared" si="107"/>
        <v>11790</v>
      </c>
      <c r="G280" s="40">
        <v>221.67600000000002</v>
      </c>
      <c r="H280" s="35">
        <f t="shared" si="108"/>
        <v>6650.2800000000007</v>
      </c>
      <c r="I280" s="35">
        <f t="shared" ref="I280:I284" si="115">F280+H280</f>
        <v>18440.28</v>
      </c>
      <c r="J280" s="441"/>
      <c r="K280" s="371"/>
      <c r="L280" s="328">
        <v>393</v>
      </c>
      <c r="M280" s="329">
        <f t="shared" si="101"/>
        <v>0</v>
      </c>
      <c r="N280" s="328">
        <v>221.67600000000002</v>
      </c>
      <c r="O280" s="329">
        <f t="shared" si="102"/>
        <v>0</v>
      </c>
      <c r="P280" s="329">
        <f t="shared" ref="P280:P284" si="116">M280+O280</f>
        <v>0</v>
      </c>
      <c r="Q280" s="473"/>
      <c r="R280" s="327">
        <f t="shared" si="111"/>
        <v>30</v>
      </c>
      <c r="S280" s="328">
        <v>393</v>
      </c>
      <c r="T280" s="329">
        <f t="shared" si="104"/>
        <v>11790</v>
      </c>
      <c r="U280" s="328">
        <v>221.67600000000002</v>
      </c>
      <c r="V280" s="329">
        <f t="shared" si="105"/>
        <v>6650.2800000000007</v>
      </c>
      <c r="W280" s="329">
        <f t="shared" ref="W280:W284" si="117">T280+V280</f>
        <v>18440.28</v>
      </c>
      <c r="X280" s="464">
        <f t="shared" si="109"/>
        <v>18440.28</v>
      </c>
      <c r="Y280" s="497">
        <f t="shared" si="110"/>
        <v>0</v>
      </c>
    </row>
    <row r="281" spans="1:25" x14ac:dyDescent="0.25">
      <c r="A281" s="128" t="s">
        <v>558</v>
      </c>
      <c r="B281" s="117" t="s">
        <v>291</v>
      </c>
      <c r="C281" s="118" t="s">
        <v>170</v>
      </c>
      <c r="D281" s="119">
        <v>909</v>
      </c>
      <c r="E281" s="40">
        <v>0</v>
      </c>
      <c r="F281" s="35">
        <f t="shared" si="107"/>
        <v>0</v>
      </c>
      <c r="G281" s="40">
        <v>2.0020000000000002</v>
      </c>
      <c r="H281" s="35">
        <f t="shared" si="108"/>
        <v>1819.8180000000002</v>
      </c>
      <c r="I281" s="35">
        <f t="shared" si="115"/>
        <v>1819.8180000000002</v>
      </c>
      <c r="J281" s="441"/>
      <c r="K281" s="371"/>
      <c r="L281" s="328">
        <v>0</v>
      </c>
      <c r="M281" s="329">
        <f t="shared" si="101"/>
        <v>0</v>
      </c>
      <c r="N281" s="328">
        <v>2.0020000000000002</v>
      </c>
      <c r="O281" s="329">
        <f t="shared" si="102"/>
        <v>0</v>
      </c>
      <c r="P281" s="329">
        <f t="shared" si="116"/>
        <v>0</v>
      </c>
      <c r="Q281" s="473"/>
      <c r="R281" s="327">
        <f t="shared" si="111"/>
        <v>909</v>
      </c>
      <c r="S281" s="328">
        <v>0</v>
      </c>
      <c r="T281" s="329">
        <f t="shared" si="104"/>
        <v>0</v>
      </c>
      <c r="U281" s="328">
        <v>2.0020000000000002</v>
      </c>
      <c r="V281" s="329">
        <f t="shared" si="105"/>
        <v>1819.8180000000002</v>
      </c>
      <c r="W281" s="329">
        <f t="shared" si="117"/>
        <v>1819.8180000000002</v>
      </c>
      <c r="X281" s="464">
        <f t="shared" si="109"/>
        <v>1819.8180000000002</v>
      </c>
      <c r="Y281" s="497">
        <f t="shared" si="110"/>
        <v>0</v>
      </c>
    </row>
    <row r="282" spans="1:25" x14ac:dyDescent="0.25">
      <c r="A282" s="128" t="s">
        <v>559</v>
      </c>
      <c r="B282" s="117" t="s">
        <v>293</v>
      </c>
      <c r="C282" s="118" t="s">
        <v>170</v>
      </c>
      <c r="D282" s="119">
        <v>909</v>
      </c>
      <c r="E282" s="40">
        <v>0</v>
      </c>
      <c r="F282" s="35">
        <f t="shared" si="107"/>
        <v>0</v>
      </c>
      <c r="G282" s="40">
        <v>6.4870000000000001</v>
      </c>
      <c r="H282" s="35">
        <f t="shared" si="108"/>
        <v>5896.683</v>
      </c>
      <c r="I282" s="35">
        <f t="shared" si="115"/>
        <v>5896.683</v>
      </c>
      <c r="J282" s="441"/>
      <c r="K282" s="371"/>
      <c r="L282" s="328">
        <v>0</v>
      </c>
      <c r="M282" s="329">
        <f t="shared" si="101"/>
        <v>0</v>
      </c>
      <c r="N282" s="328">
        <v>6.4870000000000001</v>
      </c>
      <c r="O282" s="329">
        <f t="shared" si="102"/>
        <v>0</v>
      </c>
      <c r="P282" s="329">
        <f t="shared" si="116"/>
        <v>0</v>
      </c>
      <c r="Q282" s="473"/>
      <c r="R282" s="327">
        <f t="shared" si="111"/>
        <v>909</v>
      </c>
      <c r="S282" s="328">
        <v>0</v>
      </c>
      <c r="T282" s="329">
        <f t="shared" si="104"/>
        <v>0</v>
      </c>
      <c r="U282" s="328">
        <v>6.4870000000000001</v>
      </c>
      <c r="V282" s="329">
        <f t="shared" si="105"/>
        <v>5896.683</v>
      </c>
      <c r="W282" s="329">
        <f t="shared" si="117"/>
        <v>5896.683</v>
      </c>
      <c r="X282" s="464">
        <f t="shared" si="109"/>
        <v>5896.683</v>
      </c>
      <c r="Y282" s="497">
        <f t="shared" si="110"/>
        <v>0</v>
      </c>
    </row>
    <row r="283" spans="1:25" x14ac:dyDescent="0.25">
      <c r="A283" s="128" t="s">
        <v>560</v>
      </c>
      <c r="B283" s="117" t="s">
        <v>561</v>
      </c>
      <c r="C283" s="118" t="s">
        <v>170</v>
      </c>
      <c r="D283" s="119">
        <v>332</v>
      </c>
      <c r="E283" s="40">
        <v>0</v>
      </c>
      <c r="F283" s="35">
        <f t="shared" si="107"/>
        <v>0</v>
      </c>
      <c r="G283" s="40">
        <v>3.9910000000000001</v>
      </c>
      <c r="H283" s="35">
        <f t="shared" si="108"/>
        <v>1325.0119999999999</v>
      </c>
      <c r="I283" s="35">
        <f t="shared" si="115"/>
        <v>1325.0119999999999</v>
      </c>
      <c r="J283" s="441"/>
      <c r="K283" s="371"/>
      <c r="L283" s="328">
        <v>0</v>
      </c>
      <c r="M283" s="329">
        <f t="shared" si="101"/>
        <v>0</v>
      </c>
      <c r="N283" s="328">
        <v>3.9910000000000001</v>
      </c>
      <c r="O283" s="329">
        <f t="shared" si="102"/>
        <v>0</v>
      </c>
      <c r="P283" s="329">
        <f t="shared" si="116"/>
        <v>0</v>
      </c>
      <c r="Q283" s="473"/>
      <c r="R283" s="327">
        <f t="shared" si="111"/>
        <v>332</v>
      </c>
      <c r="S283" s="328">
        <v>0</v>
      </c>
      <c r="T283" s="329">
        <f t="shared" si="104"/>
        <v>0</v>
      </c>
      <c r="U283" s="328">
        <v>3.9910000000000001</v>
      </c>
      <c r="V283" s="329">
        <f t="shared" si="105"/>
        <v>1325.0119999999999</v>
      </c>
      <c r="W283" s="329">
        <f t="shared" si="117"/>
        <v>1325.0119999999999</v>
      </c>
      <c r="X283" s="464">
        <f t="shared" si="109"/>
        <v>1325.0119999999999</v>
      </c>
      <c r="Y283" s="497">
        <f t="shared" si="110"/>
        <v>0</v>
      </c>
    </row>
    <row r="284" spans="1:25" x14ac:dyDescent="0.25">
      <c r="A284" s="128" t="s">
        <v>562</v>
      </c>
      <c r="B284" s="117" t="s">
        <v>563</v>
      </c>
      <c r="C284" s="118" t="s">
        <v>170</v>
      </c>
      <c r="D284" s="119">
        <v>332</v>
      </c>
      <c r="E284" s="40">
        <v>0</v>
      </c>
      <c r="F284" s="35">
        <f t="shared" si="107"/>
        <v>0</v>
      </c>
      <c r="G284" s="40">
        <v>8.8010000000000002</v>
      </c>
      <c r="H284" s="35">
        <f t="shared" si="108"/>
        <v>2921.9320000000002</v>
      </c>
      <c r="I284" s="35">
        <f t="shared" si="115"/>
        <v>2921.9320000000002</v>
      </c>
      <c r="J284" s="441"/>
      <c r="K284" s="371"/>
      <c r="L284" s="328">
        <v>0</v>
      </c>
      <c r="M284" s="329">
        <f t="shared" si="101"/>
        <v>0</v>
      </c>
      <c r="N284" s="328">
        <v>8.8010000000000002</v>
      </c>
      <c r="O284" s="329">
        <f t="shared" si="102"/>
        <v>0</v>
      </c>
      <c r="P284" s="329">
        <f t="shared" si="116"/>
        <v>0</v>
      </c>
      <c r="Q284" s="473"/>
      <c r="R284" s="327">
        <f t="shared" si="111"/>
        <v>332</v>
      </c>
      <c r="S284" s="328">
        <v>0</v>
      </c>
      <c r="T284" s="329">
        <f t="shared" si="104"/>
        <v>0</v>
      </c>
      <c r="U284" s="328">
        <v>8.8010000000000002</v>
      </c>
      <c r="V284" s="329">
        <f t="shared" si="105"/>
        <v>2921.9320000000002</v>
      </c>
      <c r="W284" s="329">
        <f t="shared" si="117"/>
        <v>2921.9320000000002</v>
      </c>
      <c r="X284" s="464">
        <f t="shared" si="109"/>
        <v>2921.9320000000002</v>
      </c>
      <c r="Y284" s="497">
        <f t="shared" si="110"/>
        <v>0</v>
      </c>
    </row>
    <row r="285" spans="1:25" x14ac:dyDescent="0.25">
      <c r="A285" s="128" t="s">
        <v>564</v>
      </c>
      <c r="B285" s="117" t="s">
        <v>381</v>
      </c>
      <c r="C285" s="118" t="s">
        <v>196</v>
      </c>
      <c r="D285" s="119">
        <v>1</v>
      </c>
      <c r="E285" s="35">
        <v>262080</v>
      </c>
      <c r="F285" s="35">
        <f t="shared" si="107"/>
        <v>262080</v>
      </c>
      <c r="G285" s="35">
        <v>0</v>
      </c>
      <c r="H285" s="35">
        <f t="shared" si="108"/>
        <v>0</v>
      </c>
      <c r="I285" s="35">
        <f>E285*D285+G285*D285</f>
        <v>262080</v>
      </c>
      <c r="J285" s="441"/>
      <c r="K285" s="371"/>
      <c r="L285" s="329">
        <v>262080</v>
      </c>
      <c r="M285" s="329">
        <f t="shared" si="101"/>
        <v>0</v>
      </c>
      <c r="N285" s="329">
        <v>0</v>
      </c>
      <c r="O285" s="329">
        <f t="shared" si="102"/>
        <v>0</v>
      </c>
      <c r="P285" s="329">
        <f>L285*K285+N285*K285</f>
        <v>0</v>
      </c>
      <c r="Q285" s="473"/>
      <c r="R285" s="327">
        <f t="shared" si="111"/>
        <v>1</v>
      </c>
      <c r="S285" s="329">
        <v>262080</v>
      </c>
      <c r="T285" s="329">
        <f t="shared" si="104"/>
        <v>262080</v>
      </c>
      <c r="U285" s="329">
        <v>0</v>
      </c>
      <c r="V285" s="329">
        <f t="shared" si="105"/>
        <v>0</v>
      </c>
      <c r="W285" s="329">
        <f>S285*R285+U285*R285</f>
        <v>262080</v>
      </c>
      <c r="X285" s="464">
        <f t="shared" si="109"/>
        <v>262080</v>
      </c>
      <c r="Y285" s="497">
        <f t="shared" si="110"/>
        <v>0</v>
      </c>
    </row>
    <row r="286" spans="1:25" x14ac:dyDescent="0.25">
      <c r="A286" s="108" t="s">
        <v>565</v>
      </c>
      <c r="B286" s="109" t="s">
        <v>566</v>
      </c>
      <c r="C286" s="110"/>
      <c r="D286" s="111"/>
      <c r="E286" s="112"/>
      <c r="F286" s="28">
        <f>SUM(F287:F303)</f>
        <v>716164.6</v>
      </c>
      <c r="G286" s="27"/>
      <c r="H286" s="28">
        <f>SUM(H287:H303)</f>
        <v>2019360.0499999998</v>
      </c>
      <c r="I286" s="28">
        <f>SUM(I287:I303)</f>
        <v>2735524.6499999994</v>
      </c>
      <c r="J286" s="450"/>
      <c r="K286" s="366"/>
      <c r="L286" s="367"/>
      <c r="M286" s="368">
        <f>SUM(M287:M303)</f>
        <v>508561.36800000002</v>
      </c>
      <c r="N286" s="370"/>
      <c r="O286" s="368">
        <f>SUM(O287:O303)</f>
        <v>1768663.1459999999</v>
      </c>
      <c r="P286" s="368">
        <f>SUM(P287:P303)</f>
        <v>2277224.5139999995</v>
      </c>
      <c r="Q286" s="482"/>
      <c r="R286" s="327">
        <f t="shared" si="111"/>
        <v>0</v>
      </c>
      <c r="S286" s="367"/>
      <c r="T286" s="368">
        <f>SUM(T287:T303)</f>
        <v>207603.23199999999</v>
      </c>
      <c r="U286" s="370"/>
      <c r="V286" s="368">
        <f>SUM(V287:V303)</f>
        <v>250696.90400000001</v>
      </c>
      <c r="W286" s="368">
        <f>SUM(W287:W303)</f>
        <v>458300.13599999994</v>
      </c>
      <c r="X286" s="464">
        <f t="shared" si="109"/>
        <v>458300.13599999994</v>
      </c>
      <c r="Y286" s="497">
        <f t="shared" si="110"/>
        <v>0</v>
      </c>
    </row>
    <row r="287" spans="1:25" ht="28.5" x14ac:dyDescent="0.25">
      <c r="A287" s="128" t="s">
        <v>567</v>
      </c>
      <c r="B287" s="117" t="s">
        <v>568</v>
      </c>
      <c r="C287" s="130" t="s">
        <v>170</v>
      </c>
      <c r="D287" s="119">
        <v>10</v>
      </c>
      <c r="E287" s="40">
        <v>6668</v>
      </c>
      <c r="F287" s="35">
        <f t="shared" ref="F287:F303" si="118">D287*E287</f>
        <v>66680</v>
      </c>
      <c r="G287" s="40">
        <v>39380</v>
      </c>
      <c r="H287" s="35">
        <f t="shared" ref="H287:H303" si="119">D287*G287</f>
        <v>393800</v>
      </c>
      <c r="I287" s="35">
        <f t="shared" ref="I287:I303" si="120">E287*D287+G287*D287</f>
        <v>460480</v>
      </c>
      <c r="J287" s="441"/>
      <c r="K287" s="371">
        <v>10</v>
      </c>
      <c r="L287" s="328">
        <v>6668</v>
      </c>
      <c r="M287" s="329">
        <f t="shared" ref="M287:M303" si="121">K287*L287</f>
        <v>66680</v>
      </c>
      <c r="N287" s="328">
        <v>39380</v>
      </c>
      <c r="O287" s="329">
        <f t="shared" ref="O287:O303" si="122">K287*N287</f>
        <v>393800</v>
      </c>
      <c r="P287" s="329">
        <f t="shared" ref="P287:P303" si="123">L287*K287+N287*K287</f>
        <v>460480</v>
      </c>
      <c r="Q287" s="473"/>
      <c r="R287" s="327">
        <f t="shared" si="111"/>
        <v>0</v>
      </c>
      <c r="S287" s="328">
        <v>6668</v>
      </c>
      <c r="T287" s="329">
        <f t="shared" ref="T287:T303" si="124">R287*S287</f>
        <v>0</v>
      </c>
      <c r="U287" s="328">
        <v>39380</v>
      </c>
      <c r="V287" s="329">
        <f t="shared" ref="V287:V303" si="125">R287*U287</f>
        <v>0</v>
      </c>
      <c r="W287" s="329">
        <f t="shared" ref="W287:W303" si="126">S287*R287+U287*R287</f>
        <v>0</v>
      </c>
      <c r="X287" s="464">
        <f t="shared" si="109"/>
        <v>0</v>
      </c>
      <c r="Y287" s="497">
        <f t="shared" si="110"/>
        <v>0</v>
      </c>
    </row>
    <row r="288" spans="1:25" ht="28.5" x14ac:dyDescent="0.25">
      <c r="A288" s="128" t="s">
        <v>569</v>
      </c>
      <c r="B288" s="117" t="s">
        <v>570</v>
      </c>
      <c r="C288" s="130" t="s">
        <v>170</v>
      </c>
      <c r="D288" s="119">
        <v>24</v>
      </c>
      <c r="E288" s="40">
        <v>5668</v>
      </c>
      <c r="F288" s="35">
        <f t="shared" si="118"/>
        <v>136032</v>
      </c>
      <c r="G288" s="40">
        <v>23220</v>
      </c>
      <c r="H288" s="35">
        <f t="shared" si="119"/>
        <v>557280</v>
      </c>
      <c r="I288" s="35">
        <f t="shared" si="120"/>
        <v>693312</v>
      </c>
      <c r="J288" s="441"/>
      <c r="K288" s="371">
        <v>24</v>
      </c>
      <c r="L288" s="328">
        <v>5668</v>
      </c>
      <c r="M288" s="329">
        <f t="shared" si="121"/>
        <v>136032</v>
      </c>
      <c r="N288" s="328">
        <v>23220</v>
      </c>
      <c r="O288" s="329">
        <f t="shared" si="122"/>
        <v>557280</v>
      </c>
      <c r="P288" s="329">
        <f t="shared" si="123"/>
        <v>693312</v>
      </c>
      <c r="Q288" s="473"/>
      <c r="R288" s="327">
        <f t="shared" si="111"/>
        <v>0</v>
      </c>
      <c r="S288" s="328">
        <v>5668</v>
      </c>
      <c r="T288" s="329">
        <f t="shared" si="124"/>
        <v>0</v>
      </c>
      <c r="U288" s="328">
        <v>23220</v>
      </c>
      <c r="V288" s="329">
        <f t="shared" si="125"/>
        <v>0</v>
      </c>
      <c r="W288" s="329">
        <f t="shared" si="126"/>
        <v>0</v>
      </c>
      <c r="X288" s="464">
        <f t="shared" si="109"/>
        <v>0</v>
      </c>
      <c r="Y288" s="497">
        <f t="shared" si="110"/>
        <v>0</v>
      </c>
    </row>
    <row r="289" spans="1:25" x14ac:dyDescent="0.25">
      <c r="A289" s="128" t="s">
        <v>571</v>
      </c>
      <c r="B289" s="117" t="s">
        <v>572</v>
      </c>
      <c r="C289" s="130" t="s">
        <v>170</v>
      </c>
      <c r="D289" s="119">
        <v>28</v>
      </c>
      <c r="E289" s="35">
        <v>1965</v>
      </c>
      <c r="F289" s="35">
        <f t="shared" si="118"/>
        <v>55020</v>
      </c>
      <c r="G289" s="35">
        <v>7007</v>
      </c>
      <c r="H289" s="35">
        <f t="shared" si="119"/>
        <v>196196</v>
      </c>
      <c r="I289" s="35">
        <f t="shared" si="120"/>
        <v>251216</v>
      </c>
      <c r="J289" s="441"/>
      <c r="K289" s="371">
        <v>10</v>
      </c>
      <c r="L289" s="329">
        <v>1965</v>
      </c>
      <c r="M289" s="329">
        <f t="shared" si="121"/>
        <v>19650</v>
      </c>
      <c r="N289" s="329">
        <v>7007</v>
      </c>
      <c r="O289" s="329">
        <f t="shared" si="122"/>
        <v>70070</v>
      </c>
      <c r="P289" s="329">
        <f t="shared" si="123"/>
        <v>89720</v>
      </c>
      <c r="Q289" s="473"/>
      <c r="R289" s="327">
        <f t="shared" si="111"/>
        <v>18</v>
      </c>
      <c r="S289" s="329">
        <v>1965</v>
      </c>
      <c r="T289" s="329">
        <f t="shared" si="124"/>
        <v>35370</v>
      </c>
      <c r="U289" s="329">
        <v>7007</v>
      </c>
      <c r="V289" s="329">
        <f t="shared" si="125"/>
        <v>126126</v>
      </c>
      <c r="W289" s="329">
        <f t="shared" si="126"/>
        <v>161496</v>
      </c>
      <c r="X289" s="464">
        <f t="shared" si="109"/>
        <v>161496</v>
      </c>
      <c r="Y289" s="497">
        <f t="shared" si="110"/>
        <v>0</v>
      </c>
    </row>
    <row r="290" spans="1:25" x14ac:dyDescent="0.25">
      <c r="A290" s="128" t="s">
        <v>573</v>
      </c>
      <c r="B290" s="117" t="s">
        <v>574</v>
      </c>
      <c r="C290" s="130" t="s">
        <v>170</v>
      </c>
      <c r="D290" s="119">
        <v>34</v>
      </c>
      <c r="E290" s="35">
        <v>655</v>
      </c>
      <c r="F290" s="35">
        <f t="shared" si="118"/>
        <v>22270</v>
      </c>
      <c r="G290" s="35">
        <v>2366</v>
      </c>
      <c r="H290" s="35">
        <f t="shared" si="119"/>
        <v>80444</v>
      </c>
      <c r="I290" s="35">
        <f t="shared" si="120"/>
        <v>102714</v>
      </c>
      <c r="J290" s="441"/>
      <c r="K290" s="371">
        <v>34</v>
      </c>
      <c r="L290" s="329">
        <v>655</v>
      </c>
      <c r="M290" s="329">
        <f t="shared" si="121"/>
        <v>22270</v>
      </c>
      <c r="N290" s="329">
        <v>2366</v>
      </c>
      <c r="O290" s="329">
        <f t="shared" si="122"/>
        <v>80444</v>
      </c>
      <c r="P290" s="329">
        <f t="shared" si="123"/>
        <v>102714</v>
      </c>
      <c r="Q290" s="473"/>
      <c r="R290" s="327">
        <f t="shared" si="111"/>
        <v>0</v>
      </c>
      <c r="S290" s="329">
        <v>655</v>
      </c>
      <c r="T290" s="329">
        <f t="shared" si="124"/>
        <v>0</v>
      </c>
      <c r="U290" s="329">
        <v>2366</v>
      </c>
      <c r="V290" s="329">
        <f t="shared" si="125"/>
        <v>0</v>
      </c>
      <c r="W290" s="329">
        <f t="shared" si="126"/>
        <v>0</v>
      </c>
      <c r="X290" s="464">
        <f t="shared" si="109"/>
        <v>0</v>
      </c>
      <c r="Y290" s="497">
        <f t="shared" si="110"/>
        <v>0</v>
      </c>
    </row>
    <row r="291" spans="1:25" ht="28.5" x14ac:dyDescent="0.25">
      <c r="A291" s="128" t="s">
        <v>575</v>
      </c>
      <c r="B291" s="117" t="s">
        <v>576</v>
      </c>
      <c r="C291" s="130" t="s">
        <v>170</v>
      </c>
      <c r="D291" s="119">
        <v>4</v>
      </c>
      <c r="E291" s="35">
        <v>3144</v>
      </c>
      <c r="F291" s="35">
        <f t="shared" si="118"/>
        <v>12576</v>
      </c>
      <c r="G291" s="35">
        <v>122036.2</v>
      </c>
      <c r="H291" s="35">
        <f t="shared" si="119"/>
        <v>488144.8</v>
      </c>
      <c r="I291" s="35">
        <f t="shared" si="120"/>
        <v>500720.8</v>
      </c>
      <c r="J291" s="441"/>
      <c r="K291" s="371">
        <v>4</v>
      </c>
      <c r="L291" s="329">
        <v>3144</v>
      </c>
      <c r="M291" s="329">
        <f t="shared" si="121"/>
        <v>12576</v>
      </c>
      <c r="N291" s="329">
        <v>122036.2</v>
      </c>
      <c r="O291" s="329">
        <f t="shared" si="122"/>
        <v>488144.8</v>
      </c>
      <c r="P291" s="329">
        <f t="shared" si="123"/>
        <v>500720.8</v>
      </c>
      <c r="Q291" s="473"/>
      <c r="R291" s="327">
        <f t="shared" si="111"/>
        <v>0</v>
      </c>
      <c r="S291" s="329">
        <v>3144</v>
      </c>
      <c r="T291" s="329">
        <f t="shared" si="124"/>
        <v>0</v>
      </c>
      <c r="U291" s="329">
        <v>122036.2</v>
      </c>
      <c r="V291" s="329">
        <f t="shared" si="125"/>
        <v>0</v>
      </c>
      <c r="W291" s="329">
        <f t="shared" si="126"/>
        <v>0</v>
      </c>
      <c r="X291" s="464">
        <f t="shared" si="109"/>
        <v>0</v>
      </c>
      <c r="Y291" s="497">
        <f t="shared" si="110"/>
        <v>0</v>
      </c>
    </row>
    <row r="292" spans="1:25" ht="28.5" x14ac:dyDescent="0.25">
      <c r="A292" s="128" t="s">
        <v>577</v>
      </c>
      <c r="B292" s="117" t="s">
        <v>578</v>
      </c>
      <c r="C292" s="130" t="s">
        <v>170</v>
      </c>
      <c r="D292" s="119">
        <v>4</v>
      </c>
      <c r="E292" s="35">
        <v>65.5</v>
      </c>
      <c r="F292" s="35">
        <f t="shared" si="118"/>
        <v>262</v>
      </c>
      <c r="G292" s="35">
        <v>470.6</v>
      </c>
      <c r="H292" s="35">
        <f t="shared" si="119"/>
        <v>1882.4</v>
      </c>
      <c r="I292" s="35">
        <f t="shared" si="120"/>
        <v>2144.4</v>
      </c>
      <c r="J292" s="441"/>
      <c r="K292" s="371">
        <v>4</v>
      </c>
      <c r="L292" s="329">
        <v>65.5</v>
      </c>
      <c r="M292" s="329">
        <f t="shared" si="121"/>
        <v>262</v>
      </c>
      <c r="N292" s="329">
        <v>470.6</v>
      </c>
      <c r="O292" s="329">
        <f t="shared" si="122"/>
        <v>1882.4</v>
      </c>
      <c r="P292" s="329">
        <f t="shared" si="123"/>
        <v>2144.4</v>
      </c>
      <c r="Q292" s="473"/>
      <c r="R292" s="327">
        <f t="shared" si="111"/>
        <v>0</v>
      </c>
      <c r="S292" s="329">
        <v>65.5</v>
      </c>
      <c r="T292" s="329">
        <f t="shared" si="124"/>
        <v>0</v>
      </c>
      <c r="U292" s="329">
        <v>470.6</v>
      </c>
      <c r="V292" s="329">
        <f t="shared" si="125"/>
        <v>0</v>
      </c>
      <c r="W292" s="329">
        <f t="shared" si="126"/>
        <v>0</v>
      </c>
      <c r="X292" s="464">
        <f t="shared" si="109"/>
        <v>0</v>
      </c>
      <c r="Y292" s="497">
        <f t="shared" si="110"/>
        <v>0</v>
      </c>
    </row>
    <row r="293" spans="1:25" ht="28.5" x14ac:dyDescent="0.25">
      <c r="A293" s="128" t="s">
        <v>579</v>
      </c>
      <c r="B293" s="117" t="s">
        <v>580</v>
      </c>
      <c r="C293" s="130" t="s">
        <v>170</v>
      </c>
      <c r="D293" s="119">
        <v>34</v>
      </c>
      <c r="E293" s="35">
        <v>131</v>
      </c>
      <c r="F293" s="35">
        <f t="shared" si="118"/>
        <v>4454</v>
      </c>
      <c r="G293" s="35">
        <v>122.2</v>
      </c>
      <c r="H293" s="35">
        <f t="shared" si="119"/>
        <v>4154.8</v>
      </c>
      <c r="I293" s="35">
        <f t="shared" si="120"/>
        <v>8608.7999999999993</v>
      </c>
      <c r="J293" s="441"/>
      <c r="K293" s="371"/>
      <c r="L293" s="329">
        <v>131</v>
      </c>
      <c r="M293" s="329">
        <f t="shared" si="121"/>
        <v>0</v>
      </c>
      <c r="N293" s="329">
        <v>122.2</v>
      </c>
      <c r="O293" s="329">
        <f t="shared" si="122"/>
        <v>0</v>
      </c>
      <c r="P293" s="329">
        <f t="shared" si="123"/>
        <v>0</v>
      </c>
      <c r="Q293" s="473"/>
      <c r="R293" s="327">
        <f t="shared" si="111"/>
        <v>34</v>
      </c>
      <c r="S293" s="329">
        <v>131</v>
      </c>
      <c r="T293" s="329">
        <f t="shared" si="124"/>
        <v>4454</v>
      </c>
      <c r="U293" s="329">
        <v>122.2</v>
      </c>
      <c r="V293" s="329">
        <f t="shared" si="125"/>
        <v>4154.8</v>
      </c>
      <c r="W293" s="329">
        <f t="shared" si="126"/>
        <v>8608.7999999999993</v>
      </c>
      <c r="X293" s="464">
        <f t="shared" si="109"/>
        <v>8608.7999999999993</v>
      </c>
      <c r="Y293" s="497">
        <f t="shared" si="110"/>
        <v>0</v>
      </c>
    </row>
    <row r="294" spans="1:25" x14ac:dyDescent="0.25">
      <c r="A294" s="129" t="s">
        <v>581</v>
      </c>
      <c r="B294" s="117" t="s">
        <v>582</v>
      </c>
      <c r="C294" s="130" t="s">
        <v>170</v>
      </c>
      <c r="D294" s="119">
        <v>34</v>
      </c>
      <c r="E294" s="35">
        <v>32.75</v>
      </c>
      <c r="F294" s="35">
        <f t="shared" si="118"/>
        <v>1113.5</v>
      </c>
      <c r="G294" s="35">
        <v>41.6</v>
      </c>
      <c r="H294" s="35">
        <f t="shared" si="119"/>
        <v>1414.4</v>
      </c>
      <c r="I294" s="35">
        <f t="shared" si="120"/>
        <v>2527.9</v>
      </c>
      <c r="J294" s="441"/>
      <c r="K294" s="371">
        <v>34</v>
      </c>
      <c r="L294" s="329">
        <v>32.75</v>
      </c>
      <c r="M294" s="329">
        <f t="shared" si="121"/>
        <v>1113.5</v>
      </c>
      <c r="N294" s="329">
        <v>41.6</v>
      </c>
      <c r="O294" s="329">
        <f t="shared" si="122"/>
        <v>1414.4</v>
      </c>
      <c r="P294" s="329">
        <f t="shared" si="123"/>
        <v>2527.9</v>
      </c>
      <c r="Q294" s="473"/>
      <c r="R294" s="327">
        <f t="shared" si="111"/>
        <v>0</v>
      </c>
      <c r="S294" s="329">
        <v>32.75</v>
      </c>
      <c r="T294" s="329">
        <f t="shared" si="124"/>
        <v>0</v>
      </c>
      <c r="U294" s="329">
        <v>41.6</v>
      </c>
      <c r="V294" s="329">
        <f t="shared" si="125"/>
        <v>0</v>
      </c>
      <c r="W294" s="329">
        <f t="shared" si="126"/>
        <v>0</v>
      </c>
      <c r="X294" s="464">
        <f t="shared" si="109"/>
        <v>0</v>
      </c>
      <c r="Y294" s="497">
        <f t="shared" si="110"/>
        <v>0</v>
      </c>
    </row>
    <row r="295" spans="1:25" ht="28.5" x14ac:dyDescent="0.25">
      <c r="A295" s="129" t="s">
        <v>583</v>
      </c>
      <c r="B295" s="117" t="s">
        <v>584</v>
      </c>
      <c r="C295" s="130" t="s">
        <v>296</v>
      </c>
      <c r="D295" s="119">
        <v>2135</v>
      </c>
      <c r="E295" s="35">
        <v>162.44</v>
      </c>
      <c r="F295" s="35">
        <f t="shared" si="118"/>
        <v>346809.4</v>
      </c>
      <c r="G295" s="35">
        <v>94.38</v>
      </c>
      <c r="H295" s="35">
        <f t="shared" si="119"/>
        <v>201501.3</v>
      </c>
      <c r="I295" s="35">
        <f t="shared" si="120"/>
        <v>548310.69999999995</v>
      </c>
      <c r="J295" s="441"/>
      <c r="K295" s="371">
        <v>1509.7</v>
      </c>
      <c r="L295" s="329">
        <v>162.44</v>
      </c>
      <c r="M295" s="329">
        <f t="shared" si="121"/>
        <v>245235.66800000001</v>
      </c>
      <c r="N295" s="329">
        <v>94.38</v>
      </c>
      <c r="O295" s="329">
        <f t="shared" si="122"/>
        <v>142485.486</v>
      </c>
      <c r="P295" s="329">
        <f t="shared" si="123"/>
        <v>387721.15399999998</v>
      </c>
      <c r="Q295" s="473"/>
      <c r="R295" s="327">
        <f t="shared" si="111"/>
        <v>625.29999999999995</v>
      </c>
      <c r="S295" s="329">
        <v>162.44</v>
      </c>
      <c r="T295" s="329">
        <f t="shared" si="124"/>
        <v>101573.73199999999</v>
      </c>
      <c r="U295" s="329">
        <v>94.38</v>
      </c>
      <c r="V295" s="329">
        <f t="shared" si="125"/>
        <v>59015.813999999991</v>
      </c>
      <c r="W295" s="329">
        <f t="shared" si="126"/>
        <v>160589.54599999997</v>
      </c>
      <c r="X295" s="464">
        <f t="shared" si="109"/>
        <v>160589.54599999997</v>
      </c>
      <c r="Y295" s="497">
        <f t="shared" si="110"/>
        <v>0</v>
      </c>
    </row>
    <row r="296" spans="1:25" x14ac:dyDescent="0.25">
      <c r="A296" s="128" t="s">
        <v>585</v>
      </c>
      <c r="B296" s="117" t="s">
        <v>547</v>
      </c>
      <c r="C296" s="130" t="s">
        <v>170</v>
      </c>
      <c r="D296" s="119">
        <v>2</v>
      </c>
      <c r="E296" s="35">
        <v>1257.5999999999999</v>
      </c>
      <c r="F296" s="35">
        <f t="shared" si="118"/>
        <v>2515.1999999999998</v>
      </c>
      <c r="G296" s="35">
        <v>8244.6</v>
      </c>
      <c r="H296" s="35">
        <f t="shared" si="119"/>
        <v>16489.2</v>
      </c>
      <c r="I296" s="35">
        <f t="shared" si="120"/>
        <v>19004.400000000001</v>
      </c>
      <c r="J296" s="441"/>
      <c r="K296" s="371">
        <v>2</v>
      </c>
      <c r="L296" s="329">
        <v>1257.5999999999999</v>
      </c>
      <c r="M296" s="329">
        <f t="shared" si="121"/>
        <v>2515.1999999999998</v>
      </c>
      <c r="N296" s="329">
        <v>8244.6</v>
      </c>
      <c r="O296" s="329">
        <f t="shared" si="122"/>
        <v>16489.2</v>
      </c>
      <c r="P296" s="329">
        <f t="shared" si="123"/>
        <v>19004.400000000001</v>
      </c>
      <c r="Q296" s="473"/>
      <c r="R296" s="327">
        <f t="shared" si="111"/>
        <v>0</v>
      </c>
      <c r="S296" s="329">
        <v>1257.5999999999999</v>
      </c>
      <c r="T296" s="329">
        <f t="shared" si="124"/>
        <v>0</v>
      </c>
      <c r="U296" s="329">
        <v>8244.6</v>
      </c>
      <c r="V296" s="329">
        <f t="shared" si="125"/>
        <v>0</v>
      </c>
      <c r="W296" s="329">
        <f t="shared" si="126"/>
        <v>0</v>
      </c>
      <c r="X296" s="464">
        <f t="shared" si="109"/>
        <v>0</v>
      </c>
      <c r="Y296" s="497">
        <f t="shared" si="110"/>
        <v>0</v>
      </c>
    </row>
    <row r="297" spans="1:25" ht="28.5" x14ac:dyDescent="0.25">
      <c r="A297" s="128" t="s">
        <v>586</v>
      </c>
      <c r="B297" s="117" t="s">
        <v>587</v>
      </c>
      <c r="C297" s="130" t="s">
        <v>170</v>
      </c>
      <c r="D297" s="119">
        <v>100</v>
      </c>
      <c r="E297" s="35">
        <v>0</v>
      </c>
      <c r="F297" s="35">
        <f t="shared" si="118"/>
        <v>0</v>
      </c>
      <c r="G297" s="35">
        <v>7.59</v>
      </c>
      <c r="H297" s="35">
        <f t="shared" si="119"/>
        <v>759</v>
      </c>
      <c r="I297" s="35">
        <f t="shared" si="120"/>
        <v>759</v>
      </c>
      <c r="J297" s="441"/>
      <c r="K297" s="371">
        <v>100</v>
      </c>
      <c r="L297" s="329">
        <v>0</v>
      </c>
      <c r="M297" s="329">
        <f t="shared" si="121"/>
        <v>0</v>
      </c>
      <c r="N297" s="329">
        <v>7.59</v>
      </c>
      <c r="O297" s="329">
        <f t="shared" si="122"/>
        <v>759</v>
      </c>
      <c r="P297" s="329">
        <f t="shared" si="123"/>
        <v>759</v>
      </c>
      <c r="Q297" s="473"/>
      <c r="R297" s="327">
        <f t="shared" si="111"/>
        <v>0</v>
      </c>
      <c r="S297" s="329">
        <v>0</v>
      </c>
      <c r="T297" s="329">
        <f t="shared" si="124"/>
        <v>0</v>
      </c>
      <c r="U297" s="329">
        <v>7.59</v>
      </c>
      <c r="V297" s="329">
        <f t="shared" si="125"/>
        <v>0</v>
      </c>
      <c r="W297" s="329">
        <f t="shared" si="126"/>
        <v>0</v>
      </c>
      <c r="X297" s="464">
        <f t="shared" si="109"/>
        <v>0</v>
      </c>
      <c r="Y297" s="497">
        <f t="shared" si="110"/>
        <v>0</v>
      </c>
    </row>
    <row r="298" spans="1:25" ht="28.5" x14ac:dyDescent="0.25">
      <c r="A298" s="128" t="s">
        <v>588</v>
      </c>
      <c r="B298" s="117" t="s">
        <v>589</v>
      </c>
      <c r="C298" s="130" t="s">
        <v>170</v>
      </c>
      <c r="D298" s="119">
        <v>5</v>
      </c>
      <c r="E298" s="35">
        <v>0</v>
      </c>
      <c r="F298" s="35">
        <f t="shared" si="118"/>
        <v>0</v>
      </c>
      <c r="G298" s="35">
        <v>1648.43</v>
      </c>
      <c r="H298" s="35">
        <f t="shared" si="119"/>
        <v>8242.15</v>
      </c>
      <c r="I298" s="35">
        <f t="shared" si="120"/>
        <v>8242.15</v>
      </c>
      <c r="J298" s="441"/>
      <c r="K298" s="371">
        <v>2</v>
      </c>
      <c r="L298" s="329">
        <v>0</v>
      </c>
      <c r="M298" s="329">
        <f t="shared" si="121"/>
        <v>0</v>
      </c>
      <c r="N298" s="329">
        <v>1648.43</v>
      </c>
      <c r="O298" s="329">
        <f t="shared" si="122"/>
        <v>3296.86</v>
      </c>
      <c r="P298" s="329">
        <f t="shared" si="123"/>
        <v>3296.86</v>
      </c>
      <c r="Q298" s="473"/>
      <c r="R298" s="327">
        <f t="shared" si="111"/>
        <v>3</v>
      </c>
      <c r="S298" s="329">
        <v>0</v>
      </c>
      <c r="T298" s="329">
        <f t="shared" si="124"/>
        <v>0</v>
      </c>
      <c r="U298" s="329">
        <v>1648.43</v>
      </c>
      <c r="V298" s="329">
        <f t="shared" si="125"/>
        <v>4945.29</v>
      </c>
      <c r="W298" s="329">
        <f t="shared" si="126"/>
        <v>4945.29</v>
      </c>
      <c r="X298" s="464">
        <f t="shared" si="109"/>
        <v>4945.2899999999991</v>
      </c>
      <c r="Y298" s="497">
        <f t="shared" si="110"/>
        <v>0</v>
      </c>
    </row>
    <row r="299" spans="1:25" x14ac:dyDescent="0.25">
      <c r="A299" s="128" t="s">
        <v>590</v>
      </c>
      <c r="B299" s="117" t="s">
        <v>346</v>
      </c>
      <c r="C299" s="130" t="s">
        <v>296</v>
      </c>
      <c r="D299" s="119">
        <v>250</v>
      </c>
      <c r="E299" s="35">
        <v>45.85</v>
      </c>
      <c r="F299" s="35">
        <f t="shared" si="118"/>
        <v>11462.5</v>
      </c>
      <c r="G299" s="35">
        <v>125.84</v>
      </c>
      <c r="H299" s="35">
        <f t="shared" si="119"/>
        <v>31460</v>
      </c>
      <c r="I299" s="35">
        <f t="shared" si="120"/>
        <v>42922.5</v>
      </c>
      <c r="J299" s="441"/>
      <c r="K299" s="371"/>
      <c r="L299" s="329">
        <v>45.85</v>
      </c>
      <c r="M299" s="329">
        <f t="shared" si="121"/>
        <v>0</v>
      </c>
      <c r="N299" s="329">
        <v>125.84</v>
      </c>
      <c r="O299" s="329">
        <f t="shared" si="122"/>
        <v>0</v>
      </c>
      <c r="P299" s="329">
        <f t="shared" si="123"/>
        <v>0</v>
      </c>
      <c r="Q299" s="473"/>
      <c r="R299" s="327">
        <f t="shared" si="111"/>
        <v>250</v>
      </c>
      <c r="S299" s="329">
        <v>45.85</v>
      </c>
      <c r="T299" s="329">
        <f t="shared" si="124"/>
        <v>11462.5</v>
      </c>
      <c r="U299" s="329">
        <v>125.84</v>
      </c>
      <c r="V299" s="329">
        <f t="shared" si="125"/>
        <v>31460</v>
      </c>
      <c r="W299" s="329">
        <f t="shared" si="126"/>
        <v>42922.5</v>
      </c>
      <c r="X299" s="464">
        <f t="shared" si="109"/>
        <v>42922.5</v>
      </c>
      <c r="Y299" s="497">
        <f t="shared" si="110"/>
        <v>0</v>
      </c>
    </row>
    <row r="300" spans="1:25" x14ac:dyDescent="0.25">
      <c r="A300" s="128" t="s">
        <v>591</v>
      </c>
      <c r="B300" s="117" t="s">
        <v>543</v>
      </c>
      <c r="C300" s="130" t="s">
        <v>170</v>
      </c>
      <c r="D300" s="119">
        <v>100</v>
      </c>
      <c r="E300" s="35">
        <v>13.1</v>
      </c>
      <c r="F300" s="35">
        <f t="shared" si="118"/>
        <v>1310</v>
      </c>
      <c r="G300" s="35">
        <v>31.72</v>
      </c>
      <c r="H300" s="35">
        <f t="shared" si="119"/>
        <v>3172</v>
      </c>
      <c r="I300" s="35">
        <f t="shared" si="120"/>
        <v>4482</v>
      </c>
      <c r="J300" s="441"/>
      <c r="K300" s="371"/>
      <c r="L300" s="329">
        <v>13.1</v>
      </c>
      <c r="M300" s="329">
        <f t="shared" si="121"/>
        <v>0</v>
      </c>
      <c r="N300" s="329">
        <v>31.72</v>
      </c>
      <c r="O300" s="329">
        <f t="shared" si="122"/>
        <v>0</v>
      </c>
      <c r="P300" s="329">
        <f t="shared" si="123"/>
        <v>0</v>
      </c>
      <c r="Q300" s="473"/>
      <c r="R300" s="327">
        <f t="shared" si="111"/>
        <v>100</v>
      </c>
      <c r="S300" s="329">
        <v>13.1</v>
      </c>
      <c r="T300" s="329">
        <f t="shared" si="124"/>
        <v>1310</v>
      </c>
      <c r="U300" s="329">
        <v>31.72</v>
      </c>
      <c r="V300" s="329">
        <f t="shared" si="125"/>
        <v>3172</v>
      </c>
      <c r="W300" s="329">
        <f t="shared" si="126"/>
        <v>4482</v>
      </c>
      <c r="X300" s="464">
        <f t="shared" si="109"/>
        <v>4482</v>
      </c>
      <c r="Y300" s="497">
        <f t="shared" si="110"/>
        <v>0</v>
      </c>
    </row>
    <row r="301" spans="1:25" ht="28.5" x14ac:dyDescent="0.25">
      <c r="A301" s="128" t="s">
        <v>592</v>
      </c>
      <c r="B301" s="122" t="s">
        <v>496</v>
      </c>
      <c r="C301" s="130" t="s">
        <v>170</v>
      </c>
      <c r="D301" s="119">
        <v>40</v>
      </c>
      <c r="E301" s="35">
        <v>65.5</v>
      </c>
      <c r="F301" s="35">
        <f t="shared" si="118"/>
        <v>2620</v>
      </c>
      <c r="G301" s="35">
        <v>370.5</v>
      </c>
      <c r="H301" s="35">
        <f t="shared" si="119"/>
        <v>14820</v>
      </c>
      <c r="I301" s="35">
        <f t="shared" si="120"/>
        <v>17440</v>
      </c>
      <c r="J301" s="441"/>
      <c r="K301" s="371">
        <v>34</v>
      </c>
      <c r="L301" s="329">
        <v>65.5</v>
      </c>
      <c r="M301" s="329">
        <f t="shared" si="121"/>
        <v>2227</v>
      </c>
      <c r="N301" s="329">
        <v>370.5</v>
      </c>
      <c r="O301" s="329">
        <f t="shared" si="122"/>
        <v>12597</v>
      </c>
      <c r="P301" s="329">
        <f t="shared" si="123"/>
        <v>14824</v>
      </c>
      <c r="Q301" s="473"/>
      <c r="R301" s="327">
        <f t="shared" si="111"/>
        <v>6</v>
      </c>
      <c r="S301" s="329">
        <v>65.5</v>
      </c>
      <c r="T301" s="329">
        <f t="shared" si="124"/>
        <v>393</v>
      </c>
      <c r="U301" s="329">
        <v>370.5</v>
      </c>
      <c r="V301" s="329">
        <f t="shared" si="125"/>
        <v>2223</v>
      </c>
      <c r="W301" s="329">
        <f t="shared" si="126"/>
        <v>2616</v>
      </c>
      <c r="X301" s="464">
        <f t="shared" si="109"/>
        <v>2616</v>
      </c>
      <c r="Y301" s="497">
        <f t="shared" si="110"/>
        <v>0</v>
      </c>
    </row>
    <row r="302" spans="1:25" x14ac:dyDescent="0.25">
      <c r="A302" s="128" t="s">
        <v>593</v>
      </c>
      <c r="B302" s="117" t="s">
        <v>354</v>
      </c>
      <c r="C302" s="130" t="s">
        <v>196</v>
      </c>
      <c r="D302" s="119">
        <v>1</v>
      </c>
      <c r="E302" s="35">
        <v>0</v>
      </c>
      <c r="F302" s="35">
        <f t="shared" si="118"/>
        <v>0</v>
      </c>
      <c r="G302" s="35">
        <v>19600</v>
      </c>
      <c r="H302" s="35">
        <f t="shared" si="119"/>
        <v>19600</v>
      </c>
      <c r="I302" s="35">
        <f t="shared" si="120"/>
        <v>19600</v>
      </c>
      <c r="J302" s="441"/>
      <c r="K302" s="371"/>
      <c r="L302" s="329">
        <v>0</v>
      </c>
      <c r="M302" s="329">
        <f t="shared" si="121"/>
        <v>0</v>
      </c>
      <c r="N302" s="329">
        <v>19600</v>
      </c>
      <c r="O302" s="329">
        <f t="shared" si="122"/>
        <v>0</v>
      </c>
      <c r="P302" s="329">
        <f t="shared" si="123"/>
        <v>0</v>
      </c>
      <c r="Q302" s="473"/>
      <c r="R302" s="327">
        <f t="shared" si="111"/>
        <v>1</v>
      </c>
      <c r="S302" s="329">
        <v>0</v>
      </c>
      <c r="T302" s="329">
        <f t="shared" si="124"/>
        <v>0</v>
      </c>
      <c r="U302" s="329">
        <v>19600</v>
      </c>
      <c r="V302" s="329">
        <f t="shared" si="125"/>
        <v>19600</v>
      </c>
      <c r="W302" s="329">
        <f t="shared" si="126"/>
        <v>19600</v>
      </c>
      <c r="X302" s="464">
        <f t="shared" si="109"/>
        <v>19600</v>
      </c>
      <c r="Y302" s="497">
        <f t="shared" si="110"/>
        <v>0</v>
      </c>
    </row>
    <row r="303" spans="1:25" x14ac:dyDescent="0.25">
      <c r="A303" s="128" t="s">
        <v>594</v>
      </c>
      <c r="B303" s="117" t="s">
        <v>381</v>
      </c>
      <c r="C303" s="130" t="s">
        <v>196</v>
      </c>
      <c r="D303" s="119">
        <v>1</v>
      </c>
      <c r="E303" s="35">
        <v>53040</v>
      </c>
      <c r="F303" s="35">
        <f t="shared" si="118"/>
        <v>53040</v>
      </c>
      <c r="G303" s="35">
        <v>0</v>
      </c>
      <c r="H303" s="35">
        <f t="shared" si="119"/>
        <v>0</v>
      </c>
      <c r="I303" s="35">
        <f t="shared" si="120"/>
        <v>53040</v>
      </c>
      <c r="J303" s="441"/>
      <c r="K303" s="371"/>
      <c r="L303" s="329">
        <v>53040</v>
      </c>
      <c r="M303" s="329">
        <f t="shared" si="121"/>
        <v>0</v>
      </c>
      <c r="N303" s="329">
        <v>0</v>
      </c>
      <c r="O303" s="329">
        <f t="shared" si="122"/>
        <v>0</v>
      </c>
      <c r="P303" s="329">
        <f t="shared" si="123"/>
        <v>0</v>
      </c>
      <c r="Q303" s="473"/>
      <c r="R303" s="327">
        <f t="shared" si="111"/>
        <v>1</v>
      </c>
      <c r="S303" s="329">
        <v>53040</v>
      </c>
      <c r="T303" s="329">
        <f t="shared" si="124"/>
        <v>53040</v>
      </c>
      <c r="U303" s="329">
        <v>0</v>
      </c>
      <c r="V303" s="329">
        <f t="shared" si="125"/>
        <v>0</v>
      </c>
      <c r="W303" s="329">
        <f t="shared" si="126"/>
        <v>53040</v>
      </c>
      <c r="X303" s="464">
        <f t="shared" si="109"/>
        <v>53040</v>
      </c>
      <c r="Y303" s="497">
        <f t="shared" si="110"/>
        <v>0</v>
      </c>
    </row>
    <row r="304" spans="1:25" x14ac:dyDescent="0.25">
      <c r="A304" s="108" t="s">
        <v>595</v>
      </c>
      <c r="B304" s="109" t="s">
        <v>596</v>
      </c>
      <c r="C304" s="110"/>
      <c r="D304" s="111"/>
      <c r="E304" s="112"/>
      <c r="F304" s="28">
        <f>F305+F306</f>
        <v>362238.42280000006</v>
      </c>
      <c r="G304" s="112"/>
      <c r="H304" s="28">
        <f>H305+H306</f>
        <v>404199.25199999998</v>
      </c>
      <c r="I304" s="28">
        <f>I305+I306</f>
        <v>766437.67480000004</v>
      </c>
      <c r="J304" s="450"/>
      <c r="K304" s="366"/>
      <c r="L304" s="367"/>
      <c r="M304" s="368">
        <f>M305+M306</f>
        <v>0</v>
      </c>
      <c r="N304" s="367"/>
      <c r="O304" s="368">
        <f>O305+O306</f>
        <v>0</v>
      </c>
      <c r="P304" s="368">
        <f>P305+P306</f>
        <v>0</v>
      </c>
      <c r="Q304" s="482"/>
      <c r="R304" s="327">
        <f t="shared" si="111"/>
        <v>0</v>
      </c>
      <c r="S304" s="367"/>
      <c r="T304" s="368">
        <f>T305+T306</f>
        <v>362238.42280000006</v>
      </c>
      <c r="U304" s="367"/>
      <c r="V304" s="368">
        <f>V305+V306</f>
        <v>404199.25199999998</v>
      </c>
      <c r="W304" s="368">
        <f>W305+W306</f>
        <v>766437.67480000004</v>
      </c>
      <c r="X304" s="464">
        <f t="shared" si="109"/>
        <v>766437.67480000004</v>
      </c>
      <c r="Y304" s="497">
        <f t="shared" si="110"/>
        <v>0</v>
      </c>
    </row>
    <row r="305" spans="1:25" x14ac:dyDescent="0.25">
      <c r="A305" s="128" t="s">
        <v>597</v>
      </c>
      <c r="B305" s="131" t="s">
        <v>390</v>
      </c>
      <c r="C305" s="132" t="s">
        <v>386</v>
      </c>
      <c r="D305" s="133">
        <v>1</v>
      </c>
      <c r="E305" s="35">
        <v>117977.29</v>
      </c>
      <c r="F305" s="35">
        <f>D305*E305</f>
        <v>117977.29</v>
      </c>
      <c r="G305" s="35">
        <v>197096.98</v>
      </c>
      <c r="H305" s="35">
        <f>D305*G305</f>
        <v>197096.98</v>
      </c>
      <c r="I305" s="35">
        <f>E305*D305+G305*D305</f>
        <v>315074.27</v>
      </c>
      <c r="J305" s="441"/>
      <c r="K305" s="373"/>
      <c r="L305" s="329">
        <v>117977.29</v>
      </c>
      <c r="M305" s="329">
        <f>K305*L305</f>
        <v>0</v>
      </c>
      <c r="N305" s="329">
        <v>197096.98</v>
      </c>
      <c r="O305" s="329">
        <f>K305*N305</f>
        <v>0</v>
      </c>
      <c r="P305" s="329">
        <f>L305*K305+N305*K305</f>
        <v>0</v>
      </c>
      <c r="Q305" s="473"/>
      <c r="R305" s="327">
        <f t="shared" si="111"/>
        <v>1</v>
      </c>
      <c r="S305" s="329">
        <v>117977.29</v>
      </c>
      <c r="T305" s="329">
        <f>R305*S305</f>
        <v>117977.29</v>
      </c>
      <c r="U305" s="329">
        <v>197096.98</v>
      </c>
      <c r="V305" s="329">
        <f>R305*U305</f>
        <v>197096.98</v>
      </c>
      <c r="W305" s="329">
        <f>S305*R305+U305*R305</f>
        <v>315074.27</v>
      </c>
      <c r="X305" s="464">
        <f t="shared" si="109"/>
        <v>315074.27</v>
      </c>
      <c r="Y305" s="497">
        <f t="shared" si="110"/>
        <v>0</v>
      </c>
    </row>
    <row r="306" spans="1:25" x14ac:dyDescent="0.25">
      <c r="A306" s="128" t="s">
        <v>598</v>
      </c>
      <c r="B306" s="131" t="s">
        <v>408</v>
      </c>
      <c r="C306" s="132" t="s">
        <v>449</v>
      </c>
      <c r="D306" s="133">
        <v>236</v>
      </c>
      <c r="E306" s="35">
        <v>1035.0048000000002</v>
      </c>
      <c r="F306" s="35">
        <f>D306*E306</f>
        <v>244261.13280000005</v>
      </c>
      <c r="G306" s="35">
        <v>877.55200000000002</v>
      </c>
      <c r="H306" s="35">
        <f>D306*G306</f>
        <v>207102.272</v>
      </c>
      <c r="I306" s="35">
        <f>E306*D306+G306*D306</f>
        <v>451363.40480000002</v>
      </c>
      <c r="J306" s="441"/>
      <c r="K306" s="373"/>
      <c r="L306" s="329">
        <v>1035.0048000000002</v>
      </c>
      <c r="M306" s="329">
        <f>K306*L306</f>
        <v>0</v>
      </c>
      <c r="N306" s="329">
        <v>877.55200000000002</v>
      </c>
      <c r="O306" s="329">
        <f>K306*N306</f>
        <v>0</v>
      </c>
      <c r="P306" s="329">
        <f>L306*K306+N306*K306</f>
        <v>0</v>
      </c>
      <c r="Q306" s="473"/>
      <c r="R306" s="327">
        <f t="shared" si="111"/>
        <v>236</v>
      </c>
      <c r="S306" s="329">
        <v>1035.0048000000002</v>
      </c>
      <c r="T306" s="329">
        <f>R306*S306</f>
        <v>244261.13280000005</v>
      </c>
      <c r="U306" s="329">
        <v>877.55200000000002</v>
      </c>
      <c r="V306" s="329">
        <f>R306*U306</f>
        <v>207102.272</v>
      </c>
      <c r="W306" s="329">
        <f>S306*R306+U306*R306</f>
        <v>451363.40480000002</v>
      </c>
      <c r="X306" s="464">
        <f t="shared" si="109"/>
        <v>451363.40480000002</v>
      </c>
      <c r="Y306" s="497">
        <f t="shared" si="110"/>
        <v>0</v>
      </c>
    </row>
    <row r="307" spans="1:25" x14ac:dyDescent="0.25">
      <c r="A307" s="108" t="s">
        <v>599</v>
      </c>
      <c r="B307" s="109" t="s">
        <v>600</v>
      </c>
      <c r="C307" s="110"/>
      <c r="D307" s="111"/>
      <c r="E307" s="112"/>
      <c r="F307" s="28">
        <f>SUM(F308:F322)</f>
        <v>1241515.6000000001</v>
      </c>
      <c r="G307" s="112"/>
      <c r="H307" s="28">
        <f>SUM(H308:H322)</f>
        <v>7880289.6400000006</v>
      </c>
      <c r="I307" s="28">
        <f>SUM(I308:I322)</f>
        <v>9121805.2400000002</v>
      </c>
      <c r="J307" s="450"/>
      <c r="K307" s="366"/>
      <c r="L307" s="367"/>
      <c r="M307" s="368">
        <f>SUM(M308:M322)</f>
        <v>875551.6</v>
      </c>
      <c r="N307" s="367"/>
      <c r="O307" s="368">
        <f>SUM(O308:O322)</f>
        <v>7371497.5999999996</v>
      </c>
      <c r="P307" s="368">
        <f>SUM(P308:P322)</f>
        <v>8247049.1999999993</v>
      </c>
      <c r="Q307" s="482"/>
      <c r="R307" s="327">
        <f t="shared" si="111"/>
        <v>0</v>
      </c>
      <c r="S307" s="367"/>
      <c r="T307" s="368">
        <f>SUM(T308:T322)</f>
        <v>365964</v>
      </c>
      <c r="U307" s="367"/>
      <c r="V307" s="368">
        <f>SUM(V308:V322)</f>
        <v>508792.0400000001</v>
      </c>
      <c r="W307" s="368">
        <f>SUM(W308:W322)</f>
        <v>874756.03999999992</v>
      </c>
      <c r="X307" s="464">
        <f t="shared" si="109"/>
        <v>874756.04000000097</v>
      </c>
      <c r="Y307" s="497">
        <f t="shared" si="110"/>
        <v>-1.0477378964424133E-9</v>
      </c>
    </row>
    <row r="308" spans="1:25" x14ac:dyDescent="0.25">
      <c r="A308" s="128" t="s">
        <v>601</v>
      </c>
      <c r="B308" s="117" t="s">
        <v>602</v>
      </c>
      <c r="C308" s="118" t="s">
        <v>170</v>
      </c>
      <c r="D308" s="119">
        <v>217</v>
      </c>
      <c r="E308" s="35">
        <v>1414.8</v>
      </c>
      <c r="F308" s="35">
        <f t="shared" ref="F308:F322" si="127">D308*E308</f>
        <v>307011.59999999998</v>
      </c>
      <c r="G308" s="35">
        <v>0</v>
      </c>
      <c r="H308" s="35">
        <f t="shared" ref="H308:H322" si="128">D308*G308</f>
        <v>0</v>
      </c>
      <c r="I308" s="35">
        <f t="shared" ref="I308:I322" si="129">E308*D308+G308*D308</f>
        <v>307011.59999999998</v>
      </c>
      <c r="J308" s="441"/>
      <c r="K308" s="371">
        <v>217</v>
      </c>
      <c r="L308" s="329">
        <v>1414.8</v>
      </c>
      <c r="M308" s="329">
        <f t="shared" ref="M308:M322" si="130">K308*L308</f>
        <v>307011.59999999998</v>
      </c>
      <c r="N308" s="329">
        <v>0</v>
      </c>
      <c r="O308" s="329">
        <f t="shared" ref="O308:O322" si="131">K308*N308</f>
        <v>0</v>
      </c>
      <c r="P308" s="329">
        <f t="shared" ref="P308:P322" si="132">L308*K308+N308*K308</f>
        <v>307011.59999999998</v>
      </c>
      <c r="Q308" s="473"/>
      <c r="R308" s="327">
        <f t="shared" si="111"/>
        <v>0</v>
      </c>
      <c r="S308" s="329">
        <v>1414.8</v>
      </c>
      <c r="T308" s="329">
        <f t="shared" ref="T308:T322" si="133">R308*S308</f>
        <v>0</v>
      </c>
      <c r="U308" s="329">
        <v>0</v>
      </c>
      <c r="V308" s="329">
        <f t="shared" ref="V308:V322" si="134">R308*U308</f>
        <v>0</v>
      </c>
      <c r="W308" s="329">
        <f t="shared" ref="W308:W322" si="135">S308*R308+U308*R308</f>
        <v>0</v>
      </c>
      <c r="X308" s="464">
        <f t="shared" si="109"/>
        <v>0</v>
      </c>
      <c r="Y308" s="497">
        <f t="shared" si="110"/>
        <v>0</v>
      </c>
    </row>
    <row r="309" spans="1:25" x14ac:dyDescent="0.25">
      <c r="A309" s="128" t="s">
        <v>603</v>
      </c>
      <c r="B309" s="117" t="s">
        <v>604</v>
      </c>
      <c r="C309" s="118" t="s">
        <v>170</v>
      </c>
      <c r="D309" s="119">
        <v>1</v>
      </c>
      <c r="E309" s="35">
        <v>6550</v>
      </c>
      <c r="F309" s="35">
        <f t="shared" si="127"/>
        <v>6550</v>
      </c>
      <c r="G309" s="35">
        <v>194976.78</v>
      </c>
      <c r="H309" s="35">
        <f t="shared" si="128"/>
        <v>194976.78</v>
      </c>
      <c r="I309" s="35">
        <f t="shared" si="129"/>
        <v>201526.78</v>
      </c>
      <c r="J309" s="441"/>
      <c r="K309" s="371"/>
      <c r="L309" s="329">
        <v>6550</v>
      </c>
      <c r="M309" s="329">
        <f t="shared" si="130"/>
        <v>0</v>
      </c>
      <c r="N309" s="329">
        <v>194976.78</v>
      </c>
      <c r="O309" s="329">
        <f t="shared" si="131"/>
        <v>0</v>
      </c>
      <c r="P309" s="329">
        <f t="shared" si="132"/>
        <v>0</v>
      </c>
      <c r="Q309" s="473"/>
      <c r="R309" s="327">
        <f t="shared" si="111"/>
        <v>1</v>
      </c>
      <c r="S309" s="329">
        <v>6550</v>
      </c>
      <c r="T309" s="329">
        <f t="shared" si="133"/>
        <v>6550</v>
      </c>
      <c r="U309" s="329">
        <v>194976.78</v>
      </c>
      <c r="V309" s="329">
        <f t="shared" si="134"/>
        <v>194976.78</v>
      </c>
      <c r="W309" s="329">
        <f t="shared" si="135"/>
        <v>201526.78</v>
      </c>
      <c r="X309" s="464">
        <f t="shared" si="109"/>
        <v>201526.78</v>
      </c>
      <c r="Y309" s="497">
        <f t="shared" si="110"/>
        <v>0</v>
      </c>
    </row>
    <row r="310" spans="1:25" x14ac:dyDescent="0.25">
      <c r="A310" s="128" t="s">
        <v>605</v>
      </c>
      <c r="B310" s="117" t="s">
        <v>606</v>
      </c>
      <c r="C310" s="118" t="s">
        <v>243</v>
      </c>
      <c r="D310" s="119">
        <v>340</v>
      </c>
      <c r="E310" s="40">
        <v>162.44</v>
      </c>
      <c r="F310" s="35">
        <f t="shared" si="127"/>
        <v>55229.599999999999</v>
      </c>
      <c r="G310" s="40">
        <v>239.20000000000002</v>
      </c>
      <c r="H310" s="35">
        <f t="shared" si="128"/>
        <v>81328</v>
      </c>
      <c r="I310" s="35">
        <f t="shared" si="129"/>
        <v>136557.6</v>
      </c>
      <c r="J310" s="441"/>
      <c r="K310" s="371"/>
      <c r="L310" s="328">
        <v>162.44</v>
      </c>
      <c r="M310" s="329">
        <f t="shared" si="130"/>
        <v>0</v>
      </c>
      <c r="N310" s="328">
        <v>239.20000000000002</v>
      </c>
      <c r="O310" s="329">
        <f t="shared" si="131"/>
        <v>0</v>
      </c>
      <c r="P310" s="329">
        <f t="shared" si="132"/>
        <v>0</v>
      </c>
      <c r="Q310" s="473"/>
      <c r="R310" s="327">
        <f t="shared" si="111"/>
        <v>340</v>
      </c>
      <c r="S310" s="328">
        <v>162.44</v>
      </c>
      <c r="T310" s="329">
        <f t="shared" si="133"/>
        <v>55229.599999999999</v>
      </c>
      <c r="U310" s="328">
        <v>239.20000000000002</v>
      </c>
      <c r="V310" s="329">
        <f t="shared" si="134"/>
        <v>81328</v>
      </c>
      <c r="W310" s="329">
        <f t="shared" si="135"/>
        <v>136557.6</v>
      </c>
      <c r="X310" s="464">
        <f t="shared" si="109"/>
        <v>136557.6</v>
      </c>
      <c r="Y310" s="497">
        <f t="shared" si="110"/>
        <v>0</v>
      </c>
    </row>
    <row r="311" spans="1:25" x14ac:dyDescent="0.25">
      <c r="A311" s="128" t="s">
        <v>607</v>
      </c>
      <c r="B311" s="122" t="s">
        <v>608</v>
      </c>
      <c r="C311" s="118" t="s">
        <v>170</v>
      </c>
      <c r="D311" s="119">
        <v>205</v>
      </c>
      <c r="E311" s="40">
        <v>2620</v>
      </c>
      <c r="F311" s="35">
        <f t="shared" si="127"/>
        <v>537100</v>
      </c>
      <c r="G311" s="40">
        <v>35000</v>
      </c>
      <c r="H311" s="35">
        <f t="shared" si="128"/>
        <v>7175000</v>
      </c>
      <c r="I311" s="35">
        <f t="shared" si="129"/>
        <v>7712100</v>
      </c>
      <c r="J311" s="441"/>
      <c r="K311" s="371">
        <v>205</v>
      </c>
      <c r="L311" s="328">
        <v>2620</v>
      </c>
      <c r="M311" s="329">
        <f t="shared" si="130"/>
        <v>537100</v>
      </c>
      <c r="N311" s="328">
        <v>35000</v>
      </c>
      <c r="O311" s="329">
        <f t="shared" si="131"/>
        <v>7175000</v>
      </c>
      <c r="P311" s="329">
        <f t="shared" si="132"/>
        <v>7712100</v>
      </c>
      <c r="Q311" s="473"/>
      <c r="R311" s="327">
        <f t="shared" si="111"/>
        <v>0</v>
      </c>
      <c r="S311" s="328">
        <v>2620</v>
      </c>
      <c r="T311" s="329">
        <f t="shared" si="133"/>
        <v>0</v>
      </c>
      <c r="U311" s="328">
        <v>35000</v>
      </c>
      <c r="V311" s="329">
        <f t="shared" si="134"/>
        <v>0</v>
      </c>
      <c r="W311" s="329">
        <f t="shared" si="135"/>
        <v>0</v>
      </c>
      <c r="X311" s="464">
        <f t="shared" si="109"/>
        <v>0</v>
      </c>
      <c r="Y311" s="497">
        <f t="shared" si="110"/>
        <v>0</v>
      </c>
    </row>
    <row r="312" spans="1:25" x14ac:dyDescent="0.25">
      <c r="A312" s="128" t="s">
        <v>609</v>
      </c>
      <c r="B312" s="122" t="s">
        <v>610</v>
      </c>
      <c r="C312" s="118" t="s">
        <v>170</v>
      </c>
      <c r="D312" s="119">
        <v>12</v>
      </c>
      <c r="E312" s="40">
        <v>2620</v>
      </c>
      <c r="F312" s="35">
        <f t="shared" si="127"/>
        <v>31440</v>
      </c>
      <c r="G312" s="40">
        <v>16374.8</v>
      </c>
      <c r="H312" s="35">
        <f t="shared" si="128"/>
        <v>196497.59999999998</v>
      </c>
      <c r="I312" s="35">
        <f t="shared" si="129"/>
        <v>227937.59999999998</v>
      </c>
      <c r="J312" s="441"/>
      <c r="K312" s="371">
        <v>12</v>
      </c>
      <c r="L312" s="328">
        <v>2620</v>
      </c>
      <c r="M312" s="329">
        <f t="shared" si="130"/>
        <v>31440</v>
      </c>
      <c r="N312" s="328">
        <v>16374.8</v>
      </c>
      <c r="O312" s="329">
        <f t="shared" si="131"/>
        <v>196497.59999999998</v>
      </c>
      <c r="P312" s="329">
        <f t="shared" si="132"/>
        <v>227937.59999999998</v>
      </c>
      <c r="Q312" s="473"/>
      <c r="R312" s="327">
        <f t="shared" si="111"/>
        <v>0</v>
      </c>
      <c r="S312" s="328">
        <v>2620</v>
      </c>
      <c r="T312" s="329">
        <f t="shared" si="133"/>
        <v>0</v>
      </c>
      <c r="U312" s="328">
        <v>16374.8</v>
      </c>
      <c r="V312" s="329">
        <f t="shared" si="134"/>
        <v>0</v>
      </c>
      <c r="W312" s="329">
        <f t="shared" si="135"/>
        <v>0</v>
      </c>
      <c r="X312" s="464">
        <f t="shared" si="109"/>
        <v>0</v>
      </c>
      <c r="Y312" s="497">
        <f t="shared" si="110"/>
        <v>0</v>
      </c>
    </row>
    <row r="313" spans="1:25" x14ac:dyDescent="0.25">
      <c r="A313" s="128" t="s">
        <v>611</v>
      </c>
      <c r="B313" s="117" t="s">
        <v>306</v>
      </c>
      <c r="C313" s="118" t="s">
        <v>243</v>
      </c>
      <c r="D313" s="119">
        <v>144</v>
      </c>
      <c r="E313" s="35">
        <v>838.4</v>
      </c>
      <c r="F313" s="35">
        <f t="shared" si="127"/>
        <v>120729.59999999999</v>
      </c>
      <c r="G313" s="35">
        <v>487.5</v>
      </c>
      <c r="H313" s="35">
        <f t="shared" si="128"/>
        <v>70200</v>
      </c>
      <c r="I313" s="35">
        <f t="shared" si="129"/>
        <v>190929.59999999998</v>
      </c>
      <c r="J313" s="441"/>
      <c r="K313" s="371"/>
      <c r="L313" s="329">
        <v>838.4</v>
      </c>
      <c r="M313" s="329">
        <f t="shared" si="130"/>
        <v>0</v>
      </c>
      <c r="N313" s="329">
        <v>487.5</v>
      </c>
      <c r="O313" s="329">
        <f t="shared" si="131"/>
        <v>0</v>
      </c>
      <c r="P313" s="329">
        <f t="shared" si="132"/>
        <v>0</v>
      </c>
      <c r="Q313" s="473"/>
      <c r="R313" s="327">
        <f t="shared" si="111"/>
        <v>144</v>
      </c>
      <c r="S313" s="329">
        <v>838.4</v>
      </c>
      <c r="T313" s="329">
        <f t="shared" si="133"/>
        <v>120729.59999999999</v>
      </c>
      <c r="U313" s="329">
        <v>487.5</v>
      </c>
      <c r="V313" s="329">
        <f t="shared" si="134"/>
        <v>70200</v>
      </c>
      <c r="W313" s="329">
        <f t="shared" si="135"/>
        <v>190929.59999999998</v>
      </c>
      <c r="X313" s="464">
        <f t="shared" si="109"/>
        <v>190929.59999999998</v>
      </c>
      <c r="Y313" s="497">
        <f t="shared" si="110"/>
        <v>0</v>
      </c>
    </row>
    <row r="314" spans="1:25" x14ac:dyDescent="0.25">
      <c r="A314" s="128" t="s">
        <v>612</v>
      </c>
      <c r="B314" s="117" t="s">
        <v>613</v>
      </c>
      <c r="C314" s="118" t="s">
        <v>243</v>
      </c>
      <c r="D314" s="119">
        <v>144</v>
      </c>
      <c r="E314" s="35">
        <v>157.19999999999999</v>
      </c>
      <c r="F314" s="35">
        <f t="shared" si="127"/>
        <v>22636.799999999999</v>
      </c>
      <c r="G314" s="35">
        <v>206.6</v>
      </c>
      <c r="H314" s="35">
        <f t="shared" si="128"/>
        <v>29750.399999999998</v>
      </c>
      <c r="I314" s="35">
        <f t="shared" si="129"/>
        <v>52387.199999999997</v>
      </c>
      <c r="J314" s="441"/>
      <c r="K314" s="371"/>
      <c r="L314" s="329">
        <v>157.19999999999999</v>
      </c>
      <c r="M314" s="329">
        <f t="shared" si="130"/>
        <v>0</v>
      </c>
      <c r="N314" s="329">
        <v>206.6</v>
      </c>
      <c r="O314" s="329">
        <f t="shared" si="131"/>
        <v>0</v>
      </c>
      <c r="P314" s="329">
        <f t="shared" si="132"/>
        <v>0</v>
      </c>
      <c r="Q314" s="473"/>
      <c r="R314" s="327">
        <f t="shared" si="111"/>
        <v>144</v>
      </c>
      <c r="S314" s="329">
        <v>157.19999999999999</v>
      </c>
      <c r="T314" s="329">
        <f t="shared" si="133"/>
        <v>22636.799999999999</v>
      </c>
      <c r="U314" s="329">
        <v>206.6</v>
      </c>
      <c r="V314" s="329">
        <f t="shared" si="134"/>
        <v>29750.399999999998</v>
      </c>
      <c r="W314" s="329">
        <f t="shared" si="135"/>
        <v>52387.199999999997</v>
      </c>
      <c r="X314" s="464">
        <f t="shared" si="109"/>
        <v>52387.199999999997</v>
      </c>
      <c r="Y314" s="497">
        <f t="shared" si="110"/>
        <v>0</v>
      </c>
    </row>
    <row r="315" spans="1:25" x14ac:dyDescent="0.25">
      <c r="A315" s="128" t="s">
        <v>614</v>
      </c>
      <c r="B315" s="117" t="s">
        <v>557</v>
      </c>
      <c r="C315" s="118" t="s">
        <v>170</v>
      </c>
      <c r="D315" s="119">
        <v>16</v>
      </c>
      <c r="E315" s="35">
        <v>393</v>
      </c>
      <c r="F315" s="35">
        <f t="shared" si="127"/>
        <v>6288</v>
      </c>
      <c r="G315" s="35">
        <v>221.68</v>
      </c>
      <c r="H315" s="35">
        <f t="shared" si="128"/>
        <v>3546.88</v>
      </c>
      <c r="I315" s="35">
        <f t="shared" si="129"/>
        <v>9834.880000000001</v>
      </c>
      <c r="J315" s="441"/>
      <c r="K315" s="371"/>
      <c r="L315" s="329">
        <v>393</v>
      </c>
      <c r="M315" s="329">
        <f t="shared" si="130"/>
        <v>0</v>
      </c>
      <c r="N315" s="329">
        <v>221.68</v>
      </c>
      <c r="O315" s="329">
        <f t="shared" si="131"/>
        <v>0</v>
      </c>
      <c r="P315" s="329">
        <f t="shared" si="132"/>
        <v>0</v>
      </c>
      <c r="Q315" s="473"/>
      <c r="R315" s="327">
        <f t="shared" si="111"/>
        <v>16</v>
      </c>
      <c r="S315" s="329">
        <v>393</v>
      </c>
      <c r="T315" s="329">
        <f t="shared" si="133"/>
        <v>6288</v>
      </c>
      <c r="U315" s="329">
        <v>221.68</v>
      </c>
      <c r="V315" s="329">
        <f t="shared" si="134"/>
        <v>3546.88</v>
      </c>
      <c r="W315" s="329">
        <f t="shared" si="135"/>
        <v>9834.880000000001</v>
      </c>
      <c r="X315" s="464">
        <f t="shared" si="109"/>
        <v>9834.880000000001</v>
      </c>
      <c r="Y315" s="497">
        <f t="shared" si="110"/>
        <v>0</v>
      </c>
    </row>
    <row r="316" spans="1:25" x14ac:dyDescent="0.25">
      <c r="A316" s="128" t="s">
        <v>615</v>
      </c>
      <c r="B316" s="117" t="s">
        <v>563</v>
      </c>
      <c r="C316" s="118" t="s">
        <v>170</v>
      </c>
      <c r="D316" s="119">
        <v>130</v>
      </c>
      <c r="E316" s="35">
        <v>0</v>
      </c>
      <c r="F316" s="35">
        <f t="shared" si="127"/>
        <v>0</v>
      </c>
      <c r="G316" s="35">
        <v>8.8000000000000007</v>
      </c>
      <c r="H316" s="35">
        <f t="shared" si="128"/>
        <v>1144</v>
      </c>
      <c r="I316" s="35">
        <f t="shared" si="129"/>
        <v>1144</v>
      </c>
      <c r="J316" s="441"/>
      <c r="K316" s="371"/>
      <c r="L316" s="329">
        <v>0</v>
      </c>
      <c r="M316" s="329">
        <f t="shared" si="130"/>
        <v>0</v>
      </c>
      <c r="N316" s="329">
        <v>8.8000000000000007</v>
      </c>
      <c r="O316" s="329">
        <f t="shared" si="131"/>
        <v>0</v>
      </c>
      <c r="P316" s="329">
        <f t="shared" si="132"/>
        <v>0</v>
      </c>
      <c r="Q316" s="473"/>
      <c r="R316" s="327">
        <f t="shared" si="111"/>
        <v>130</v>
      </c>
      <c r="S316" s="329">
        <v>0</v>
      </c>
      <c r="T316" s="329">
        <f t="shared" si="133"/>
        <v>0</v>
      </c>
      <c r="U316" s="329">
        <v>8.8000000000000007</v>
      </c>
      <c r="V316" s="329">
        <f t="shared" si="134"/>
        <v>1144</v>
      </c>
      <c r="W316" s="329">
        <f t="shared" si="135"/>
        <v>1144</v>
      </c>
      <c r="X316" s="464">
        <f t="shared" si="109"/>
        <v>1144</v>
      </c>
      <c r="Y316" s="497">
        <f t="shared" si="110"/>
        <v>0</v>
      </c>
    </row>
    <row r="317" spans="1:25" x14ac:dyDescent="0.25">
      <c r="A317" s="128" t="s">
        <v>616</v>
      </c>
      <c r="B317" s="117" t="s">
        <v>561</v>
      </c>
      <c r="C317" s="118" t="s">
        <v>170</v>
      </c>
      <c r="D317" s="119">
        <v>130</v>
      </c>
      <c r="E317" s="35">
        <v>0</v>
      </c>
      <c r="F317" s="35">
        <f t="shared" si="127"/>
        <v>0</v>
      </c>
      <c r="G317" s="35">
        <v>3.98</v>
      </c>
      <c r="H317" s="35">
        <f t="shared" si="128"/>
        <v>517.4</v>
      </c>
      <c r="I317" s="35">
        <f t="shared" si="129"/>
        <v>517.4</v>
      </c>
      <c r="J317" s="441"/>
      <c r="K317" s="371"/>
      <c r="L317" s="329">
        <v>0</v>
      </c>
      <c r="M317" s="329">
        <f t="shared" si="130"/>
        <v>0</v>
      </c>
      <c r="N317" s="329">
        <v>3.98</v>
      </c>
      <c r="O317" s="329">
        <f t="shared" si="131"/>
        <v>0</v>
      </c>
      <c r="P317" s="329">
        <f t="shared" si="132"/>
        <v>0</v>
      </c>
      <c r="Q317" s="473"/>
      <c r="R317" s="327">
        <f t="shared" si="111"/>
        <v>130</v>
      </c>
      <c r="S317" s="329">
        <v>0</v>
      </c>
      <c r="T317" s="329">
        <f t="shared" si="133"/>
        <v>0</v>
      </c>
      <c r="U317" s="329">
        <v>3.98</v>
      </c>
      <c r="V317" s="329">
        <f t="shared" si="134"/>
        <v>517.4</v>
      </c>
      <c r="W317" s="329">
        <f t="shared" si="135"/>
        <v>517.4</v>
      </c>
      <c r="X317" s="464">
        <f t="shared" si="109"/>
        <v>517.4</v>
      </c>
      <c r="Y317" s="497">
        <f t="shared" si="110"/>
        <v>0</v>
      </c>
    </row>
    <row r="318" spans="1:25" x14ac:dyDescent="0.25">
      <c r="A318" s="128" t="s">
        <v>617</v>
      </c>
      <c r="B318" s="117" t="s">
        <v>618</v>
      </c>
      <c r="C318" s="118" t="s">
        <v>170</v>
      </c>
      <c r="D318" s="119">
        <v>36</v>
      </c>
      <c r="E318" s="35">
        <v>393</v>
      </c>
      <c r="F318" s="35">
        <f t="shared" si="127"/>
        <v>14148</v>
      </c>
      <c r="G318" s="35">
        <v>2175.58</v>
      </c>
      <c r="H318" s="35">
        <f t="shared" si="128"/>
        <v>78320.88</v>
      </c>
      <c r="I318" s="35">
        <f t="shared" si="129"/>
        <v>92468.88</v>
      </c>
      <c r="J318" s="441"/>
      <c r="K318" s="371"/>
      <c r="L318" s="329">
        <v>393</v>
      </c>
      <c r="M318" s="329">
        <f t="shared" si="130"/>
        <v>0</v>
      </c>
      <c r="N318" s="329">
        <v>2175.58</v>
      </c>
      <c r="O318" s="329">
        <f t="shared" si="131"/>
        <v>0</v>
      </c>
      <c r="P318" s="329">
        <f t="shared" si="132"/>
        <v>0</v>
      </c>
      <c r="Q318" s="473"/>
      <c r="R318" s="327">
        <f t="shared" si="111"/>
        <v>36</v>
      </c>
      <c r="S318" s="329">
        <v>393</v>
      </c>
      <c r="T318" s="329">
        <f t="shared" si="133"/>
        <v>14148</v>
      </c>
      <c r="U318" s="329">
        <v>2175.58</v>
      </c>
      <c r="V318" s="329">
        <f t="shared" si="134"/>
        <v>78320.88</v>
      </c>
      <c r="W318" s="329">
        <f t="shared" si="135"/>
        <v>92468.88</v>
      </c>
      <c r="X318" s="464">
        <f t="shared" si="109"/>
        <v>92468.88</v>
      </c>
      <c r="Y318" s="497">
        <f t="shared" si="110"/>
        <v>0</v>
      </c>
    </row>
    <row r="319" spans="1:25" x14ac:dyDescent="0.25">
      <c r="A319" s="128" t="s">
        <v>619</v>
      </c>
      <c r="B319" s="117" t="s">
        <v>620</v>
      </c>
      <c r="C319" s="118" t="s">
        <v>170</v>
      </c>
      <c r="D319" s="119">
        <v>205</v>
      </c>
      <c r="E319" s="35">
        <v>262</v>
      </c>
      <c r="F319" s="35">
        <f t="shared" si="127"/>
        <v>53710</v>
      </c>
      <c r="G319" s="35">
        <v>151.35</v>
      </c>
      <c r="H319" s="35">
        <f t="shared" si="128"/>
        <v>31026.75</v>
      </c>
      <c r="I319" s="35">
        <f t="shared" si="129"/>
        <v>84736.75</v>
      </c>
      <c r="J319" s="441"/>
      <c r="K319" s="371"/>
      <c r="L319" s="329">
        <v>262</v>
      </c>
      <c r="M319" s="329">
        <f t="shared" si="130"/>
        <v>0</v>
      </c>
      <c r="N319" s="329">
        <v>151.35</v>
      </c>
      <c r="O319" s="329">
        <f t="shared" si="131"/>
        <v>0</v>
      </c>
      <c r="P319" s="329">
        <f t="shared" si="132"/>
        <v>0</v>
      </c>
      <c r="Q319" s="473"/>
      <c r="R319" s="327">
        <f t="shared" si="111"/>
        <v>205</v>
      </c>
      <c r="S319" s="329">
        <v>262</v>
      </c>
      <c r="T319" s="329">
        <f t="shared" si="133"/>
        <v>53710</v>
      </c>
      <c r="U319" s="329">
        <v>151.35</v>
      </c>
      <c r="V319" s="329">
        <f t="shared" si="134"/>
        <v>31026.75</v>
      </c>
      <c r="W319" s="329">
        <f t="shared" si="135"/>
        <v>84736.75</v>
      </c>
      <c r="X319" s="464">
        <f t="shared" si="109"/>
        <v>84736.75</v>
      </c>
      <c r="Y319" s="497">
        <f t="shared" si="110"/>
        <v>0</v>
      </c>
    </row>
    <row r="320" spans="1:25" ht="28.5" x14ac:dyDescent="0.25">
      <c r="A320" s="128" t="s">
        <v>621</v>
      </c>
      <c r="B320" s="117" t="s">
        <v>622</v>
      </c>
      <c r="C320" s="118" t="s">
        <v>170</v>
      </c>
      <c r="D320" s="119">
        <v>13</v>
      </c>
      <c r="E320" s="35">
        <v>1048</v>
      </c>
      <c r="F320" s="35">
        <f t="shared" si="127"/>
        <v>13624</v>
      </c>
      <c r="G320" s="35">
        <v>1383.15</v>
      </c>
      <c r="H320" s="35">
        <f t="shared" si="128"/>
        <v>17980.95</v>
      </c>
      <c r="I320" s="35">
        <f t="shared" si="129"/>
        <v>31604.95</v>
      </c>
      <c r="J320" s="441"/>
      <c r="K320" s="371"/>
      <c r="L320" s="329">
        <v>1048</v>
      </c>
      <c r="M320" s="329">
        <f t="shared" si="130"/>
        <v>0</v>
      </c>
      <c r="N320" s="329">
        <v>1383.15</v>
      </c>
      <c r="O320" s="329">
        <f t="shared" si="131"/>
        <v>0</v>
      </c>
      <c r="P320" s="329">
        <f t="shared" si="132"/>
        <v>0</v>
      </c>
      <c r="Q320" s="473"/>
      <c r="R320" s="327">
        <f t="shared" si="111"/>
        <v>13</v>
      </c>
      <c r="S320" s="329">
        <v>1048</v>
      </c>
      <c r="T320" s="329">
        <f t="shared" si="133"/>
        <v>13624</v>
      </c>
      <c r="U320" s="329">
        <v>1383.15</v>
      </c>
      <c r="V320" s="329">
        <f t="shared" si="134"/>
        <v>17980.95</v>
      </c>
      <c r="W320" s="329">
        <f t="shared" si="135"/>
        <v>31604.95</v>
      </c>
      <c r="X320" s="464">
        <f t="shared" si="109"/>
        <v>31604.95</v>
      </c>
      <c r="Y320" s="497">
        <f t="shared" si="110"/>
        <v>0</v>
      </c>
    </row>
    <row r="321" spans="1:25" x14ac:dyDescent="0.25">
      <c r="A321" s="128" t="s">
        <v>623</v>
      </c>
      <c r="B321" s="117" t="s">
        <v>354</v>
      </c>
      <c r="C321" s="118" t="s">
        <v>196</v>
      </c>
      <c r="D321" s="119">
        <v>1</v>
      </c>
      <c r="E321" s="35">
        <v>19600</v>
      </c>
      <c r="F321" s="35">
        <f t="shared" si="127"/>
        <v>19600</v>
      </c>
      <c r="G321" s="35">
        <v>0</v>
      </c>
      <c r="H321" s="35">
        <f t="shared" si="128"/>
        <v>0</v>
      </c>
      <c r="I321" s="35">
        <f t="shared" si="129"/>
        <v>19600</v>
      </c>
      <c r="J321" s="441"/>
      <c r="K321" s="371"/>
      <c r="L321" s="329">
        <v>19600</v>
      </c>
      <c r="M321" s="329">
        <f t="shared" si="130"/>
        <v>0</v>
      </c>
      <c r="N321" s="329">
        <v>0</v>
      </c>
      <c r="O321" s="329">
        <f t="shared" si="131"/>
        <v>0</v>
      </c>
      <c r="P321" s="329">
        <f t="shared" si="132"/>
        <v>0</v>
      </c>
      <c r="Q321" s="473"/>
      <c r="R321" s="327">
        <f t="shared" si="111"/>
        <v>1</v>
      </c>
      <c r="S321" s="329">
        <v>19600</v>
      </c>
      <c r="T321" s="329">
        <f t="shared" si="133"/>
        <v>19600</v>
      </c>
      <c r="U321" s="329">
        <v>0</v>
      </c>
      <c r="V321" s="329">
        <f t="shared" si="134"/>
        <v>0</v>
      </c>
      <c r="W321" s="329">
        <f t="shared" si="135"/>
        <v>19600</v>
      </c>
      <c r="X321" s="464">
        <f t="shared" si="109"/>
        <v>19600</v>
      </c>
      <c r="Y321" s="497">
        <f t="shared" si="110"/>
        <v>0</v>
      </c>
    </row>
    <row r="322" spans="1:25" x14ac:dyDescent="0.25">
      <c r="A322" s="128" t="s">
        <v>624</v>
      </c>
      <c r="B322" s="117" t="s">
        <v>381</v>
      </c>
      <c r="C322" s="118" t="s">
        <v>196</v>
      </c>
      <c r="D322" s="119">
        <v>1</v>
      </c>
      <c r="E322" s="35">
        <v>53448</v>
      </c>
      <c r="F322" s="35">
        <f t="shared" si="127"/>
        <v>53448</v>
      </c>
      <c r="G322" s="35">
        <v>0</v>
      </c>
      <c r="H322" s="35">
        <f t="shared" si="128"/>
        <v>0</v>
      </c>
      <c r="I322" s="35">
        <f t="shared" si="129"/>
        <v>53448</v>
      </c>
      <c r="J322" s="441"/>
      <c r="K322" s="371"/>
      <c r="L322" s="329">
        <v>53448</v>
      </c>
      <c r="M322" s="329">
        <f t="shared" si="130"/>
        <v>0</v>
      </c>
      <c r="N322" s="329">
        <v>0</v>
      </c>
      <c r="O322" s="329">
        <f t="shared" si="131"/>
        <v>0</v>
      </c>
      <c r="P322" s="329">
        <f t="shared" si="132"/>
        <v>0</v>
      </c>
      <c r="Q322" s="473"/>
      <c r="R322" s="327">
        <f t="shared" si="111"/>
        <v>1</v>
      </c>
      <c r="S322" s="329">
        <v>53448</v>
      </c>
      <c r="T322" s="329">
        <f t="shared" si="133"/>
        <v>53448</v>
      </c>
      <c r="U322" s="329">
        <v>0</v>
      </c>
      <c r="V322" s="329">
        <f t="shared" si="134"/>
        <v>0</v>
      </c>
      <c r="W322" s="329">
        <f t="shared" si="135"/>
        <v>53448</v>
      </c>
      <c r="X322" s="464">
        <f t="shared" si="109"/>
        <v>53448</v>
      </c>
      <c r="Y322" s="497">
        <f t="shared" si="110"/>
        <v>0</v>
      </c>
    </row>
    <row r="323" spans="1:25" x14ac:dyDescent="0.25">
      <c r="A323" s="108" t="s">
        <v>625</v>
      </c>
      <c r="B323" s="109" t="s">
        <v>626</v>
      </c>
      <c r="C323" s="110"/>
      <c r="D323" s="111"/>
      <c r="E323" s="112"/>
      <c r="F323" s="28">
        <f>SUM(F324:F330)</f>
        <v>2992318.0875000004</v>
      </c>
      <c r="G323" s="112"/>
      <c r="H323" s="28">
        <f>SUM(H324:H330)</f>
        <v>3284493.0118999993</v>
      </c>
      <c r="I323" s="28">
        <f>SUM(I324:I330)</f>
        <v>6276811.0994000006</v>
      </c>
      <c r="J323" s="450"/>
      <c r="K323" s="366"/>
      <c r="L323" s="367"/>
      <c r="M323" s="368">
        <f>SUM(M324:M330)</f>
        <v>2601667.1775000002</v>
      </c>
      <c r="N323" s="367"/>
      <c r="O323" s="368">
        <f>SUM(O324:O330)</f>
        <v>3000765.9319000002</v>
      </c>
      <c r="P323" s="368">
        <f>SUM(P324:P330)</f>
        <v>5602433.1094000004</v>
      </c>
      <c r="Q323" s="482"/>
      <c r="R323" s="327">
        <f t="shared" si="111"/>
        <v>0</v>
      </c>
      <c r="S323" s="367"/>
      <c r="T323" s="368">
        <f>SUM(T324:T330)</f>
        <v>390650.91</v>
      </c>
      <c r="U323" s="367"/>
      <c r="V323" s="368">
        <f>SUM(V324:V330)</f>
        <v>283727.07999999996</v>
      </c>
      <c r="W323" s="368">
        <f>SUM(W324:W330)</f>
        <v>674377.99</v>
      </c>
      <c r="X323" s="464">
        <f t="shared" si="109"/>
        <v>674377.99000000022</v>
      </c>
      <c r="Y323" s="497">
        <f t="shared" si="110"/>
        <v>0</v>
      </c>
    </row>
    <row r="324" spans="1:25" ht="28.5" x14ac:dyDescent="0.25">
      <c r="A324" s="128" t="s">
        <v>627</v>
      </c>
      <c r="B324" s="134" t="s">
        <v>628</v>
      </c>
      <c r="C324" s="135" t="s">
        <v>183</v>
      </c>
      <c r="D324" s="39">
        <v>2.1800000000000002</v>
      </c>
      <c r="E324" s="40">
        <v>117100</v>
      </c>
      <c r="F324" s="35">
        <f t="shared" ref="F324:F330" si="136">D324*E324</f>
        <v>255278.00000000003</v>
      </c>
      <c r="G324" s="40">
        <v>208116</v>
      </c>
      <c r="H324" s="35">
        <f t="shared" ref="H324:H330" si="137">D324*G324</f>
        <v>453692.88</v>
      </c>
      <c r="I324" s="40">
        <f t="shared" ref="I324:I329" si="138">E324*D324+G324*D324</f>
        <v>708970.88</v>
      </c>
      <c r="J324" s="451"/>
      <c r="K324" s="327">
        <v>2.1800000000000002</v>
      </c>
      <c r="L324" s="328">
        <v>117100</v>
      </c>
      <c r="M324" s="329">
        <f t="shared" ref="M324:M330" si="139">K324*L324</f>
        <v>255278.00000000003</v>
      </c>
      <c r="N324" s="328">
        <v>208116</v>
      </c>
      <c r="O324" s="329">
        <f t="shared" ref="O324:O330" si="140">K324*N324</f>
        <v>453692.88</v>
      </c>
      <c r="P324" s="328">
        <f t="shared" ref="P324:P329" si="141">L324*K324+N324*K324</f>
        <v>708970.88</v>
      </c>
      <c r="Q324" s="483"/>
      <c r="R324" s="327">
        <f t="shared" si="111"/>
        <v>0</v>
      </c>
      <c r="S324" s="328">
        <v>117100</v>
      </c>
      <c r="T324" s="329">
        <f t="shared" ref="T324:T330" si="142">R324*S324</f>
        <v>0</v>
      </c>
      <c r="U324" s="328">
        <v>208116</v>
      </c>
      <c r="V324" s="329">
        <f t="shared" ref="V324:V330" si="143">R324*U324</f>
        <v>0</v>
      </c>
      <c r="W324" s="328">
        <f t="shared" ref="W324:W329" si="144">S324*R324+U324*R324</f>
        <v>0</v>
      </c>
      <c r="X324" s="464">
        <f t="shared" si="109"/>
        <v>0</v>
      </c>
      <c r="Y324" s="497">
        <f t="shared" si="110"/>
        <v>0</v>
      </c>
    </row>
    <row r="325" spans="1:25" ht="28.5" x14ac:dyDescent="0.25">
      <c r="A325" s="128" t="s">
        <v>629</v>
      </c>
      <c r="B325" s="134" t="s">
        <v>630</v>
      </c>
      <c r="C325" s="135" t="s">
        <v>19</v>
      </c>
      <c r="D325" s="39">
        <v>182.5</v>
      </c>
      <c r="E325" s="40">
        <v>2711</v>
      </c>
      <c r="F325" s="35">
        <f t="shared" si="136"/>
        <v>494757.5</v>
      </c>
      <c r="G325" s="40">
        <v>7373</v>
      </c>
      <c r="H325" s="35">
        <f t="shared" si="137"/>
        <v>1345572.5</v>
      </c>
      <c r="I325" s="40">
        <f t="shared" si="138"/>
        <v>1840330</v>
      </c>
      <c r="J325" s="451"/>
      <c r="K325" s="327">
        <v>182.5</v>
      </c>
      <c r="L325" s="328">
        <v>2711</v>
      </c>
      <c r="M325" s="329">
        <f t="shared" si="139"/>
        <v>494757.5</v>
      </c>
      <c r="N325" s="328">
        <v>7373</v>
      </c>
      <c r="O325" s="329">
        <f t="shared" si="140"/>
        <v>1345572.5</v>
      </c>
      <c r="P325" s="328">
        <f t="shared" si="141"/>
        <v>1840330</v>
      </c>
      <c r="Q325" s="483"/>
      <c r="R325" s="327">
        <f t="shared" si="111"/>
        <v>0</v>
      </c>
      <c r="S325" s="328">
        <v>2711</v>
      </c>
      <c r="T325" s="329">
        <f t="shared" si="142"/>
        <v>0</v>
      </c>
      <c r="U325" s="328">
        <v>7373</v>
      </c>
      <c r="V325" s="329">
        <f t="shared" si="143"/>
        <v>0</v>
      </c>
      <c r="W325" s="328">
        <f t="shared" si="144"/>
        <v>0</v>
      </c>
      <c r="X325" s="464">
        <f t="shared" si="109"/>
        <v>0</v>
      </c>
      <c r="Y325" s="497">
        <f t="shared" si="110"/>
        <v>0</v>
      </c>
    </row>
    <row r="326" spans="1:25" x14ac:dyDescent="0.25">
      <c r="A326" s="128" t="s">
        <v>631</v>
      </c>
      <c r="B326" s="134" t="s">
        <v>632</v>
      </c>
      <c r="C326" s="135" t="s">
        <v>170</v>
      </c>
      <c r="D326" s="39">
        <v>1</v>
      </c>
      <c r="E326" s="40">
        <v>160029.6</v>
      </c>
      <c r="F326" s="35">
        <f t="shared" si="136"/>
        <v>160029.6</v>
      </c>
      <c r="G326" s="40">
        <v>163827.4</v>
      </c>
      <c r="H326" s="35">
        <f t="shared" si="137"/>
        <v>163827.4</v>
      </c>
      <c r="I326" s="40">
        <f t="shared" si="138"/>
        <v>323857</v>
      </c>
      <c r="J326" s="451"/>
      <c r="K326" s="327"/>
      <c r="L326" s="328">
        <v>160029.6</v>
      </c>
      <c r="M326" s="329">
        <f t="shared" si="139"/>
        <v>0</v>
      </c>
      <c r="N326" s="328">
        <v>163827.4</v>
      </c>
      <c r="O326" s="329">
        <f t="shared" si="140"/>
        <v>0</v>
      </c>
      <c r="P326" s="328">
        <f t="shared" si="141"/>
        <v>0</v>
      </c>
      <c r="Q326" s="483"/>
      <c r="R326" s="327">
        <f t="shared" si="111"/>
        <v>1</v>
      </c>
      <c r="S326" s="328">
        <v>160029.6</v>
      </c>
      <c r="T326" s="329">
        <f t="shared" si="142"/>
        <v>160029.6</v>
      </c>
      <c r="U326" s="328">
        <v>163827.4</v>
      </c>
      <c r="V326" s="329">
        <f t="shared" si="143"/>
        <v>163827.4</v>
      </c>
      <c r="W326" s="328">
        <f t="shared" si="144"/>
        <v>323857</v>
      </c>
      <c r="X326" s="464">
        <f t="shared" ref="X326:X389" si="145">I326-P326</f>
        <v>323857</v>
      </c>
      <c r="Y326" s="497">
        <f t="shared" ref="Y326:Y389" si="146">W326-X326</f>
        <v>0</v>
      </c>
    </row>
    <row r="327" spans="1:25" ht="28.5" x14ac:dyDescent="0.25">
      <c r="A327" s="128" t="s">
        <v>633</v>
      </c>
      <c r="B327" s="134" t="s">
        <v>634</v>
      </c>
      <c r="C327" s="135" t="s">
        <v>28</v>
      </c>
      <c r="D327" s="39">
        <v>1</v>
      </c>
      <c r="E327" s="40">
        <v>964481</v>
      </c>
      <c r="F327" s="35">
        <f t="shared" si="136"/>
        <v>964481</v>
      </c>
      <c r="G327" s="40">
        <v>614568.74</v>
      </c>
      <c r="H327" s="35">
        <f t="shared" si="137"/>
        <v>614568.74</v>
      </c>
      <c r="I327" s="40">
        <f t="shared" si="138"/>
        <v>1579049.74</v>
      </c>
      <c r="J327" s="451"/>
      <c r="K327" s="327">
        <v>1</v>
      </c>
      <c r="L327" s="328">
        <v>964481</v>
      </c>
      <c r="M327" s="329">
        <f t="shared" si="139"/>
        <v>964481</v>
      </c>
      <c r="N327" s="328">
        <v>614568.74</v>
      </c>
      <c r="O327" s="329">
        <f t="shared" si="140"/>
        <v>614568.74</v>
      </c>
      <c r="P327" s="328">
        <f t="shared" si="141"/>
        <v>1579049.74</v>
      </c>
      <c r="Q327" s="483"/>
      <c r="R327" s="327">
        <f t="shared" si="111"/>
        <v>0</v>
      </c>
      <c r="S327" s="328">
        <v>964481</v>
      </c>
      <c r="T327" s="329">
        <f t="shared" si="142"/>
        <v>0</v>
      </c>
      <c r="U327" s="328">
        <v>614568.74</v>
      </c>
      <c r="V327" s="329">
        <f t="shared" si="143"/>
        <v>0</v>
      </c>
      <c r="W327" s="328">
        <f t="shared" si="144"/>
        <v>0</v>
      </c>
      <c r="X327" s="464">
        <f t="shared" si="145"/>
        <v>0</v>
      </c>
      <c r="Y327" s="497">
        <f t="shared" si="146"/>
        <v>0</v>
      </c>
    </row>
    <row r="328" spans="1:25" x14ac:dyDescent="0.25">
      <c r="A328" s="128" t="s">
        <v>635</v>
      </c>
      <c r="B328" s="136" t="s">
        <v>636</v>
      </c>
      <c r="C328" s="135" t="s">
        <v>16</v>
      </c>
      <c r="D328" s="39">
        <v>0.27</v>
      </c>
      <c r="E328" s="40">
        <v>189131.25</v>
      </c>
      <c r="F328" s="35">
        <f t="shared" si="136"/>
        <v>51065.4375</v>
      </c>
      <c r="G328" s="40">
        <v>397529.97</v>
      </c>
      <c r="H328" s="35">
        <f t="shared" si="137"/>
        <v>107333.0919</v>
      </c>
      <c r="I328" s="35">
        <f t="shared" si="138"/>
        <v>158398.5294</v>
      </c>
      <c r="J328" s="441"/>
      <c r="K328" s="327">
        <v>0.27</v>
      </c>
      <c r="L328" s="328">
        <v>189131.25</v>
      </c>
      <c r="M328" s="329">
        <f t="shared" si="139"/>
        <v>51065.4375</v>
      </c>
      <c r="N328" s="328">
        <v>397529.97</v>
      </c>
      <c r="O328" s="329">
        <f t="shared" si="140"/>
        <v>107333.0919</v>
      </c>
      <c r="P328" s="329">
        <f t="shared" si="141"/>
        <v>158398.5294</v>
      </c>
      <c r="Q328" s="473"/>
      <c r="R328" s="327">
        <f t="shared" ref="R328:R391" si="147">D328-K328</f>
        <v>0</v>
      </c>
      <c r="S328" s="328">
        <v>189131.25</v>
      </c>
      <c r="T328" s="329">
        <f t="shared" si="142"/>
        <v>0</v>
      </c>
      <c r="U328" s="328">
        <v>397529.97</v>
      </c>
      <c r="V328" s="329">
        <f t="shared" si="143"/>
        <v>0</v>
      </c>
      <c r="W328" s="329">
        <f t="shared" si="144"/>
        <v>0</v>
      </c>
      <c r="X328" s="464">
        <f t="shared" si="145"/>
        <v>0</v>
      </c>
      <c r="Y328" s="497">
        <f t="shared" si="146"/>
        <v>0</v>
      </c>
    </row>
    <row r="329" spans="1:25" x14ac:dyDescent="0.25">
      <c r="A329" s="137" t="s">
        <v>637</v>
      </c>
      <c r="B329" s="138" t="s">
        <v>638</v>
      </c>
      <c r="C329" s="139" t="s">
        <v>170</v>
      </c>
      <c r="D329" s="140">
        <v>1</v>
      </c>
      <c r="E329" s="35">
        <v>1045106.55</v>
      </c>
      <c r="F329" s="35">
        <f t="shared" si="136"/>
        <v>1045106.55</v>
      </c>
      <c r="G329" s="35">
        <v>599498.4</v>
      </c>
      <c r="H329" s="35">
        <f t="shared" si="137"/>
        <v>599498.4</v>
      </c>
      <c r="I329" s="35">
        <f t="shared" si="138"/>
        <v>1644604.9500000002</v>
      </c>
      <c r="J329" s="452"/>
      <c r="K329" s="374">
        <v>0.8</v>
      </c>
      <c r="L329" s="329">
        <v>1045106.55</v>
      </c>
      <c r="M329" s="329">
        <f t="shared" si="139"/>
        <v>836085.24000000011</v>
      </c>
      <c r="N329" s="329">
        <v>599498.4</v>
      </c>
      <c r="O329" s="329">
        <f t="shared" si="140"/>
        <v>479598.72000000003</v>
      </c>
      <c r="P329" s="329">
        <f t="shared" si="141"/>
        <v>1315683.9600000002</v>
      </c>
      <c r="Q329" s="484"/>
      <c r="R329" s="327">
        <f t="shared" si="147"/>
        <v>0.19999999999999996</v>
      </c>
      <c r="S329" s="329">
        <v>1045106.55</v>
      </c>
      <c r="T329" s="329">
        <f t="shared" si="142"/>
        <v>209021.30999999997</v>
      </c>
      <c r="U329" s="329">
        <v>599498.4</v>
      </c>
      <c r="V329" s="329">
        <f t="shared" si="143"/>
        <v>119899.67999999998</v>
      </c>
      <c r="W329" s="329">
        <f t="shared" si="144"/>
        <v>328920.98999999993</v>
      </c>
      <c r="X329" s="464">
        <f t="shared" si="145"/>
        <v>328920.99</v>
      </c>
      <c r="Y329" s="497">
        <f t="shared" si="146"/>
        <v>0</v>
      </c>
    </row>
    <row r="330" spans="1:25" x14ac:dyDescent="0.25">
      <c r="A330" s="141" t="s">
        <v>639</v>
      </c>
      <c r="B330" s="37" t="s">
        <v>176</v>
      </c>
      <c r="C330" s="38" t="s">
        <v>19</v>
      </c>
      <c r="D330" s="39">
        <v>90</v>
      </c>
      <c r="E330" s="40">
        <v>240</v>
      </c>
      <c r="F330" s="35">
        <f t="shared" si="136"/>
        <v>21600</v>
      </c>
      <c r="G330" s="40">
        <v>0</v>
      </c>
      <c r="H330" s="35">
        <f t="shared" si="137"/>
        <v>0</v>
      </c>
      <c r="I330" s="35">
        <f>F330+H330</f>
        <v>21600</v>
      </c>
      <c r="J330" s="441"/>
      <c r="K330" s="327"/>
      <c r="L330" s="328">
        <v>240</v>
      </c>
      <c r="M330" s="329">
        <f t="shared" si="139"/>
        <v>0</v>
      </c>
      <c r="N330" s="328">
        <v>0</v>
      </c>
      <c r="O330" s="329">
        <f t="shared" si="140"/>
        <v>0</v>
      </c>
      <c r="P330" s="329">
        <f>M330+O330</f>
        <v>0</v>
      </c>
      <c r="Q330" s="473"/>
      <c r="R330" s="327">
        <f t="shared" si="147"/>
        <v>90</v>
      </c>
      <c r="S330" s="328">
        <v>240</v>
      </c>
      <c r="T330" s="329">
        <f t="shared" si="142"/>
        <v>21600</v>
      </c>
      <c r="U330" s="328">
        <v>0</v>
      </c>
      <c r="V330" s="329">
        <f t="shared" si="143"/>
        <v>0</v>
      </c>
      <c r="W330" s="329">
        <f>T330+V330</f>
        <v>21600</v>
      </c>
      <c r="X330" s="464">
        <f t="shared" si="145"/>
        <v>21600</v>
      </c>
      <c r="Y330" s="497">
        <f t="shared" si="146"/>
        <v>0</v>
      </c>
    </row>
    <row r="331" spans="1:25" x14ac:dyDescent="0.25">
      <c r="A331" s="74" t="s">
        <v>640</v>
      </c>
      <c r="B331" s="75" t="s">
        <v>641</v>
      </c>
      <c r="C331" s="76"/>
      <c r="D331" s="77"/>
      <c r="E331" s="112"/>
      <c r="F331" s="28">
        <f>SUM(F332:F364)</f>
        <v>730490.44</v>
      </c>
      <c r="G331" s="112"/>
      <c r="H331" s="28">
        <f>SUM(H332:H364)</f>
        <v>1521955.2319999996</v>
      </c>
      <c r="I331" s="28">
        <f>SUM(I332:I364)</f>
        <v>2252445.6719999993</v>
      </c>
      <c r="J331" s="447"/>
      <c r="K331" s="350"/>
      <c r="L331" s="367"/>
      <c r="M331" s="368">
        <f>SUM(M332:M364)</f>
        <v>186500</v>
      </c>
      <c r="N331" s="367"/>
      <c r="O331" s="368">
        <f>SUM(O332:O364)</f>
        <v>796076</v>
      </c>
      <c r="P331" s="368">
        <f>SUM(P332:P364)</f>
        <v>982576</v>
      </c>
      <c r="Q331" s="479"/>
      <c r="R331" s="327">
        <f t="shared" si="147"/>
        <v>0</v>
      </c>
      <c r="S331" s="367"/>
      <c r="T331" s="368">
        <f>SUM(T332:T364)</f>
        <v>543990.43999999994</v>
      </c>
      <c r="U331" s="367"/>
      <c r="V331" s="368">
        <f>SUM(V332:V364)</f>
        <v>725879.23200000019</v>
      </c>
      <c r="W331" s="368">
        <f>SUM(W332:W364)</f>
        <v>1269869.6719999998</v>
      </c>
      <c r="X331" s="464">
        <f t="shared" si="145"/>
        <v>1269869.6719999993</v>
      </c>
      <c r="Y331" s="497">
        <f t="shared" si="146"/>
        <v>0</v>
      </c>
    </row>
    <row r="332" spans="1:25" x14ac:dyDescent="0.25">
      <c r="A332" s="128" t="s">
        <v>642</v>
      </c>
      <c r="B332" s="117" t="s">
        <v>643</v>
      </c>
      <c r="C332" s="118" t="s">
        <v>170</v>
      </c>
      <c r="D332" s="119">
        <v>1</v>
      </c>
      <c r="E332" s="40">
        <v>6550</v>
      </c>
      <c r="F332" s="35">
        <f t="shared" ref="F332:F364" si="148">D332*E332</f>
        <v>6550</v>
      </c>
      <c r="G332" s="40">
        <v>55450.2</v>
      </c>
      <c r="H332" s="35">
        <f t="shared" ref="H332:H364" si="149">D332*G332</f>
        <v>55450.2</v>
      </c>
      <c r="I332" s="35">
        <f t="shared" ref="I332:I339" si="150">E332*D332+G332*D332</f>
        <v>62000.2</v>
      </c>
      <c r="J332" s="441"/>
      <c r="K332" s="371"/>
      <c r="L332" s="328">
        <v>6550</v>
      </c>
      <c r="M332" s="329">
        <f t="shared" ref="M332:M364" si="151">K332*L332</f>
        <v>0</v>
      </c>
      <c r="N332" s="328">
        <v>55450.2</v>
      </c>
      <c r="O332" s="329">
        <f t="shared" ref="O332:O364" si="152">K332*N332</f>
        <v>0</v>
      </c>
      <c r="P332" s="329">
        <f t="shared" ref="P332:P339" si="153">L332*K332+N332*K332</f>
        <v>0</v>
      </c>
      <c r="Q332" s="473"/>
      <c r="R332" s="327">
        <f t="shared" si="147"/>
        <v>1</v>
      </c>
      <c r="S332" s="328">
        <v>6550</v>
      </c>
      <c r="T332" s="329">
        <f t="shared" ref="T332:T364" si="154">R332*S332</f>
        <v>6550</v>
      </c>
      <c r="U332" s="328">
        <v>55450.2</v>
      </c>
      <c r="V332" s="329">
        <f t="shared" ref="V332:V364" si="155">R332*U332</f>
        <v>55450.2</v>
      </c>
      <c r="W332" s="329">
        <f t="shared" ref="W332:W339" si="156">S332*R332+U332*R332</f>
        <v>62000.2</v>
      </c>
      <c r="X332" s="464">
        <f t="shared" si="145"/>
        <v>62000.2</v>
      </c>
      <c r="Y332" s="497">
        <f t="shared" si="146"/>
        <v>0</v>
      </c>
    </row>
    <row r="333" spans="1:25" x14ac:dyDescent="0.25">
      <c r="A333" s="128" t="s">
        <v>644</v>
      </c>
      <c r="B333" s="117" t="s">
        <v>645</v>
      </c>
      <c r="C333" s="118" t="s">
        <v>243</v>
      </c>
      <c r="D333" s="119">
        <v>170</v>
      </c>
      <c r="E333" s="40">
        <v>182</v>
      </c>
      <c r="F333" s="35">
        <f t="shared" si="148"/>
        <v>30940</v>
      </c>
      <c r="G333" s="40">
        <v>184.6</v>
      </c>
      <c r="H333" s="35">
        <f t="shared" si="149"/>
        <v>31382</v>
      </c>
      <c r="I333" s="35">
        <f t="shared" si="150"/>
        <v>62322</v>
      </c>
      <c r="J333" s="441"/>
      <c r="K333" s="371"/>
      <c r="L333" s="328">
        <v>182</v>
      </c>
      <c r="M333" s="329">
        <f t="shared" si="151"/>
        <v>0</v>
      </c>
      <c r="N333" s="328">
        <v>184.6</v>
      </c>
      <c r="O333" s="329">
        <f t="shared" si="152"/>
        <v>0</v>
      </c>
      <c r="P333" s="329">
        <f t="shared" si="153"/>
        <v>0</v>
      </c>
      <c r="Q333" s="473"/>
      <c r="R333" s="327">
        <f t="shared" si="147"/>
        <v>170</v>
      </c>
      <c r="S333" s="328">
        <v>182</v>
      </c>
      <c r="T333" s="329">
        <f t="shared" si="154"/>
        <v>30940</v>
      </c>
      <c r="U333" s="328">
        <v>184.6</v>
      </c>
      <c r="V333" s="329">
        <f t="shared" si="155"/>
        <v>31382</v>
      </c>
      <c r="W333" s="329">
        <f t="shared" si="156"/>
        <v>62322</v>
      </c>
      <c r="X333" s="464">
        <f t="shared" si="145"/>
        <v>62322</v>
      </c>
      <c r="Y333" s="497">
        <f t="shared" si="146"/>
        <v>0</v>
      </c>
    </row>
    <row r="334" spans="1:25" x14ac:dyDescent="0.25">
      <c r="A334" s="128" t="s">
        <v>646</v>
      </c>
      <c r="B334" s="117" t="s">
        <v>372</v>
      </c>
      <c r="C334" s="118" t="s">
        <v>243</v>
      </c>
      <c r="D334" s="119">
        <v>140</v>
      </c>
      <c r="E334" s="40">
        <v>182</v>
      </c>
      <c r="F334" s="35">
        <f t="shared" si="148"/>
        <v>25480</v>
      </c>
      <c r="G334" s="40">
        <v>160</v>
      </c>
      <c r="H334" s="35">
        <f t="shared" si="149"/>
        <v>22400</v>
      </c>
      <c r="I334" s="35">
        <f t="shared" si="150"/>
        <v>47880</v>
      </c>
      <c r="J334" s="441"/>
      <c r="K334" s="371"/>
      <c r="L334" s="328">
        <v>182</v>
      </c>
      <c r="M334" s="329">
        <f t="shared" si="151"/>
        <v>0</v>
      </c>
      <c r="N334" s="328">
        <v>160</v>
      </c>
      <c r="O334" s="329">
        <f t="shared" si="152"/>
        <v>0</v>
      </c>
      <c r="P334" s="329">
        <f t="shared" si="153"/>
        <v>0</v>
      </c>
      <c r="Q334" s="473"/>
      <c r="R334" s="327">
        <f t="shared" si="147"/>
        <v>140</v>
      </c>
      <c r="S334" s="328">
        <v>182</v>
      </c>
      <c r="T334" s="329">
        <f t="shared" si="154"/>
        <v>25480</v>
      </c>
      <c r="U334" s="328">
        <v>160</v>
      </c>
      <c r="V334" s="329">
        <f t="shared" si="155"/>
        <v>22400</v>
      </c>
      <c r="W334" s="329">
        <f t="shared" si="156"/>
        <v>47880</v>
      </c>
      <c r="X334" s="464">
        <f t="shared" si="145"/>
        <v>47880</v>
      </c>
      <c r="Y334" s="497">
        <f t="shared" si="146"/>
        <v>0</v>
      </c>
    </row>
    <row r="335" spans="1:25" x14ac:dyDescent="0.25">
      <c r="A335" s="128" t="s">
        <v>647</v>
      </c>
      <c r="B335" s="117" t="s">
        <v>648</v>
      </c>
      <c r="C335" s="118" t="s">
        <v>243</v>
      </c>
      <c r="D335" s="119">
        <v>650</v>
      </c>
      <c r="E335" s="40">
        <v>182</v>
      </c>
      <c r="F335" s="35">
        <f t="shared" si="148"/>
        <v>118300</v>
      </c>
      <c r="G335" s="40">
        <v>120.28</v>
      </c>
      <c r="H335" s="35">
        <f t="shared" si="149"/>
        <v>78182</v>
      </c>
      <c r="I335" s="35">
        <f t="shared" si="150"/>
        <v>196482</v>
      </c>
      <c r="J335" s="441"/>
      <c r="K335" s="371"/>
      <c r="L335" s="328">
        <v>182</v>
      </c>
      <c r="M335" s="329">
        <f t="shared" si="151"/>
        <v>0</v>
      </c>
      <c r="N335" s="328">
        <v>120.28</v>
      </c>
      <c r="O335" s="329">
        <f t="shared" si="152"/>
        <v>0</v>
      </c>
      <c r="P335" s="329">
        <f t="shared" si="153"/>
        <v>0</v>
      </c>
      <c r="Q335" s="473"/>
      <c r="R335" s="327">
        <f t="shared" si="147"/>
        <v>650</v>
      </c>
      <c r="S335" s="328">
        <v>182</v>
      </c>
      <c r="T335" s="329">
        <f t="shared" si="154"/>
        <v>118300</v>
      </c>
      <c r="U335" s="328">
        <v>120.28</v>
      </c>
      <c r="V335" s="329">
        <f t="shared" si="155"/>
        <v>78182</v>
      </c>
      <c r="W335" s="329">
        <f t="shared" si="156"/>
        <v>196482</v>
      </c>
      <c r="X335" s="464">
        <f t="shared" si="145"/>
        <v>196482</v>
      </c>
      <c r="Y335" s="497">
        <f t="shared" si="146"/>
        <v>0</v>
      </c>
    </row>
    <row r="336" spans="1:25" ht="28.5" x14ac:dyDescent="0.25">
      <c r="A336" s="128" t="s">
        <v>649</v>
      </c>
      <c r="B336" s="117" t="s">
        <v>650</v>
      </c>
      <c r="C336" s="118" t="s">
        <v>170</v>
      </c>
      <c r="D336" s="119">
        <v>78</v>
      </c>
      <c r="E336" s="40">
        <v>1865</v>
      </c>
      <c r="F336" s="35">
        <f t="shared" si="148"/>
        <v>145470</v>
      </c>
      <c r="G336" s="40">
        <v>6208.4</v>
      </c>
      <c r="H336" s="35">
        <f t="shared" si="149"/>
        <v>484255.19999999995</v>
      </c>
      <c r="I336" s="35">
        <f t="shared" si="150"/>
        <v>629725.19999999995</v>
      </c>
      <c r="J336" s="441"/>
      <c r="K336" s="371">
        <v>60</v>
      </c>
      <c r="L336" s="328">
        <v>1865</v>
      </c>
      <c r="M336" s="329">
        <f t="shared" si="151"/>
        <v>111900</v>
      </c>
      <c r="N336" s="328">
        <v>6208.4</v>
      </c>
      <c r="O336" s="329">
        <f t="shared" si="152"/>
        <v>372504</v>
      </c>
      <c r="P336" s="329">
        <f t="shared" si="153"/>
        <v>484404</v>
      </c>
      <c r="Q336" s="473"/>
      <c r="R336" s="327">
        <f t="shared" si="147"/>
        <v>18</v>
      </c>
      <c r="S336" s="328">
        <v>1865</v>
      </c>
      <c r="T336" s="329">
        <f t="shared" si="154"/>
        <v>33570</v>
      </c>
      <c r="U336" s="328">
        <v>6208.4</v>
      </c>
      <c r="V336" s="329">
        <f t="shared" si="155"/>
        <v>111751.2</v>
      </c>
      <c r="W336" s="329">
        <f t="shared" si="156"/>
        <v>145321.20000000001</v>
      </c>
      <c r="X336" s="464">
        <f t="shared" si="145"/>
        <v>145321.19999999995</v>
      </c>
      <c r="Y336" s="497">
        <f t="shared" si="146"/>
        <v>0</v>
      </c>
    </row>
    <row r="337" spans="1:25" x14ac:dyDescent="0.25">
      <c r="A337" s="128" t="s">
        <v>651</v>
      </c>
      <c r="B337" s="117" t="s">
        <v>652</v>
      </c>
      <c r="C337" s="118" t="s">
        <v>170</v>
      </c>
      <c r="D337" s="119">
        <v>14</v>
      </c>
      <c r="E337" s="40">
        <v>1865</v>
      </c>
      <c r="F337" s="35">
        <f t="shared" si="148"/>
        <v>26110</v>
      </c>
      <c r="G337" s="40">
        <v>18060.8</v>
      </c>
      <c r="H337" s="35">
        <f t="shared" si="149"/>
        <v>252851.19999999998</v>
      </c>
      <c r="I337" s="35">
        <f t="shared" si="150"/>
        <v>278961.19999999995</v>
      </c>
      <c r="J337" s="441"/>
      <c r="K337" s="371">
        <v>10</v>
      </c>
      <c r="L337" s="328">
        <v>1865</v>
      </c>
      <c r="M337" s="329">
        <f t="shared" si="151"/>
        <v>18650</v>
      </c>
      <c r="N337" s="328">
        <v>18060.8</v>
      </c>
      <c r="O337" s="329">
        <f t="shared" si="152"/>
        <v>180608</v>
      </c>
      <c r="P337" s="329">
        <f t="shared" si="153"/>
        <v>199258</v>
      </c>
      <c r="Q337" s="473"/>
      <c r="R337" s="327">
        <f t="shared" si="147"/>
        <v>4</v>
      </c>
      <c r="S337" s="328">
        <v>1865</v>
      </c>
      <c r="T337" s="329">
        <f t="shared" si="154"/>
        <v>7460</v>
      </c>
      <c r="U337" s="328">
        <v>18060.8</v>
      </c>
      <c r="V337" s="329">
        <f t="shared" si="155"/>
        <v>72243.199999999997</v>
      </c>
      <c r="W337" s="329">
        <f t="shared" si="156"/>
        <v>79703.199999999997</v>
      </c>
      <c r="X337" s="464">
        <f t="shared" si="145"/>
        <v>79703.199999999953</v>
      </c>
      <c r="Y337" s="497">
        <f t="shared" si="146"/>
        <v>0</v>
      </c>
    </row>
    <row r="338" spans="1:25" ht="28.5" x14ac:dyDescent="0.25">
      <c r="A338" s="128" t="s">
        <v>653</v>
      </c>
      <c r="B338" s="117" t="s">
        <v>654</v>
      </c>
      <c r="C338" s="118" t="s">
        <v>170</v>
      </c>
      <c r="D338" s="119">
        <v>42</v>
      </c>
      <c r="E338" s="40">
        <v>1865</v>
      </c>
      <c r="F338" s="35">
        <f t="shared" si="148"/>
        <v>78330</v>
      </c>
      <c r="G338" s="40">
        <v>8098.8</v>
      </c>
      <c r="H338" s="35">
        <f t="shared" si="149"/>
        <v>340149.60000000003</v>
      </c>
      <c r="I338" s="35">
        <f t="shared" si="150"/>
        <v>418479.60000000003</v>
      </c>
      <c r="J338" s="441"/>
      <c r="K338" s="371">
        <v>30</v>
      </c>
      <c r="L338" s="328">
        <v>1865</v>
      </c>
      <c r="M338" s="329">
        <f t="shared" si="151"/>
        <v>55950</v>
      </c>
      <c r="N338" s="328">
        <v>8098.8</v>
      </c>
      <c r="O338" s="329">
        <f t="shared" si="152"/>
        <v>242964</v>
      </c>
      <c r="P338" s="329">
        <f t="shared" si="153"/>
        <v>298914</v>
      </c>
      <c r="Q338" s="473"/>
      <c r="R338" s="327">
        <f t="shared" si="147"/>
        <v>12</v>
      </c>
      <c r="S338" s="328">
        <v>1865</v>
      </c>
      <c r="T338" s="329">
        <f t="shared" si="154"/>
        <v>22380</v>
      </c>
      <c r="U338" s="328">
        <v>8098.8</v>
      </c>
      <c r="V338" s="329">
        <f t="shared" si="155"/>
        <v>97185.600000000006</v>
      </c>
      <c r="W338" s="329">
        <f t="shared" si="156"/>
        <v>119565.6</v>
      </c>
      <c r="X338" s="464">
        <f t="shared" si="145"/>
        <v>119565.60000000003</v>
      </c>
      <c r="Y338" s="497">
        <f t="shared" si="146"/>
        <v>0</v>
      </c>
    </row>
    <row r="339" spans="1:25" ht="28.5" x14ac:dyDescent="0.25">
      <c r="A339" s="128" t="s">
        <v>655</v>
      </c>
      <c r="B339" s="117" t="s">
        <v>656</v>
      </c>
      <c r="C339" s="118" t="s">
        <v>170</v>
      </c>
      <c r="D339" s="119">
        <v>3</v>
      </c>
      <c r="E339" s="40">
        <v>1865</v>
      </c>
      <c r="F339" s="35">
        <f t="shared" si="148"/>
        <v>5595</v>
      </c>
      <c r="G339" s="40">
        <v>1424.6</v>
      </c>
      <c r="H339" s="35">
        <f t="shared" si="149"/>
        <v>4273.7999999999993</v>
      </c>
      <c r="I339" s="35">
        <f t="shared" si="150"/>
        <v>9868.7999999999993</v>
      </c>
      <c r="J339" s="441"/>
      <c r="K339" s="371"/>
      <c r="L339" s="328">
        <v>1865</v>
      </c>
      <c r="M339" s="329">
        <f t="shared" si="151"/>
        <v>0</v>
      </c>
      <c r="N339" s="328">
        <v>1424.6</v>
      </c>
      <c r="O339" s="329">
        <f t="shared" si="152"/>
        <v>0</v>
      </c>
      <c r="P339" s="329">
        <f t="shared" si="153"/>
        <v>0</v>
      </c>
      <c r="Q339" s="473"/>
      <c r="R339" s="327">
        <f t="shared" si="147"/>
        <v>3</v>
      </c>
      <c r="S339" s="328">
        <v>1865</v>
      </c>
      <c r="T339" s="329">
        <f t="shared" si="154"/>
        <v>5595</v>
      </c>
      <c r="U339" s="328">
        <v>1424.6</v>
      </c>
      <c r="V339" s="329">
        <f t="shared" si="155"/>
        <v>4273.7999999999993</v>
      </c>
      <c r="W339" s="329">
        <f t="shared" si="156"/>
        <v>9868.7999999999993</v>
      </c>
      <c r="X339" s="464">
        <f t="shared" si="145"/>
        <v>9868.7999999999993</v>
      </c>
      <c r="Y339" s="497">
        <f t="shared" si="146"/>
        <v>0</v>
      </c>
    </row>
    <row r="340" spans="1:25" x14ac:dyDescent="0.25">
      <c r="A340" s="129" t="s">
        <v>657</v>
      </c>
      <c r="B340" s="117" t="s">
        <v>658</v>
      </c>
      <c r="C340" s="118" t="s">
        <v>243</v>
      </c>
      <c r="D340" s="119">
        <v>200</v>
      </c>
      <c r="E340" s="40">
        <v>162.44</v>
      </c>
      <c r="F340" s="35">
        <f t="shared" si="148"/>
        <v>32488</v>
      </c>
      <c r="G340" s="40">
        <v>112.476</v>
      </c>
      <c r="H340" s="35">
        <f t="shared" si="149"/>
        <v>22495.200000000001</v>
      </c>
      <c r="I340" s="35">
        <f>F340+H340</f>
        <v>54983.199999999997</v>
      </c>
      <c r="J340" s="441"/>
      <c r="K340" s="371"/>
      <c r="L340" s="328">
        <v>162.44</v>
      </c>
      <c r="M340" s="329">
        <f t="shared" si="151"/>
        <v>0</v>
      </c>
      <c r="N340" s="328">
        <v>112.476</v>
      </c>
      <c r="O340" s="329">
        <f t="shared" si="152"/>
        <v>0</v>
      </c>
      <c r="P340" s="329">
        <f>M340+O340</f>
        <v>0</v>
      </c>
      <c r="Q340" s="473"/>
      <c r="R340" s="327">
        <f t="shared" si="147"/>
        <v>200</v>
      </c>
      <c r="S340" s="328">
        <v>162.44</v>
      </c>
      <c r="T340" s="329">
        <f t="shared" si="154"/>
        <v>32488</v>
      </c>
      <c r="U340" s="328">
        <v>112.476</v>
      </c>
      <c r="V340" s="329">
        <f t="shared" si="155"/>
        <v>22495.200000000001</v>
      </c>
      <c r="W340" s="329">
        <f>T340+V340</f>
        <v>54983.199999999997</v>
      </c>
      <c r="X340" s="464">
        <f t="shared" si="145"/>
        <v>54983.199999999997</v>
      </c>
      <c r="Y340" s="497">
        <f t="shared" si="146"/>
        <v>0</v>
      </c>
    </row>
    <row r="341" spans="1:25" x14ac:dyDescent="0.25">
      <c r="A341" s="129" t="s">
        <v>659</v>
      </c>
      <c r="B341" s="117" t="s">
        <v>660</v>
      </c>
      <c r="C341" s="118" t="s">
        <v>243</v>
      </c>
      <c r="D341" s="119">
        <v>39</v>
      </c>
      <c r="E341" s="40">
        <v>196.5</v>
      </c>
      <c r="F341" s="35">
        <f t="shared" si="148"/>
        <v>7663.5</v>
      </c>
      <c r="G341" s="40">
        <v>271.98599999999999</v>
      </c>
      <c r="H341" s="35">
        <f t="shared" si="149"/>
        <v>10607.454</v>
      </c>
      <c r="I341" s="35">
        <f>F341+H341</f>
        <v>18270.953999999998</v>
      </c>
      <c r="J341" s="441"/>
      <c r="K341" s="371"/>
      <c r="L341" s="328">
        <v>196.5</v>
      </c>
      <c r="M341" s="329">
        <f t="shared" si="151"/>
        <v>0</v>
      </c>
      <c r="N341" s="328">
        <v>271.98599999999999</v>
      </c>
      <c r="O341" s="329">
        <f t="shared" si="152"/>
        <v>0</v>
      </c>
      <c r="P341" s="329">
        <f>M341+O341</f>
        <v>0</v>
      </c>
      <c r="Q341" s="473"/>
      <c r="R341" s="327">
        <f t="shared" si="147"/>
        <v>39</v>
      </c>
      <c r="S341" s="328">
        <v>196.5</v>
      </c>
      <c r="T341" s="329">
        <f t="shared" si="154"/>
        <v>7663.5</v>
      </c>
      <c r="U341" s="328">
        <v>271.98599999999999</v>
      </c>
      <c r="V341" s="329">
        <f t="shared" si="155"/>
        <v>10607.454</v>
      </c>
      <c r="W341" s="329">
        <f>T341+V341</f>
        <v>18270.953999999998</v>
      </c>
      <c r="X341" s="464">
        <f t="shared" si="145"/>
        <v>18270.953999999998</v>
      </c>
      <c r="Y341" s="497">
        <f t="shared" si="146"/>
        <v>0</v>
      </c>
    </row>
    <row r="342" spans="1:25" x14ac:dyDescent="0.25">
      <c r="A342" s="128" t="s">
        <v>661</v>
      </c>
      <c r="B342" s="117" t="s">
        <v>522</v>
      </c>
      <c r="C342" s="118" t="s">
        <v>243</v>
      </c>
      <c r="D342" s="119">
        <v>39</v>
      </c>
      <c r="E342" s="40">
        <v>838.4</v>
      </c>
      <c r="F342" s="35">
        <f t="shared" si="148"/>
        <v>32697.599999999999</v>
      </c>
      <c r="G342" s="40">
        <v>699.4</v>
      </c>
      <c r="H342" s="35">
        <f t="shared" si="149"/>
        <v>27276.6</v>
      </c>
      <c r="I342" s="35">
        <f t="shared" ref="I342:I360" si="157">E342*D342+G342*D342</f>
        <v>59974.2</v>
      </c>
      <c r="J342" s="441"/>
      <c r="K342" s="371"/>
      <c r="L342" s="328">
        <v>838.4</v>
      </c>
      <c r="M342" s="329">
        <f t="shared" si="151"/>
        <v>0</v>
      </c>
      <c r="N342" s="328">
        <v>699.4</v>
      </c>
      <c r="O342" s="329">
        <f t="shared" si="152"/>
        <v>0</v>
      </c>
      <c r="P342" s="329">
        <f t="shared" ref="P342:P360" si="158">L342*K342+N342*K342</f>
        <v>0</v>
      </c>
      <c r="Q342" s="473"/>
      <c r="R342" s="327">
        <f t="shared" si="147"/>
        <v>39</v>
      </c>
      <c r="S342" s="328">
        <v>838.4</v>
      </c>
      <c r="T342" s="329">
        <f t="shared" si="154"/>
        <v>32697.599999999999</v>
      </c>
      <c r="U342" s="328">
        <v>699.4</v>
      </c>
      <c r="V342" s="329">
        <f t="shared" si="155"/>
        <v>27276.6</v>
      </c>
      <c r="W342" s="329">
        <f t="shared" ref="W342:W360" si="159">S342*R342+U342*R342</f>
        <v>59974.2</v>
      </c>
      <c r="X342" s="464">
        <f t="shared" si="145"/>
        <v>59974.2</v>
      </c>
      <c r="Y342" s="497">
        <f t="shared" si="146"/>
        <v>0</v>
      </c>
    </row>
    <row r="343" spans="1:25" ht="28.5" x14ac:dyDescent="0.25">
      <c r="A343" s="128" t="s">
        <v>662</v>
      </c>
      <c r="B343" s="117" t="s">
        <v>663</v>
      </c>
      <c r="C343" s="118" t="s">
        <v>170</v>
      </c>
      <c r="D343" s="119">
        <v>23</v>
      </c>
      <c r="E343" s="40">
        <v>655.01</v>
      </c>
      <c r="F343" s="35">
        <f t="shared" si="148"/>
        <v>15065.23</v>
      </c>
      <c r="G343" s="40">
        <v>626.61</v>
      </c>
      <c r="H343" s="35">
        <f t="shared" si="149"/>
        <v>14412.03</v>
      </c>
      <c r="I343" s="35">
        <f t="shared" si="157"/>
        <v>29477.260000000002</v>
      </c>
      <c r="J343" s="441"/>
      <c r="K343" s="371"/>
      <c r="L343" s="328">
        <v>655.01</v>
      </c>
      <c r="M343" s="329">
        <f t="shared" si="151"/>
        <v>0</v>
      </c>
      <c r="N343" s="328">
        <v>626.61</v>
      </c>
      <c r="O343" s="329">
        <f t="shared" si="152"/>
        <v>0</v>
      </c>
      <c r="P343" s="329">
        <f t="shared" si="158"/>
        <v>0</v>
      </c>
      <c r="Q343" s="473"/>
      <c r="R343" s="327">
        <f t="shared" si="147"/>
        <v>23</v>
      </c>
      <c r="S343" s="328">
        <v>655.01</v>
      </c>
      <c r="T343" s="329">
        <f t="shared" si="154"/>
        <v>15065.23</v>
      </c>
      <c r="U343" s="328">
        <v>626.61</v>
      </c>
      <c r="V343" s="329">
        <f t="shared" si="155"/>
        <v>14412.03</v>
      </c>
      <c r="W343" s="329">
        <f t="shared" si="159"/>
        <v>29477.260000000002</v>
      </c>
      <c r="X343" s="464">
        <f t="shared" si="145"/>
        <v>29477.260000000002</v>
      </c>
      <c r="Y343" s="497">
        <f t="shared" si="146"/>
        <v>0</v>
      </c>
    </row>
    <row r="344" spans="1:25" ht="28.5" x14ac:dyDescent="0.25">
      <c r="A344" s="128" t="s">
        <v>664</v>
      </c>
      <c r="B344" s="117" t="s">
        <v>665</v>
      </c>
      <c r="C344" s="118" t="s">
        <v>170</v>
      </c>
      <c r="D344" s="119">
        <v>9</v>
      </c>
      <c r="E344" s="40">
        <v>655.01</v>
      </c>
      <c r="F344" s="35">
        <f t="shared" si="148"/>
        <v>5895.09</v>
      </c>
      <c r="G344" s="40">
        <v>483.6</v>
      </c>
      <c r="H344" s="35">
        <f t="shared" si="149"/>
        <v>4352.4000000000005</v>
      </c>
      <c r="I344" s="35">
        <f t="shared" si="157"/>
        <v>10247.490000000002</v>
      </c>
      <c r="J344" s="441"/>
      <c r="K344" s="371"/>
      <c r="L344" s="328">
        <v>655.01</v>
      </c>
      <c r="M344" s="329">
        <f t="shared" si="151"/>
        <v>0</v>
      </c>
      <c r="N344" s="328">
        <v>483.6</v>
      </c>
      <c r="O344" s="329">
        <f t="shared" si="152"/>
        <v>0</v>
      </c>
      <c r="P344" s="329">
        <f t="shared" si="158"/>
        <v>0</v>
      </c>
      <c r="Q344" s="473"/>
      <c r="R344" s="327">
        <f t="shared" si="147"/>
        <v>9</v>
      </c>
      <c r="S344" s="328">
        <v>655.01</v>
      </c>
      <c r="T344" s="329">
        <f t="shared" si="154"/>
        <v>5895.09</v>
      </c>
      <c r="U344" s="328">
        <v>483.6</v>
      </c>
      <c r="V344" s="329">
        <f t="shared" si="155"/>
        <v>4352.4000000000005</v>
      </c>
      <c r="W344" s="329">
        <f t="shared" si="159"/>
        <v>10247.490000000002</v>
      </c>
      <c r="X344" s="464">
        <f t="shared" si="145"/>
        <v>10247.490000000002</v>
      </c>
      <c r="Y344" s="497">
        <f t="shared" si="146"/>
        <v>0</v>
      </c>
    </row>
    <row r="345" spans="1:25" ht="28.5" x14ac:dyDescent="0.25">
      <c r="A345" s="128" t="s">
        <v>666</v>
      </c>
      <c r="B345" s="117" t="s">
        <v>667</v>
      </c>
      <c r="C345" s="118" t="s">
        <v>170</v>
      </c>
      <c r="D345" s="119">
        <v>10</v>
      </c>
      <c r="E345" s="40">
        <v>655</v>
      </c>
      <c r="F345" s="35">
        <f t="shared" si="148"/>
        <v>6550</v>
      </c>
      <c r="G345" s="40">
        <v>315.89999999999998</v>
      </c>
      <c r="H345" s="35">
        <f t="shared" si="149"/>
        <v>3159</v>
      </c>
      <c r="I345" s="35">
        <f t="shared" si="157"/>
        <v>9709</v>
      </c>
      <c r="J345" s="441"/>
      <c r="K345" s="371"/>
      <c r="L345" s="328">
        <v>655</v>
      </c>
      <c r="M345" s="329">
        <f t="shared" si="151"/>
        <v>0</v>
      </c>
      <c r="N345" s="328">
        <v>315.89999999999998</v>
      </c>
      <c r="O345" s="329">
        <f t="shared" si="152"/>
        <v>0</v>
      </c>
      <c r="P345" s="329">
        <f t="shared" si="158"/>
        <v>0</v>
      </c>
      <c r="Q345" s="473"/>
      <c r="R345" s="327">
        <f t="shared" si="147"/>
        <v>10</v>
      </c>
      <c r="S345" s="328">
        <v>655</v>
      </c>
      <c r="T345" s="329">
        <f t="shared" si="154"/>
        <v>6550</v>
      </c>
      <c r="U345" s="328">
        <v>315.89999999999998</v>
      </c>
      <c r="V345" s="329">
        <f t="shared" si="155"/>
        <v>3159</v>
      </c>
      <c r="W345" s="329">
        <f t="shared" si="159"/>
        <v>9709</v>
      </c>
      <c r="X345" s="464">
        <f t="shared" si="145"/>
        <v>9709</v>
      </c>
      <c r="Y345" s="497">
        <f t="shared" si="146"/>
        <v>0</v>
      </c>
    </row>
    <row r="346" spans="1:25" ht="28.5" x14ac:dyDescent="0.25">
      <c r="A346" s="128" t="s">
        <v>668</v>
      </c>
      <c r="B346" s="117" t="s">
        <v>669</v>
      </c>
      <c r="C346" s="118" t="s">
        <v>170</v>
      </c>
      <c r="D346" s="119">
        <v>4</v>
      </c>
      <c r="E346" s="40">
        <v>655</v>
      </c>
      <c r="F346" s="35">
        <f t="shared" si="148"/>
        <v>2620</v>
      </c>
      <c r="G346" s="40">
        <v>630.5</v>
      </c>
      <c r="H346" s="35">
        <f t="shared" si="149"/>
        <v>2522</v>
      </c>
      <c r="I346" s="35">
        <f t="shared" si="157"/>
        <v>5142</v>
      </c>
      <c r="J346" s="441"/>
      <c r="K346" s="371"/>
      <c r="L346" s="328">
        <v>655</v>
      </c>
      <c r="M346" s="329">
        <f t="shared" si="151"/>
        <v>0</v>
      </c>
      <c r="N346" s="328">
        <v>630.5</v>
      </c>
      <c r="O346" s="329">
        <f t="shared" si="152"/>
        <v>0</v>
      </c>
      <c r="P346" s="329">
        <f t="shared" si="158"/>
        <v>0</v>
      </c>
      <c r="Q346" s="473"/>
      <c r="R346" s="327">
        <f t="shared" si="147"/>
        <v>4</v>
      </c>
      <c r="S346" s="328">
        <v>655</v>
      </c>
      <c r="T346" s="329">
        <f t="shared" si="154"/>
        <v>2620</v>
      </c>
      <c r="U346" s="328">
        <v>630.5</v>
      </c>
      <c r="V346" s="329">
        <f t="shared" si="155"/>
        <v>2522</v>
      </c>
      <c r="W346" s="329">
        <f t="shared" si="159"/>
        <v>5142</v>
      </c>
      <c r="X346" s="464">
        <f t="shared" si="145"/>
        <v>5142</v>
      </c>
      <c r="Y346" s="497">
        <f t="shared" si="146"/>
        <v>0</v>
      </c>
    </row>
    <row r="347" spans="1:25" x14ac:dyDescent="0.25">
      <c r="A347" s="128" t="s">
        <v>670</v>
      </c>
      <c r="B347" s="117" t="s">
        <v>671</v>
      </c>
      <c r="C347" s="118" t="s">
        <v>170</v>
      </c>
      <c r="D347" s="119">
        <v>38</v>
      </c>
      <c r="E347" s="40">
        <v>655</v>
      </c>
      <c r="F347" s="35">
        <f t="shared" si="148"/>
        <v>24890</v>
      </c>
      <c r="G347" s="40">
        <v>767</v>
      </c>
      <c r="H347" s="35">
        <f t="shared" si="149"/>
        <v>29146</v>
      </c>
      <c r="I347" s="35">
        <f t="shared" si="157"/>
        <v>54036</v>
      </c>
      <c r="J347" s="441"/>
      <c r="K347" s="371"/>
      <c r="L347" s="328">
        <v>655</v>
      </c>
      <c r="M347" s="329">
        <f t="shared" si="151"/>
        <v>0</v>
      </c>
      <c r="N347" s="328">
        <v>767</v>
      </c>
      <c r="O347" s="329">
        <f t="shared" si="152"/>
        <v>0</v>
      </c>
      <c r="P347" s="329">
        <f t="shared" si="158"/>
        <v>0</v>
      </c>
      <c r="Q347" s="473"/>
      <c r="R347" s="327">
        <f t="shared" si="147"/>
        <v>38</v>
      </c>
      <c r="S347" s="328">
        <v>655</v>
      </c>
      <c r="T347" s="329">
        <f t="shared" si="154"/>
        <v>24890</v>
      </c>
      <c r="U347" s="328">
        <v>767</v>
      </c>
      <c r="V347" s="329">
        <f t="shared" si="155"/>
        <v>29146</v>
      </c>
      <c r="W347" s="329">
        <f t="shared" si="159"/>
        <v>54036</v>
      </c>
      <c r="X347" s="464">
        <f t="shared" si="145"/>
        <v>54036</v>
      </c>
      <c r="Y347" s="497">
        <f t="shared" si="146"/>
        <v>0</v>
      </c>
    </row>
    <row r="348" spans="1:25" ht="28.5" x14ac:dyDescent="0.25">
      <c r="A348" s="129" t="s">
        <v>672</v>
      </c>
      <c r="B348" s="117" t="s">
        <v>622</v>
      </c>
      <c r="C348" s="118" t="s">
        <v>170</v>
      </c>
      <c r="D348" s="119">
        <v>8</v>
      </c>
      <c r="E348" s="40">
        <v>1048</v>
      </c>
      <c r="F348" s="35">
        <f t="shared" si="148"/>
        <v>8384</v>
      </c>
      <c r="G348" s="40">
        <v>1383.1610000000001</v>
      </c>
      <c r="H348" s="35">
        <f t="shared" si="149"/>
        <v>11065.288</v>
      </c>
      <c r="I348" s="35">
        <f t="shared" si="157"/>
        <v>19449.288</v>
      </c>
      <c r="J348" s="441"/>
      <c r="K348" s="371"/>
      <c r="L348" s="328">
        <v>1048</v>
      </c>
      <c r="M348" s="329">
        <f t="shared" si="151"/>
        <v>0</v>
      </c>
      <c r="N348" s="328">
        <v>1383.1610000000001</v>
      </c>
      <c r="O348" s="329">
        <f t="shared" si="152"/>
        <v>0</v>
      </c>
      <c r="P348" s="329">
        <f t="shared" si="158"/>
        <v>0</v>
      </c>
      <c r="Q348" s="473"/>
      <c r="R348" s="327">
        <f t="shared" si="147"/>
        <v>8</v>
      </c>
      <c r="S348" s="328">
        <v>1048</v>
      </c>
      <c r="T348" s="329">
        <f t="shared" si="154"/>
        <v>8384</v>
      </c>
      <c r="U348" s="328">
        <v>1383.1610000000001</v>
      </c>
      <c r="V348" s="329">
        <f t="shared" si="155"/>
        <v>11065.288</v>
      </c>
      <c r="W348" s="329">
        <f t="shared" si="159"/>
        <v>19449.288</v>
      </c>
      <c r="X348" s="464">
        <f t="shared" si="145"/>
        <v>19449.288</v>
      </c>
      <c r="Y348" s="497">
        <f t="shared" si="146"/>
        <v>0</v>
      </c>
    </row>
    <row r="349" spans="1:25" ht="28.5" x14ac:dyDescent="0.25">
      <c r="A349" s="128" t="s">
        <v>673</v>
      </c>
      <c r="B349" s="117" t="s">
        <v>674</v>
      </c>
      <c r="C349" s="118" t="s">
        <v>243</v>
      </c>
      <c r="D349" s="119">
        <v>1000</v>
      </c>
      <c r="E349" s="40">
        <v>45.85</v>
      </c>
      <c r="F349" s="35">
        <f t="shared" si="148"/>
        <v>45850</v>
      </c>
      <c r="G349" s="40">
        <v>28.08</v>
      </c>
      <c r="H349" s="35">
        <f t="shared" si="149"/>
        <v>28080</v>
      </c>
      <c r="I349" s="35">
        <f t="shared" si="157"/>
        <v>73930</v>
      </c>
      <c r="J349" s="441"/>
      <c r="K349" s="371"/>
      <c r="L349" s="328">
        <v>45.85</v>
      </c>
      <c r="M349" s="329">
        <f t="shared" si="151"/>
        <v>0</v>
      </c>
      <c r="N349" s="328">
        <v>28.08</v>
      </c>
      <c r="O349" s="329">
        <f t="shared" si="152"/>
        <v>0</v>
      </c>
      <c r="P349" s="329">
        <f t="shared" si="158"/>
        <v>0</v>
      </c>
      <c r="Q349" s="473"/>
      <c r="R349" s="327">
        <f t="shared" si="147"/>
        <v>1000</v>
      </c>
      <c r="S349" s="328">
        <v>45.85</v>
      </c>
      <c r="T349" s="329">
        <f t="shared" si="154"/>
        <v>45850</v>
      </c>
      <c r="U349" s="328">
        <v>28.08</v>
      </c>
      <c r="V349" s="329">
        <f t="shared" si="155"/>
        <v>28080</v>
      </c>
      <c r="W349" s="329">
        <f t="shared" si="159"/>
        <v>73930</v>
      </c>
      <c r="X349" s="464">
        <f t="shared" si="145"/>
        <v>73930</v>
      </c>
      <c r="Y349" s="497">
        <f t="shared" si="146"/>
        <v>0</v>
      </c>
    </row>
    <row r="350" spans="1:25" x14ac:dyDescent="0.25">
      <c r="A350" s="128" t="s">
        <v>675</v>
      </c>
      <c r="B350" s="122" t="s">
        <v>676</v>
      </c>
      <c r="C350" s="50" t="s">
        <v>170</v>
      </c>
      <c r="D350" s="51">
        <v>2</v>
      </c>
      <c r="E350" s="40">
        <v>393</v>
      </c>
      <c r="F350" s="35">
        <f t="shared" si="148"/>
        <v>786</v>
      </c>
      <c r="G350" s="40">
        <v>2175.58</v>
      </c>
      <c r="H350" s="35">
        <f t="shared" si="149"/>
        <v>4351.16</v>
      </c>
      <c r="I350" s="35">
        <f t="shared" si="157"/>
        <v>5137.16</v>
      </c>
      <c r="J350" s="441"/>
      <c r="K350" s="334"/>
      <c r="L350" s="328">
        <v>393</v>
      </c>
      <c r="M350" s="329">
        <f t="shared" si="151"/>
        <v>0</v>
      </c>
      <c r="N350" s="328">
        <v>2175.58</v>
      </c>
      <c r="O350" s="329">
        <f t="shared" si="152"/>
        <v>0</v>
      </c>
      <c r="P350" s="329">
        <f t="shared" si="158"/>
        <v>0</v>
      </c>
      <c r="Q350" s="473"/>
      <c r="R350" s="327">
        <f t="shared" si="147"/>
        <v>2</v>
      </c>
      <c r="S350" s="328">
        <v>393</v>
      </c>
      <c r="T350" s="329">
        <f t="shared" si="154"/>
        <v>786</v>
      </c>
      <c r="U350" s="328">
        <v>2175.58</v>
      </c>
      <c r="V350" s="329">
        <f t="shared" si="155"/>
        <v>4351.16</v>
      </c>
      <c r="W350" s="329">
        <f t="shared" si="159"/>
        <v>5137.16</v>
      </c>
      <c r="X350" s="464">
        <f t="shared" si="145"/>
        <v>5137.16</v>
      </c>
      <c r="Y350" s="497">
        <f t="shared" si="146"/>
        <v>0</v>
      </c>
    </row>
    <row r="351" spans="1:25" x14ac:dyDescent="0.25">
      <c r="A351" s="128" t="s">
        <v>677</v>
      </c>
      <c r="B351" s="122" t="s">
        <v>557</v>
      </c>
      <c r="C351" s="50" t="s">
        <v>170</v>
      </c>
      <c r="D351" s="51">
        <v>7</v>
      </c>
      <c r="E351" s="40">
        <v>393</v>
      </c>
      <c r="F351" s="35">
        <f t="shared" si="148"/>
        <v>2751</v>
      </c>
      <c r="G351" s="40">
        <v>194.8</v>
      </c>
      <c r="H351" s="35">
        <f t="shared" si="149"/>
        <v>1363.6000000000001</v>
      </c>
      <c r="I351" s="35">
        <f t="shared" si="157"/>
        <v>4114.6000000000004</v>
      </c>
      <c r="J351" s="441"/>
      <c r="K351" s="334"/>
      <c r="L351" s="328">
        <v>393</v>
      </c>
      <c r="M351" s="329">
        <f t="shared" si="151"/>
        <v>0</v>
      </c>
      <c r="N351" s="328">
        <v>194.8</v>
      </c>
      <c r="O351" s="329">
        <f t="shared" si="152"/>
        <v>0</v>
      </c>
      <c r="P351" s="329">
        <f t="shared" si="158"/>
        <v>0</v>
      </c>
      <c r="Q351" s="473"/>
      <c r="R351" s="327">
        <f t="shared" si="147"/>
        <v>7</v>
      </c>
      <c r="S351" s="328">
        <v>393</v>
      </c>
      <c r="T351" s="329">
        <f t="shared" si="154"/>
        <v>2751</v>
      </c>
      <c r="U351" s="328">
        <v>194.8</v>
      </c>
      <c r="V351" s="329">
        <f t="shared" si="155"/>
        <v>1363.6000000000001</v>
      </c>
      <c r="W351" s="329">
        <f t="shared" si="159"/>
        <v>4114.6000000000004</v>
      </c>
      <c r="X351" s="464">
        <f t="shared" si="145"/>
        <v>4114.6000000000004</v>
      </c>
      <c r="Y351" s="497">
        <f t="shared" si="146"/>
        <v>0</v>
      </c>
    </row>
    <row r="352" spans="1:25" x14ac:dyDescent="0.25">
      <c r="A352" s="128" t="s">
        <v>678</v>
      </c>
      <c r="B352" s="122" t="s">
        <v>563</v>
      </c>
      <c r="C352" s="50" t="s">
        <v>170</v>
      </c>
      <c r="D352" s="51">
        <v>104</v>
      </c>
      <c r="E352" s="40">
        <v>0</v>
      </c>
      <c r="F352" s="35">
        <f t="shared" si="148"/>
        <v>0</v>
      </c>
      <c r="G352" s="40">
        <v>5.82</v>
      </c>
      <c r="H352" s="35">
        <f t="shared" si="149"/>
        <v>605.28</v>
      </c>
      <c r="I352" s="35">
        <f t="shared" si="157"/>
        <v>605.28</v>
      </c>
      <c r="J352" s="441"/>
      <c r="K352" s="334"/>
      <c r="L352" s="328">
        <v>0</v>
      </c>
      <c r="M352" s="329">
        <f t="shared" si="151"/>
        <v>0</v>
      </c>
      <c r="N352" s="328">
        <v>5.82</v>
      </c>
      <c r="O352" s="329">
        <f t="shared" si="152"/>
        <v>0</v>
      </c>
      <c r="P352" s="329">
        <f t="shared" si="158"/>
        <v>0</v>
      </c>
      <c r="Q352" s="473"/>
      <c r="R352" s="327">
        <f t="shared" si="147"/>
        <v>104</v>
      </c>
      <c r="S352" s="328">
        <v>0</v>
      </c>
      <c r="T352" s="329">
        <f t="shared" si="154"/>
        <v>0</v>
      </c>
      <c r="U352" s="328">
        <v>5.82</v>
      </c>
      <c r="V352" s="329">
        <f t="shared" si="155"/>
        <v>605.28</v>
      </c>
      <c r="W352" s="329">
        <f t="shared" si="159"/>
        <v>605.28</v>
      </c>
      <c r="X352" s="464">
        <f t="shared" si="145"/>
        <v>605.28</v>
      </c>
      <c r="Y352" s="497">
        <f t="shared" si="146"/>
        <v>0</v>
      </c>
    </row>
    <row r="353" spans="1:25" x14ac:dyDescent="0.25">
      <c r="A353" s="128" t="s">
        <v>679</v>
      </c>
      <c r="B353" s="122" t="s">
        <v>561</v>
      </c>
      <c r="C353" s="50" t="s">
        <v>170</v>
      </c>
      <c r="D353" s="51">
        <v>104</v>
      </c>
      <c r="E353" s="40">
        <v>0</v>
      </c>
      <c r="F353" s="35">
        <f t="shared" si="148"/>
        <v>0</v>
      </c>
      <c r="G353" s="40">
        <v>3.98</v>
      </c>
      <c r="H353" s="35">
        <f t="shared" si="149"/>
        <v>413.92</v>
      </c>
      <c r="I353" s="35">
        <f t="shared" si="157"/>
        <v>413.92</v>
      </c>
      <c r="J353" s="441"/>
      <c r="K353" s="334"/>
      <c r="L353" s="328">
        <v>0</v>
      </c>
      <c r="M353" s="329">
        <f t="shared" si="151"/>
        <v>0</v>
      </c>
      <c r="N353" s="328">
        <v>3.98</v>
      </c>
      <c r="O353" s="329">
        <f t="shared" si="152"/>
        <v>0</v>
      </c>
      <c r="P353" s="329">
        <f t="shared" si="158"/>
        <v>0</v>
      </c>
      <c r="Q353" s="473"/>
      <c r="R353" s="327">
        <f t="shared" si="147"/>
        <v>104</v>
      </c>
      <c r="S353" s="328">
        <v>0</v>
      </c>
      <c r="T353" s="329">
        <f t="shared" si="154"/>
        <v>0</v>
      </c>
      <c r="U353" s="328">
        <v>3.98</v>
      </c>
      <c r="V353" s="329">
        <f t="shared" si="155"/>
        <v>413.92</v>
      </c>
      <c r="W353" s="329">
        <f t="shared" si="159"/>
        <v>413.92</v>
      </c>
      <c r="X353" s="464">
        <f t="shared" si="145"/>
        <v>413.92</v>
      </c>
      <c r="Y353" s="497">
        <f t="shared" si="146"/>
        <v>0</v>
      </c>
    </row>
    <row r="354" spans="1:25" x14ac:dyDescent="0.25">
      <c r="A354" s="128" t="s">
        <v>680</v>
      </c>
      <c r="B354" s="122" t="s">
        <v>681</v>
      </c>
      <c r="C354" s="50" t="s">
        <v>170</v>
      </c>
      <c r="D354" s="51">
        <v>52</v>
      </c>
      <c r="E354" s="40">
        <v>32.74</v>
      </c>
      <c r="F354" s="35">
        <f t="shared" si="148"/>
        <v>1702.48</v>
      </c>
      <c r="G354" s="40">
        <v>102.06</v>
      </c>
      <c r="H354" s="35">
        <f t="shared" si="149"/>
        <v>5307.12</v>
      </c>
      <c r="I354" s="35">
        <f t="shared" si="157"/>
        <v>7009.6</v>
      </c>
      <c r="J354" s="441"/>
      <c r="K354" s="334"/>
      <c r="L354" s="328">
        <v>32.74</v>
      </c>
      <c r="M354" s="329">
        <f t="shared" si="151"/>
        <v>0</v>
      </c>
      <c r="N354" s="328">
        <v>102.06</v>
      </c>
      <c r="O354" s="329">
        <f t="shared" si="152"/>
        <v>0</v>
      </c>
      <c r="P354" s="329">
        <f t="shared" si="158"/>
        <v>0</v>
      </c>
      <c r="Q354" s="473"/>
      <c r="R354" s="327">
        <f t="shared" si="147"/>
        <v>52</v>
      </c>
      <c r="S354" s="328">
        <v>32.74</v>
      </c>
      <c r="T354" s="329">
        <f t="shared" si="154"/>
        <v>1702.48</v>
      </c>
      <c r="U354" s="328">
        <v>102.06</v>
      </c>
      <c r="V354" s="329">
        <f t="shared" si="155"/>
        <v>5307.12</v>
      </c>
      <c r="W354" s="329">
        <f t="shared" si="159"/>
        <v>7009.6</v>
      </c>
      <c r="X354" s="464">
        <f t="shared" si="145"/>
        <v>7009.6</v>
      </c>
      <c r="Y354" s="497">
        <f t="shared" si="146"/>
        <v>0</v>
      </c>
    </row>
    <row r="355" spans="1:25" ht="28.5" x14ac:dyDescent="0.25">
      <c r="A355" s="128" t="s">
        <v>682</v>
      </c>
      <c r="B355" s="122" t="s">
        <v>683</v>
      </c>
      <c r="C355" s="50" t="s">
        <v>170</v>
      </c>
      <c r="D355" s="51">
        <v>62</v>
      </c>
      <c r="E355" s="40">
        <v>0</v>
      </c>
      <c r="F355" s="35">
        <f t="shared" si="148"/>
        <v>0</v>
      </c>
      <c r="G355" s="40">
        <v>6.49</v>
      </c>
      <c r="H355" s="35">
        <f t="shared" si="149"/>
        <v>402.38</v>
      </c>
      <c r="I355" s="35">
        <f t="shared" si="157"/>
        <v>402.38</v>
      </c>
      <c r="J355" s="441"/>
      <c r="K355" s="334"/>
      <c r="L355" s="328">
        <v>0</v>
      </c>
      <c r="M355" s="329">
        <f t="shared" si="151"/>
        <v>0</v>
      </c>
      <c r="N355" s="328">
        <v>6.49</v>
      </c>
      <c r="O355" s="329">
        <f t="shared" si="152"/>
        <v>0</v>
      </c>
      <c r="P355" s="329">
        <f t="shared" si="158"/>
        <v>0</v>
      </c>
      <c r="Q355" s="473"/>
      <c r="R355" s="327">
        <f t="shared" si="147"/>
        <v>62</v>
      </c>
      <c r="S355" s="328">
        <v>0</v>
      </c>
      <c r="T355" s="329">
        <f t="shared" si="154"/>
        <v>0</v>
      </c>
      <c r="U355" s="328">
        <v>6.49</v>
      </c>
      <c r="V355" s="329">
        <f t="shared" si="155"/>
        <v>402.38</v>
      </c>
      <c r="W355" s="329">
        <f t="shared" si="159"/>
        <v>402.38</v>
      </c>
      <c r="X355" s="464">
        <f t="shared" si="145"/>
        <v>402.38</v>
      </c>
      <c r="Y355" s="497">
        <f t="shared" si="146"/>
        <v>0</v>
      </c>
    </row>
    <row r="356" spans="1:25" x14ac:dyDescent="0.25">
      <c r="A356" s="128" t="s">
        <v>684</v>
      </c>
      <c r="B356" s="122" t="s">
        <v>685</v>
      </c>
      <c r="C356" s="50" t="s">
        <v>170</v>
      </c>
      <c r="D356" s="51">
        <v>62</v>
      </c>
      <c r="E356" s="40">
        <v>0</v>
      </c>
      <c r="F356" s="35">
        <f t="shared" si="148"/>
        <v>0</v>
      </c>
      <c r="G356" s="40">
        <v>2.95</v>
      </c>
      <c r="H356" s="35">
        <f t="shared" si="149"/>
        <v>182.9</v>
      </c>
      <c r="I356" s="35">
        <f t="shared" si="157"/>
        <v>182.9</v>
      </c>
      <c r="J356" s="441"/>
      <c r="K356" s="334"/>
      <c r="L356" s="328">
        <v>0</v>
      </c>
      <c r="M356" s="329">
        <f t="shared" si="151"/>
        <v>0</v>
      </c>
      <c r="N356" s="328">
        <v>2.95</v>
      </c>
      <c r="O356" s="329">
        <f t="shared" si="152"/>
        <v>0</v>
      </c>
      <c r="P356" s="329">
        <f t="shared" si="158"/>
        <v>0</v>
      </c>
      <c r="Q356" s="473"/>
      <c r="R356" s="327">
        <f t="shared" si="147"/>
        <v>62</v>
      </c>
      <c r="S356" s="328">
        <v>0</v>
      </c>
      <c r="T356" s="329">
        <f t="shared" si="154"/>
        <v>0</v>
      </c>
      <c r="U356" s="328">
        <v>2.95</v>
      </c>
      <c r="V356" s="329">
        <f t="shared" si="155"/>
        <v>182.9</v>
      </c>
      <c r="W356" s="329">
        <f t="shared" si="159"/>
        <v>182.9</v>
      </c>
      <c r="X356" s="464">
        <f t="shared" si="145"/>
        <v>182.9</v>
      </c>
      <c r="Y356" s="497">
        <f t="shared" si="146"/>
        <v>0</v>
      </c>
    </row>
    <row r="357" spans="1:25" x14ac:dyDescent="0.25">
      <c r="A357" s="128" t="s">
        <v>686</v>
      </c>
      <c r="B357" s="122" t="s">
        <v>291</v>
      </c>
      <c r="C357" s="50" t="s">
        <v>170</v>
      </c>
      <c r="D357" s="51">
        <v>62</v>
      </c>
      <c r="E357" s="40">
        <v>0</v>
      </c>
      <c r="F357" s="35">
        <f t="shared" si="148"/>
        <v>0</v>
      </c>
      <c r="G357" s="40">
        <v>2</v>
      </c>
      <c r="H357" s="35">
        <f t="shared" si="149"/>
        <v>124</v>
      </c>
      <c r="I357" s="35">
        <f t="shared" si="157"/>
        <v>124</v>
      </c>
      <c r="J357" s="441"/>
      <c r="K357" s="334"/>
      <c r="L357" s="328">
        <v>0</v>
      </c>
      <c r="M357" s="329">
        <f t="shared" si="151"/>
        <v>0</v>
      </c>
      <c r="N357" s="328">
        <v>2</v>
      </c>
      <c r="O357" s="329">
        <f t="shared" si="152"/>
        <v>0</v>
      </c>
      <c r="P357" s="329">
        <f t="shared" si="158"/>
        <v>0</v>
      </c>
      <c r="Q357" s="473"/>
      <c r="R357" s="327">
        <f t="shared" si="147"/>
        <v>62</v>
      </c>
      <c r="S357" s="328">
        <v>0</v>
      </c>
      <c r="T357" s="329">
        <f t="shared" si="154"/>
        <v>0</v>
      </c>
      <c r="U357" s="328">
        <v>2</v>
      </c>
      <c r="V357" s="329">
        <f t="shared" si="155"/>
        <v>124</v>
      </c>
      <c r="W357" s="329">
        <f t="shared" si="159"/>
        <v>124</v>
      </c>
      <c r="X357" s="464">
        <f t="shared" si="145"/>
        <v>124</v>
      </c>
      <c r="Y357" s="497">
        <f t="shared" si="146"/>
        <v>0</v>
      </c>
    </row>
    <row r="358" spans="1:25" x14ac:dyDescent="0.25">
      <c r="A358" s="128" t="s">
        <v>687</v>
      </c>
      <c r="B358" s="122" t="s">
        <v>620</v>
      </c>
      <c r="C358" s="50" t="s">
        <v>170</v>
      </c>
      <c r="D358" s="51">
        <v>54</v>
      </c>
      <c r="E358" s="40">
        <v>262.01</v>
      </c>
      <c r="F358" s="35">
        <f t="shared" si="148"/>
        <v>14148.539999999999</v>
      </c>
      <c r="G358" s="40">
        <v>151.35</v>
      </c>
      <c r="H358" s="35">
        <f t="shared" si="149"/>
        <v>8172.9</v>
      </c>
      <c r="I358" s="35">
        <f t="shared" si="157"/>
        <v>22321.439999999999</v>
      </c>
      <c r="J358" s="441"/>
      <c r="K358" s="334"/>
      <c r="L358" s="328">
        <v>262.01</v>
      </c>
      <c r="M358" s="329">
        <f t="shared" si="151"/>
        <v>0</v>
      </c>
      <c r="N358" s="328">
        <v>151.35</v>
      </c>
      <c r="O358" s="329">
        <f t="shared" si="152"/>
        <v>0</v>
      </c>
      <c r="P358" s="329">
        <f t="shared" si="158"/>
        <v>0</v>
      </c>
      <c r="Q358" s="473"/>
      <c r="R358" s="327">
        <f t="shared" si="147"/>
        <v>54</v>
      </c>
      <c r="S358" s="328">
        <v>262.01</v>
      </c>
      <c r="T358" s="329">
        <f t="shared" si="154"/>
        <v>14148.539999999999</v>
      </c>
      <c r="U358" s="328">
        <v>151.35</v>
      </c>
      <c r="V358" s="329">
        <f t="shared" si="155"/>
        <v>8172.9</v>
      </c>
      <c r="W358" s="329">
        <f t="shared" si="159"/>
        <v>22321.439999999999</v>
      </c>
      <c r="X358" s="464">
        <f t="shared" si="145"/>
        <v>22321.439999999999</v>
      </c>
      <c r="Y358" s="497">
        <f t="shared" si="146"/>
        <v>0</v>
      </c>
    </row>
    <row r="359" spans="1:25" x14ac:dyDescent="0.25">
      <c r="A359" s="128" t="s">
        <v>688</v>
      </c>
      <c r="B359" s="122" t="s">
        <v>543</v>
      </c>
      <c r="C359" s="50" t="s">
        <v>170</v>
      </c>
      <c r="D359" s="51">
        <v>1600</v>
      </c>
      <c r="E359" s="40">
        <v>13.1</v>
      </c>
      <c r="F359" s="35">
        <f t="shared" si="148"/>
        <v>20960</v>
      </c>
      <c r="G359" s="40">
        <v>31.71</v>
      </c>
      <c r="H359" s="35">
        <f t="shared" si="149"/>
        <v>50736</v>
      </c>
      <c r="I359" s="35">
        <f t="shared" si="157"/>
        <v>71696</v>
      </c>
      <c r="J359" s="441"/>
      <c r="K359" s="334"/>
      <c r="L359" s="328">
        <v>13.1</v>
      </c>
      <c r="M359" s="329">
        <f t="shared" si="151"/>
        <v>0</v>
      </c>
      <c r="N359" s="328">
        <v>31.71</v>
      </c>
      <c r="O359" s="329">
        <f t="shared" si="152"/>
        <v>0</v>
      </c>
      <c r="P359" s="329">
        <f t="shared" si="158"/>
        <v>0</v>
      </c>
      <c r="Q359" s="473"/>
      <c r="R359" s="327">
        <f t="shared" si="147"/>
        <v>1600</v>
      </c>
      <c r="S359" s="328">
        <v>13.1</v>
      </c>
      <c r="T359" s="329">
        <f t="shared" si="154"/>
        <v>20960</v>
      </c>
      <c r="U359" s="328">
        <v>31.71</v>
      </c>
      <c r="V359" s="329">
        <f t="shared" si="155"/>
        <v>50736</v>
      </c>
      <c r="W359" s="329">
        <f t="shared" si="159"/>
        <v>71696</v>
      </c>
      <c r="X359" s="464">
        <f t="shared" si="145"/>
        <v>71696</v>
      </c>
      <c r="Y359" s="497">
        <f t="shared" si="146"/>
        <v>0</v>
      </c>
    </row>
    <row r="360" spans="1:25" x14ac:dyDescent="0.25">
      <c r="A360" s="128" t="s">
        <v>689</v>
      </c>
      <c r="B360" s="117" t="s">
        <v>348</v>
      </c>
      <c r="C360" s="118" t="s">
        <v>170</v>
      </c>
      <c r="D360" s="119">
        <v>400</v>
      </c>
      <c r="E360" s="40">
        <v>0</v>
      </c>
      <c r="F360" s="35">
        <f t="shared" si="148"/>
        <v>0</v>
      </c>
      <c r="G360" s="40">
        <v>3.38</v>
      </c>
      <c r="H360" s="35">
        <f t="shared" si="149"/>
        <v>1352</v>
      </c>
      <c r="I360" s="35">
        <f t="shared" si="157"/>
        <v>1352</v>
      </c>
      <c r="J360" s="441"/>
      <c r="K360" s="371"/>
      <c r="L360" s="328">
        <v>0</v>
      </c>
      <c r="M360" s="329">
        <f t="shared" si="151"/>
        <v>0</v>
      </c>
      <c r="N360" s="328">
        <v>3.38</v>
      </c>
      <c r="O360" s="329">
        <f t="shared" si="152"/>
        <v>0</v>
      </c>
      <c r="P360" s="329">
        <f t="shared" si="158"/>
        <v>0</v>
      </c>
      <c r="Q360" s="473"/>
      <c r="R360" s="327">
        <f t="shared" si="147"/>
        <v>400</v>
      </c>
      <c r="S360" s="328">
        <v>0</v>
      </c>
      <c r="T360" s="329">
        <f t="shared" si="154"/>
        <v>0</v>
      </c>
      <c r="U360" s="328">
        <v>3.38</v>
      </c>
      <c r="V360" s="329">
        <f t="shared" si="155"/>
        <v>1352</v>
      </c>
      <c r="W360" s="329">
        <f t="shared" si="159"/>
        <v>1352</v>
      </c>
      <c r="X360" s="464">
        <f t="shared" si="145"/>
        <v>1352</v>
      </c>
      <c r="Y360" s="497">
        <f t="shared" si="146"/>
        <v>0</v>
      </c>
    </row>
    <row r="361" spans="1:25" x14ac:dyDescent="0.25">
      <c r="A361" s="129" t="s">
        <v>690</v>
      </c>
      <c r="B361" s="117" t="s">
        <v>350</v>
      </c>
      <c r="C361" s="118" t="s">
        <v>170</v>
      </c>
      <c r="D361" s="119">
        <v>400</v>
      </c>
      <c r="E361" s="40">
        <v>6.5500000000000007</v>
      </c>
      <c r="F361" s="35">
        <f t="shared" si="148"/>
        <v>2620.0000000000005</v>
      </c>
      <c r="G361" s="40">
        <v>19.344000000000001</v>
      </c>
      <c r="H361" s="35">
        <f t="shared" si="149"/>
        <v>7737.6</v>
      </c>
      <c r="I361" s="35">
        <f>F361+H361</f>
        <v>10357.6</v>
      </c>
      <c r="J361" s="441"/>
      <c r="K361" s="371"/>
      <c r="L361" s="328">
        <v>6.5500000000000007</v>
      </c>
      <c r="M361" s="329">
        <f t="shared" si="151"/>
        <v>0</v>
      </c>
      <c r="N361" s="328">
        <v>19.344000000000001</v>
      </c>
      <c r="O361" s="329">
        <f t="shared" si="152"/>
        <v>0</v>
      </c>
      <c r="P361" s="329">
        <f>M361+O361</f>
        <v>0</v>
      </c>
      <c r="Q361" s="473"/>
      <c r="R361" s="327">
        <f t="shared" si="147"/>
        <v>400</v>
      </c>
      <c r="S361" s="328">
        <v>6.5500000000000007</v>
      </c>
      <c r="T361" s="329">
        <f t="shared" si="154"/>
        <v>2620.0000000000005</v>
      </c>
      <c r="U361" s="328">
        <v>19.344000000000001</v>
      </c>
      <c r="V361" s="329">
        <f t="shared" si="155"/>
        <v>7737.6</v>
      </c>
      <c r="W361" s="329">
        <f>T361+V361</f>
        <v>10357.6</v>
      </c>
      <c r="X361" s="464">
        <f t="shared" si="145"/>
        <v>10357.6</v>
      </c>
      <c r="Y361" s="497">
        <f t="shared" si="146"/>
        <v>0</v>
      </c>
    </row>
    <row r="362" spans="1:25" x14ac:dyDescent="0.25">
      <c r="A362" s="129" t="s">
        <v>691</v>
      </c>
      <c r="B362" s="117" t="s">
        <v>352</v>
      </c>
      <c r="C362" s="118" t="s">
        <v>170</v>
      </c>
      <c r="D362" s="119">
        <v>400</v>
      </c>
      <c r="E362" s="40">
        <v>6.5500000000000007</v>
      </c>
      <c r="F362" s="35">
        <f t="shared" si="148"/>
        <v>2620.0000000000005</v>
      </c>
      <c r="G362" s="40">
        <v>2.3660000000000001</v>
      </c>
      <c r="H362" s="35">
        <f t="shared" si="149"/>
        <v>946.40000000000009</v>
      </c>
      <c r="I362" s="35">
        <f>F362+H362</f>
        <v>3566.4000000000005</v>
      </c>
      <c r="J362" s="441"/>
      <c r="K362" s="371"/>
      <c r="L362" s="328">
        <v>6.5500000000000007</v>
      </c>
      <c r="M362" s="329">
        <f t="shared" si="151"/>
        <v>0</v>
      </c>
      <c r="N362" s="328">
        <v>2.3660000000000001</v>
      </c>
      <c r="O362" s="329">
        <f t="shared" si="152"/>
        <v>0</v>
      </c>
      <c r="P362" s="329">
        <f>M362+O362</f>
        <v>0</v>
      </c>
      <c r="Q362" s="473"/>
      <c r="R362" s="327">
        <f t="shared" si="147"/>
        <v>400</v>
      </c>
      <c r="S362" s="328">
        <v>6.5500000000000007</v>
      </c>
      <c r="T362" s="329">
        <f t="shared" si="154"/>
        <v>2620.0000000000005</v>
      </c>
      <c r="U362" s="328">
        <v>2.3660000000000001</v>
      </c>
      <c r="V362" s="329">
        <f t="shared" si="155"/>
        <v>946.40000000000009</v>
      </c>
      <c r="W362" s="329">
        <f>T362+V362</f>
        <v>3566.4000000000005</v>
      </c>
      <c r="X362" s="464">
        <f t="shared" si="145"/>
        <v>3566.4000000000005</v>
      </c>
      <c r="Y362" s="497">
        <f t="shared" si="146"/>
        <v>0</v>
      </c>
    </row>
    <row r="363" spans="1:25" x14ac:dyDescent="0.25">
      <c r="A363" s="129" t="s">
        <v>692</v>
      </c>
      <c r="B363" s="117" t="s">
        <v>354</v>
      </c>
      <c r="C363" s="118" t="s">
        <v>196</v>
      </c>
      <c r="D363" s="119">
        <v>1</v>
      </c>
      <c r="E363" s="40">
        <v>0</v>
      </c>
      <c r="F363" s="35">
        <f t="shared" si="148"/>
        <v>0</v>
      </c>
      <c r="G363" s="40">
        <v>18200</v>
      </c>
      <c r="H363" s="35">
        <f t="shared" si="149"/>
        <v>18200</v>
      </c>
      <c r="I363" s="35">
        <f>E363*D363+G363*D363</f>
        <v>18200</v>
      </c>
      <c r="J363" s="441"/>
      <c r="K363" s="371"/>
      <c r="L363" s="328">
        <v>0</v>
      </c>
      <c r="M363" s="329">
        <f t="shared" si="151"/>
        <v>0</v>
      </c>
      <c r="N363" s="328">
        <v>18200</v>
      </c>
      <c r="O363" s="329">
        <f t="shared" si="152"/>
        <v>0</v>
      </c>
      <c r="P363" s="329">
        <f>L363*K363+N363*K363</f>
        <v>0</v>
      </c>
      <c r="Q363" s="473"/>
      <c r="R363" s="327">
        <f t="shared" si="147"/>
        <v>1</v>
      </c>
      <c r="S363" s="328">
        <v>0</v>
      </c>
      <c r="T363" s="329">
        <f t="shared" si="154"/>
        <v>0</v>
      </c>
      <c r="U363" s="328">
        <v>18200</v>
      </c>
      <c r="V363" s="329">
        <f t="shared" si="155"/>
        <v>18200</v>
      </c>
      <c r="W363" s="329">
        <f>S363*R363+U363*R363</f>
        <v>18200</v>
      </c>
      <c r="X363" s="464">
        <f t="shared" si="145"/>
        <v>18200</v>
      </c>
      <c r="Y363" s="497">
        <f t="shared" si="146"/>
        <v>0</v>
      </c>
    </row>
    <row r="364" spans="1:25" x14ac:dyDescent="0.25">
      <c r="A364" s="129" t="s">
        <v>693</v>
      </c>
      <c r="B364" s="117" t="s">
        <v>381</v>
      </c>
      <c r="C364" s="118" t="s">
        <v>196</v>
      </c>
      <c r="D364" s="119">
        <v>1</v>
      </c>
      <c r="E364" s="40">
        <v>66024</v>
      </c>
      <c r="F364" s="35">
        <f t="shared" si="148"/>
        <v>66024</v>
      </c>
      <c r="G364" s="40">
        <v>0</v>
      </c>
      <c r="H364" s="35">
        <f t="shared" si="149"/>
        <v>0</v>
      </c>
      <c r="I364" s="35">
        <f>E364*D364+G364*D364</f>
        <v>66024</v>
      </c>
      <c r="J364" s="441"/>
      <c r="K364" s="371"/>
      <c r="L364" s="328">
        <v>66024</v>
      </c>
      <c r="M364" s="329">
        <f t="shared" si="151"/>
        <v>0</v>
      </c>
      <c r="N364" s="328">
        <v>0</v>
      </c>
      <c r="O364" s="329">
        <f t="shared" si="152"/>
        <v>0</v>
      </c>
      <c r="P364" s="329">
        <f>L364*K364+N364*K364</f>
        <v>0</v>
      </c>
      <c r="Q364" s="473"/>
      <c r="R364" s="327">
        <f t="shared" si="147"/>
        <v>1</v>
      </c>
      <c r="S364" s="328">
        <v>66024</v>
      </c>
      <c r="T364" s="329">
        <f t="shared" si="154"/>
        <v>66024</v>
      </c>
      <c r="U364" s="328">
        <v>0</v>
      </c>
      <c r="V364" s="329">
        <f t="shared" si="155"/>
        <v>0</v>
      </c>
      <c r="W364" s="329">
        <f>S364*R364+U364*R364</f>
        <v>66024</v>
      </c>
      <c r="X364" s="464">
        <f t="shared" si="145"/>
        <v>66024</v>
      </c>
      <c r="Y364" s="497">
        <f t="shared" si="146"/>
        <v>0</v>
      </c>
    </row>
    <row r="365" spans="1:25" x14ac:dyDescent="0.25">
      <c r="A365" s="108" t="s">
        <v>694</v>
      </c>
      <c r="B365" s="109" t="s">
        <v>695</v>
      </c>
      <c r="C365" s="110"/>
      <c r="D365" s="111"/>
      <c r="E365" s="112"/>
      <c r="F365" s="28">
        <f>F472+F366+F457+F463+F369+F374+F392+F397+F476+F481+F484+F491+F415+F418+F498+F496+F424+F437+F444+F448+F451+F473+F474+F504+F510+F516+F531+F535</f>
        <v>101194699.87239</v>
      </c>
      <c r="G365" s="112"/>
      <c r="H365" s="28">
        <f>H472+H366+H457+H463+H369+H374+H392+H397+H476+H481+H484+H491+H415+H418+H498+H496+H424+H437+H444+H448+H451+H473+H474+H504+H510+H516+H531+H535</f>
        <v>53870660.581149988</v>
      </c>
      <c r="I365" s="28">
        <f>I472+I366+I457+I463+I369+I374+I392+I397+I476+I481+I484+I491+I415+I418+I498+I496+I424+I437+I444+I448+I451+I473+I474+I504+I510+I516+I531+I535</f>
        <v>155065359.81354004</v>
      </c>
      <c r="J365" s="450"/>
      <c r="K365" s="366"/>
      <c r="L365" s="367"/>
      <c r="M365" s="368">
        <f>M472+M366+M457+M463+M369+M374+M392+M397+M476+M481+M484+M491+M415+M418+M498+M496+M424+M437+M444+M448+M451+M473+M474+M504+M510+M516+M531+M535</f>
        <v>84134496.338290021</v>
      </c>
      <c r="N365" s="367"/>
      <c r="O365" s="368">
        <f>O472+O366+O457+O463+O369+O374+O392+O397+O476+O481+O484+O491+O415+O418+O498+O496+O424+O437+O444+O448+O451+O473+O474+O504+O510+O516+O531+O535</f>
        <v>43376479.848049991</v>
      </c>
      <c r="P365" s="368">
        <f>P472+P366+P457+P463+P369+P374+P392+P397+P476+P481+P484+P491+P415+P418+P498+P496+P424+P437+P444+P448+P451+P473+P474+P504+P510+P516+P531+P535</f>
        <v>127510975.54633999</v>
      </c>
      <c r="Q365" s="482"/>
      <c r="R365" s="327">
        <f t="shared" si="147"/>
        <v>0</v>
      </c>
      <c r="S365" s="367"/>
      <c r="T365" s="368">
        <f>T472+T366+T457+T463+T369+T374+T392+T397+T476+T481+T484+T491+T415+T418+T498+T496+T424+T437+T444+T448+T451+T473+T474+T504+T510+T516+T531+T535</f>
        <v>17060203.5341</v>
      </c>
      <c r="U365" s="367"/>
      <c r="V365" s="368">
        <f>V472+V366+V457+V463+V369+V374+V392+V397+V476+V481+V484+V491+V415+V418+V498+V496+V424+V437+V444+V448+V451+V473+V474+V504+V510+V516+V531+V535</f>
        <v>10494180.733100001</v>
      </c>
      <c r="W365" s="368">
        <f>W472+W366+W457+W463+W369+W374+W392+W397+W476+W481+W484+W491+W415+W418+W498+W496+W424+W437+W444+W448+W451+W473+W474+W504+W510+W516+W531+W535</f>
        <v>27554384.267200001</v>
      </c>
      <c r="X365" s="464">
        <f t="shared" si="145"/>
        <v>27554384.267200053</v>
      </c>
      <c r="Y365" s="497">
        <f t="shared" si="146"/>
        <v>-5.2154064178466797E-8</v>
      </c>
    </row>
    <row r="366" spans="1:25" x14ac:dyDescent="0.25">
      <c r="A366" s="142" t="s">
        <v>696</v>
      </c>
      <c r="B366" s="83" t="s">
        <v>697</v>
      </c>
      <c r="C366" s="84"/>
      <c r="D366" s="85"/>
      <c r="E366" s="143"/>
      <c r="F366" s="143">
        <f>F367+F368</f>
        <v>653913.68999999994</v>
      </c>
      <c r="G366" s="143"/>
      <c r="H366" s="143">
        <f>H367+H368</f>
        <v>4997424.9000000004</v>
      </c>
      <c r="I366" s="143">
        <f>I367+I368</f>
        <v>5651338.5899999999</v>
      </c>
      <c r="J366" s="448"/>
      <c r="K366" s="354"/>
      <c r="L366" s="375"/>
      <c r="M366" s="375">
        <f>M367+M368</f>
        <v>653913.68999999994</v>
      </c>
      <c r="N366" s="375"/>
      <c r="O366" s="375">
        <f>O367+O368</f>
        <v>4997424.9000000004</v>
      </c>
      <c r="P366" s="375">
        <f>P367+P368</f>
        <v>5651338.5899999999</v>
      </c>
      <c r="Q366" s="480"/>
      <c r="R366" s="327">
        <f t="shared" si="147"/>
        <v>0</v>
      </c>
      <c r="S366" s="375"/>
      <c r="T366" s="375">
        <f>T367+T368</f>
        <v>0</v>
      </c>
      <c r="U366" s="375"/>
      <c r="V366" s="375">
        <f>V367+V368</f>
        <v>0</v>
      </c>
      <c r="W366" s="375">
        <f>W367+W368</f>
        <v>0</v>
      </c>
      <c r="X366" s="464">
        <f t="shared" si="145"/>
        <v>0</v>
      </c>
      <c r="Y366" s="497">
        <f t="shared" si="146"/>
        <v>0</v>
      </c>
    </row>
    <row r="367" spans="1:25" x14ac:dyDescent="0.25">
      <c r="A367" s="144" t="s">
        <v>698</v>
      </c>
      <c r="B367" s="145" t="s">
        <v>699</v>
      </c>
      <c r="C367" s="90" t="s">
        <v>28</v>
      </c>
      <c r="D367" s="91">
        <v>1</v>
      </c>
      <c r="E367" s="40">
        <v>239562</v>
      </c>
      <c r="F367" s="35">
        <f>D367*E367</f>
        <v>239562</v>
      </c>
      <c r="G367" s="40">
        <v>1951576.9</v>
      </c>
      <c r="H367" s="35">
        <f>D367*G367</f>
        <v>1951576.9</v>
      </c>
      <c r="I367" s="35">
        <f>E367*D367+G367*D367</f>
        <v>2191138.9</v>
      </c>
      <c r="J367" s="441"/>
      <c r="K367" s="357">
        <v>1</v>
      </c>
      <c r="L367" s="328">
        <v>239562</v>
      </c>
      <c r="M367" s="329">
        <f>K367*L367</f>
        <v>239562</v>
      </c>
      <c r="N367" s="328">
        <v>1951576.9</v>
      </c>
      <c r="O367" s="329">
        <f>K367*N367</f>
        <v>1951576.9</v>
      </c>
      <c r="P367" s="329">
        <f>L367*K367+N367*K367</f>
        <v>2191138.9</v>
      </c>
      <c r="Q367" s="473"/>
      <c r="R367" s="327">
        <f t="shared" si="147"/>
        <v>0</v>
      </c>
      <c r="S367" s="328">
        <v>239562</v>
      </c>
      <c r="T367" s="329">
        <f>R367*S367</f>
        <v>0</v>
      </c>
      <c r="U367" s="328">
        <v>1951576.9</v>
      </c>
      <c r="V367" s="329">
        <f>R367*U367</f>
        <v>0</v>
      </c>
      <c r="W367" s="329">
        <f>S367*R367+U367*R367</f>
        <v>0</v>
      </c>
      <c r="X367" s="464">
        <f t="shared" si="145"/>
        <v>0</v>
      </c>
      <c r="Y367" s="497">
        <f t="shared" si="146"/>
        <v>0</v>
      </c>
    </row>
    <row r="368" spans="1:25" x14ac:dyDescent="0.25">
      <c r="A368" s="146" t="s">
        <v>700</v>
      </c>
      <c r="B368" s="145" t="s">
        <v>701</v>
      </c>
      <c r="C368" s="90" t="s">
        <v>28</v>
      </c>
      <c r="D368" s="91">
        <v>1</v>
      </c>
      <c r="E368" s="40">
        <v>414351.69</v>
      </c>
      <c r="F368" s="35">
        <f>D368*E368</f>
        <v>414351.69</v>
      </c>
      <c r="G368" s="40">
        <v>3045848</v>
      </c>
      <c r="H368" s="35">
        <f>D368*G368</f>
        <v>3045848</v>
      </c>
      <c r="I368" s="35">
        <f>E368*D368+G368*D368</f>
        <v>3460199.69</v>
      </c>
      <c r="J368" s="441"/>
      <c r="K368" s="357">
        <v>1</v>
      </c>
      <c r="L368" s="328">
        <v>414351.69</v>
      </c>
      <c r="M368" s="329">
        <f>K368*L368</f>
        <v>414351.69</v>
      </c>
      <c r="N368" s="328">
        <v>3045848</v>
      </c>
      <c r="O368" s="329">
        <f>K368*N368</f>
        <v>3045848</v>
      </c>
      <c r="P368" s="329">
        <f>L368*K368+N368*K368</f>
        <v>3460199.69</v>
      </c>
      <c r="Q368" s="473"/>
      <c r="R368" s="327">
        <f t="shared" si="147"/>
        <v>0</v>
      </c>
      <c r="S368" s="328">
        <v>414351.69</v>
      </c>
      <c r="T368" s="329">
        <f>R368*S368</f>
        <v>0</v>
      </c>
      <c r="U368" s="328">
        <v>3045848</v>
      </c>
      <c r="V368" s="329">
        <f>R368*U368</f>
        <v>0</v>
      </c>
      <c r="W368" s="329">
        <f>S368*R368+U368*R368</f>
        <v>0</v>
      </c>
      <c r="X368" s="464">
        <f t="shared" si="145"/>
        <v>0</v>
      </c>
      <c r="Y368" s="497">
        <f t="shared" si="146"/>
        <v>0</v>
      </c>
    </row>
    <row r="369" spans="1:25" x14ac:dyDescent="0.25">
      <c r="A369" s="147" t="s">
        <v>702</v>
      </c>
      <c r="B369" s="83" t="s">
        <v>703</v>
      </c>
      <c r="C369" s="84"/>
      <c r="D369" s="85"/>
      <c r="E369" s="143"/>
      <c r="F369" s="143">
        <f>F370+F371+F372+F373</f>
        <v>1072782</v>
      </c>
      <c r="G369" s="143"/>
      <c r="H369" s="143">
        <f>H370+H371+H372+H373</f>
        <v>6792602.9399999995</v>
      </c>
      <c r="I369" s="143">
        <f>I370+I371+I372+I373</f>
        <v>7865384.9399999995</v>
      </c>
      <c r="J369" s="448"/>
      <c r="K369" s="354"/>
      <c r="L369" s="375"/>
      <c r="M369" s="375">
        <f>M370+M371+M372+M373</f>
        <v>1072782</v>
      </c>
      <c r="N369" s="375"/>
      <c r="O369" s="375">
        <f>O370+O371+O372+O373</f>
        <v>6792602.9399999995</v>
      </c>
      <c r="P369" s="375">
        <f>P370+P371+P372+P373</f>
        <v>7865384.9399999995</v>
      </c>
      <c r="Q369" s="480"/>
      <c r="R369" s="327">
        <f t="shared" si="147"/>
        <v>0</v>
      </c>
      <c r="S369" s="375"/>
      <c r="T369" s="375">
        <f>T370+T371+T372+T373</f>
        <v>0</v>
      </c>
      <c r="U369" s="375"/>
      <c r="V369" s="375">
        <f>V370+V371+V372+V373</f>
        <v>0</v>
      </c>
      <c r="W369" s="375">
        <f>W370+W371+W372+W373</f>
        <v>0</v>
      </c>
      <c r="X369" s="464">
        <f t="shared" si="145"/>
        <v>0</v>
      </c>
      <c r="Y369" s="497">
        <f t="shared" si="146"/>
        <v>0</v>
      </c>
    </row>
    <row r="370" spans="1:25" ht="28.5" x14ac:dyDescent="0.25">
      <c r="A370" s="148" t="s">
        <v>704</v>
      </c>
      <c r="B370" s="89" t="s">
        <v>705</v>
      </c>
      <c r="C370" s="90" t="s">
        <v>170</v>
      </c>
      <c r="D370" s="91">
        <v>3</v>
      </c>
      <c r="E370" s="35">
        <v>34934</v>
      </c>
      <c r="F370" s="35">
        <f>D370*E370</f>
        <v>104802</v>
      </c>
      <c r="G370" s="35">
        <v>78870</v>
      </c>
      <c r="H370" s="35">
        <f>D370*G370</f>
        <v>236610</v>
      </c>
      <c r="I370" s="35">
        <f>E370*D370+G370*D370</f>
        <v>341412</v>
      </c>
      <c r="J370" s="441"/>
      <c r="K370" s="357">
        <v>3</v>
      </c>
      <c r="L370" s="329">
        <v>34934</v>
      </c>
      <c r="M370" s="329">
        <f>K370*L370</f>
        <v>104802</v>
      </c>
      <c r="N370" s="329">
        <v>78870</v>
      </c>
      <c r="O370" s="329">
        <f>K370*N370</f>
        <v>236610</v>
      </c>
      <c r="P370" s="329">
        <f>L370*K370+N370*K370</f>
        <v>341412</v>
      </c>
      <c r="Q370" s="473"/>
      <c r="R370" s="327">
        <f t="shared" si="147"/>
        <v>0</v>
      </c>
      <c r="S370" s="329">
        <v>34934</v>
      </c>
      <c r="T370" s="329">
        <f>R370*S370</f>
        <v>0</v>
      </c>
      <c r="U370" s="329">
        <v>78870</v>
      </c>
      <c r="V370" s="329">
        <f>R370*U370</f>
        <v>0</v>
      </c>
      <c r="W370" s="329">
        <f>S370*R370+U370*R370</f>
        <v>0</v>
      </c>
      <c r="X370" s="464">
        <f t="shared" si="145"/>
        <v>0</v>
      </c>
      <c r="Y370" s="497">
        <f t="shared" si="146"/>
        <v>0</v>
      </c>
    </row>
    <row r="371" spans="1:25" x14ac:dyDescent="0.25">
      <c r="A371" s="148" t="s">
        <v>706</v>
      </c>
      <c r="B371" s="89" t="s">
        <v>707</v>
      </c>
      <c r="C371" s="90" t="s">
        <v>170</v>
      </c>
      <c r="D371" s="91">
        <v>1</v>
      </c>
      <c r="E371" s="40">
        <v>337980</v>
      </c>
      <c r="F371" s="35">
        <f>D371*E371</f>
        <v>337980</v>
      </c>
      <c r="G371" s="40">
        <v>1736492.94</v>
      </c>
      <c r="H371" s="35">
        <f>D371*G371</f>
        <v>1736492.94</v>
      </c>
      <c r="I371" s="35">
        <f>E371*D371+G371*D371</f>
        <v>2074472.94</v>
      </c>
      <c r="J371" s="441"/>
      <c r="K371" s="357">
        <v>1</v>
      </c>
      <c r="L371" s="328">
        <v>337980</v>
      </c>
      <c r="M371" s="329">
        <f>K371*L371</f>
        <v>337980</v>
      </c>
      <c r="N371" s="328">
        <v>1736492.94</v>
      </c>
      <c r="O371" s="329">
        <f>K371*N371</f>
        <v>1736492.94</v>
      </c>
      <c r="P371" s="329">
        <f>L371*K371+N371*K371</f>
        <v>2074472.94</v>
      </c>
      <c r="Q371" s="473"/>
      <c r="R371" s="327">
        <f t="shared" si="147"/>
        <v>0</v>
      </c>
      <c r="S371" s="328">
        <v>337980</v>
      </c>
      <c r="T371" s="329">
        <f>R371*S371</f>
        <v>0</v>
      </c>
      <c r="U371" s="328">
        <v>1736492.94</v>
      </c>
      <c r="V371" s="329">
        <f>R371*U371</f>
        <v>0</v>
      </c>
      <c r="W371" s="329">
        <f>S371*R371+U371*R371</f>
        <v>0</v>
      </c>
      <c r="X371" s="464">
        <f t="shared" si="145"/>
        <v>0</v>
      </c>
      <c r="Y371" s="497">
        <f t="shared" si="146"/>
        <v>0</v>
      </c>
    </row>
    <row r="372" spans="1:25" ht="28.5" x14ac:dyDescent="0.25">
      <c r="A372" s="148" t="s">
        <v>708</v>
      </c>
      <c r="B372" s="98" t="s">
        <v>709</v>
      </c>
      <c r="C372" s="149" t="s">
        <v>170</v>
      </c>
      <c r="D372" s="91">
        <v>2</v>
      </c>
      <c r="E372" s="40">
        <v>90000</v>
      </c>
      <c r="F372" s="35">
        <f>D372*E372</f>
        <v>180000</v>
      </c>
      <c r="G372" s="40">
        <v>567000</v>
      </c>
      <c r="H372" s="35">
        <f>D372*G372</f>
        <v>1134000</v>
      </c>
      <c r="I372" s="35">
        <f>E372*D372+G372*D372</f>
        <v>1314000</v>
      </c>
      <c r="J372" s="441"/>
      <c r="K372" s="357">
        <v>2</v>
      </c>
      <c r="L372" s="328">
        <v>90000</v>
      </c>
      <c r="M372" s="329">
        <f>K372*L372</f>
        <v>180000</v>
      </c>
      <c r="N372" s="328">
        <v>567000</v>
      </c>
      <c r="O372" s="329">
        <f>K372*N372</f>
        <v>1134000</v>
      </c>
      <c r="P372" s="329">
        <f>L372*K372+N372*K372</f>
        <v>1314000</v>
      </c>
      <c r="Q372" s="473"/>
      <c r="R372" s="327">
        <f t="shared" si="147"/>
        <v>0</v>
      </c>
      <c r="S372" s="328">
        <v>90000</v>
      </c>
      <c r="T372" s="329">
        <f>R372*S372</f>
        <v>0</v>
      </c>
      <c r="U372" s="328">
        <v>567000</v>
      </c>
      <c r="V372" s="329">
        <f>R372*U372</f>
        <v>0</v>
      </c>
      <c r="W372" s="329">
        <f>S372*R372+U372*R372</f>
        <v>0</v>
      </c>
      <c r="X372" s="464">
        <f t="shared" si="145"/>
        <v>0</v>
      </c>
      <c r="Y372" s="497">
        <f t="shared" si="146"/>
        <v>0</v>
      </c>
    </row>
    <row r="373" spans="1:25" ht="28.5" x14ac:dyDescent="0.25">
      <c r="A373" s="148" t="s">
        <v>710</v>
      </c>
      <c r="B373" s="98" t="s">
        <v>711</v>
      </c>
      <c r="C373" s="149" t="s">
        <v>170</v>
      </c>
      <c r="D373" s="91">
        <v>5</v>
      </c>
      <c r="E373" s="40">
        <v>90000</v>
      </c>
      <c r="F373" s="35">
        <f>D373*E373</f>
        <v>450000</v>
      </c>
      <c r="G373" s="40">
        <v>737100</v>
      </c>
      <c r="H373" s="35">
        <f>D373*G373</f>
        <v>3685500</v>
      </c>
      <c r="I373" s="35">
        <f>E373*D373+G373*D373</f>
        <v>4135500</v>
      </c>
      <c r="J373" s="441"/>
      <c r="K373" s="357">
        <v>5</v>
      </c>
      <c r="L373" s="328">
        <v>90000</v>
      </c>
      <c r="M373" s="329">
        <f>K373*L373</f>
        <v>450000</v>
      </c>
      <c r="N373" s="328">
        <v>737100</v>
      </c>
      <c r="O373" s="329">
        <f>K373*N373</f>
        <v>3685500</v>
      </c>
      <c r="P373" s="329">
        <f>L373*K373+N373*K373</f>
        <v>4135500</v>
      </c>
      <c r="Q373" s="473"/>
      <c r="R373" s="327">
        <f t="shared" si="147"/>
        <v>0</v>
      </c>
      <c r="S373" s="328">
        <v>90000</v>
      </c>
      <c r="T373" s="329">
        <f>R373*S373</f>
        <v>0</v>
      </c>
      <c r="U373" s="328">
        <v>737100</v>
      </c>
      <c r="V373" s="329">
        <f>R373*U373</f>
        <v>0</v>
      </c>
      <c r="W373" s="329">
        <f>S373*R373+U373*R373</f>
        <v>0</v>
      </c>
      <c r="X373" s="464">
        <f t="shared" si="145"/>
        <v>0</v>
      </c>
      <c r="Y373" s="497">
        <f t="shared" si="146"/>
        <v>0</v>
      </c>
    </row>
    <row r="374" spans="1:25" ht="30" x14ac:dyDescent="0.25">
      <c r="A374" s="147" t="s">
        <v>712</v>
      </c>
      <c r="B374" s="83" t="s">
        <v>713</v>
      </c>
      <c r="C374" s="84"/>
      <c r="D374" s="85"/>
      <c r="E374" s="143"/>
      <c r="F374" s="143">
        <f>F375+F376+F377+F378+F379+F380+F381+F382+F383+F384+F385+F386+F387+F388+F389+F390+F391</f>
        <v>3580472.4176899996</v>
      </c>
      <c r="G374" s="143"/>
      <c r="H374" s="143">
        <f>H375+H376+H377+H378+H379+H380+H381+H382+H383+H384+H385+H386+H387+H388+H389+H390+H391</f>
        <v>3274387.4707500003</v>
      </c>
      <c r="I374" s="143">
        <f>I375+I376+I377+I378+I379+I380+I381+I382+I383+I384+I385+I386+I387+I388+I389+I390+I391</f>
        <v>6854859.8884400008</v>
      </c>
      <c r="J374" s="448"/>
      <c r="K374" s="354"/>
      <c r="L374" s="375"/>
      <c r="M374" s="375">
        <f>M375+M376+M377+M378+M379+M380+M381+M382+M383+M384+M385+M386+M387+M388+M389+M390+M391</f>
        <v>2084956.2806899997</v>
      </c>
      <c r="N374" s="375"/>
      <c r="O374" s="375">
        <f>O375+O376+O377+O378+O379+O380+O381+O382+O383+O384+O385+O386+O387+O388+O389+O390+O391</f>
        <v>1829292.69985</v>
      </c>
      <c r="P374" s="375">
        <f>P375+P376+P377+P378+P379+P380+P381+P382+P383+P384+P385+P386+P387+P388+P389+P390+P391</f>
        <v>3914248.9805399999</v>
      </c>
      <c r="Q374" s="480"/>
      <c r="R374" s="327">
        <f t="shared" si="147"/>
        <v>0</v>
      </c>
      <c r="S374" s="375"/>
      <c r="T374" s="375">
        <f>T375+T376+T377+T378+T379+T380+T381+T382+T383+T384+T385+T386+T387+T388+T389+T390+T391</f>
        <v>1495516.1369999999</v>
      </c>
      <c r="U374" s="375"/>
      <c r="V374" s="375">
        <f>V375+V376+V377+V378+V379+V380+V381+V382+V383+V384+V385+V386+V387+V388+V389+V390+V391</f>
        <v>1445094.7708999999</v>
      </c>
      <c r="W374" s="375">
        <f>W375+W376+W377+W378+W379+W380+W381+W382+W383+W384+W385+W386+W387+W388+W389+W390+W391</f>
        <v>2940610.9079000005</v>
      </c>
      <c r="X374" s="464">
        <f t="shared" si="145"/>
        <v>2940610.9079000009</v>
      </c>
      <c r="Y374" s="497">
        <f t="shared" si="146"/>
        <v>0</v>
      </c>
    </row>
    <row r="375" spans="1:25" ht="42.75" x14ac:dyDescent="0.25">
      <c r="A375" s="146" t="s">
        <v>714</v>
      </c>
      <c r="B375" s="150" t="s">
        <v>715</v>
      </c>
      <c r="C375" s="105" t="s">
        <v>167</v>
      </c>
      <c r="D375" s="106">
        <v>5.6680000000000001</v>
      </c>
      <c r="E375" s="40">
        <v>114800</v>
      </c>
      <c r="F375" s="35">
        <f t="shared" ref="F375:F391" si="160">D375*E375</f>
        <v>650686.4</v>
      </c>
      <c r="G375" s="40">
        <v>91879.3</v>
      </c>
      <c r="H375" s="35">
        <f t="shared" ref="H375:H391" si="161">D375*G375</f>
        <v>520771.87240000005</v>
      </c>
      <c r="I375" s="35">
        <f t="shared" ref="I375:I391" si="162">E375*D375+G375*D375</f>
        <v>1171458.2724000001</v>
      </c>
      <c r="J375" s="441"/>
      <c r="K375" s="363">
        <v>3.78</v>
      </c>
      <c r="L375" s="328">
        <v>114800</v>
      </c>
      <c r="M375" s="329">
        <f t="shared" ref="M375:M391" si="163">K375*L375</f>
        <v>433944</v>
      </c>
      <c r="N375" s="328">
        <v>91879.3</v>
      </c>
      <c r="O375" s="329">
        <f t="shared" ref="O375:O391" si="164">K375*N375</f>
        <v>347303.75400000002</v>
      </c>
      <c r="P375" s="329">
        <f t="shared" ref="P375:P391" si="165">L375*K375+N375*K375</f>
        <v>781247.75399999996</v>
      </c>
      <c r="Q375" s="473"/>
      <c r="R375" s="327">
        <f t="shared" si="147"/>
        <v>1.8880000000000003</v>
      </c>
      <c r="S375" s="328">
        <v>114800</v>
      </c>
      <c r="T375" s="329">
        <f t="shared" ref="T375:T391" si="166">R375*S375</f>
        <v>216742.40000000005</v>
      </c>
      <c r="U375" s="328">
        <v>91879.3</v>
      </c>
      <c r="V375" s="329">
        <f t="shared" ref="V375:V391" si="167">R375*U375</f>
        <v>173468.11840000004</v>
      </c>
      <c r="W375" s="329">
        <f t="shared" ref="W375:W391" si="168">S375*R375+U375*R375</f>
        <v>390210.51840000006</v>
      </c>
      <c r="X375" s="464">
        <f t="shared" si="145"/>
        <v>390210.51840000018</v>
      </c>
      <c r="Y375" s="497">
        <f t="shared" si="146"/>
        <v>0</v>
      </c>
    </row>
    <row r="376" spans="1:25" ht="42.75" x14ac:dyDescent="0.25">
      <c r="A376" s="146" t="s">
        <v>716</v>
      </c>
      <c r="B376" s="150" t="s">
        <v>717</v>
      </c>
      <c r="C376" s="105" t="s">
        <v>718</v>
      </c>
      <c r="D376" s="106">
        <v>7</v>
      </c>
      <c r="E376" s="40">
        <v>67567.990000000005</v>
      </c>
      <c r="F376" s="35">
        <f t="shared" si="160"/>
        <v>472975.93000000005</v>
      </c>
      <c r="G376" s="40">
        <v>11231.08</v>
      </c>
      <c r="H376" s="35">
        <f t="shared" si="161"/>
        <v>78617.56</v>
      </c>
      <c r="I376" s="35">
        <f t="shared" si="162"/>
        <v>551593.49</v>
      </c>
      <c r="J376" s="441"/>
      <c r="K376" s="363">
        <v>6</v>
      </c>
      <c r="L376" s="328">
        <v>67567.990000000005</v>
      </c>
      <c r="M376" s="329">
        <f t="shared" si="163"/>
        <v>405407.94000000006</v>
      </c>
      <c r="N376" s="328">
        <v>11231.08</v>
      </c>
      <c r="O376" s="329">
        <f t="shared" si="164"/>
        <v>67386.48</v>
      </c>
      <c r="P376" s="329">
        <f t="shared" si="165"/>
        <v>472794.42000000004</v>
      </c>
      <c r="Q376" s="473"/>
      <c r="R376" s="327">
        <f t="shared" si="147"/>
        <v>1</v>
      </c>
      <c r="S376" s="328">
        <v>67567.990000000005</v>
      </c>
      <c r="T376" s="329">
        <f t="shared" si="166"/>
        <v>67567.990000000005</v>
      </c>
      <c r="U376" s="328">
        <v>11231.08</v>
      </c>
      <c r="V376" s="329">
        <f t="shared" si="167"/>
        <v>11231.08</v>
      </c>
      <c r="W376" s="329">
        <f t="shared" si="168"/>
        <v>78799.070000000007</v>
      </c>
      <c r="X376" s="464">
        <f t="shared" si="145"/>
        <v>78799.069999999949</v>
      </c>
      <c r="Y376" s="497">
        <f t="shared" si="146"/>
        <v>0</v>
      </c>
    </row>
    <row r="377" spans="1:25" ht="28.5" x14ac:dyDescent="0.25">
      <c r="A377" s="146" t="s">
        <v>719</v>
      </c>
      <c r="B377" s="104" t="s">
        <v>720</v>
      </c>
      <c r="C377" s="105" t="s">
        <v>43</v>
      </c>
      <c r="D377" s="106">
        <v>21.8</v>
      </c>
      <c r="E377" s="40">
        <v>10218</v>
      </c>
      <c r="F377" s="35">
        <f t="shared" si="160"/>
        <v>222752.4</v>
      </c>
      <c r="G377" s="40">
        <v>29000</v>
      </c>
      <c r="H377" s="35">
        <f t="shared" si="161"/>
        <v>632200</v>
      </c>
      <c r="I377" s="35">
        <f t="shared" si="162"/>
        <v>854952.4</v>
      </c>
      <c r="J377" s="441"/>
      <c r="K377" s="363">
        <v>17</v>
      </c>
      <c r="L377" s="328">
        <v>10218</v>
      </c>
      <c r="M377" s="329">
        <f t="shared" si="163"/>
        <v>173706</v>
      </c>
      <c r="N377" s="328">
        <v>29000</v>
      </c>
      <c r="O377" s="329">
        <f t="shared" si="164"/>
        <v>493000</v>
      </c>
      <c r="P377" s="329">
        <f t="shared" si="165"/>
        <v>666706</v>
      </c>
      <c r="Q377" s="473"/>
      <c r="R377" s="327">
        <f t="shared" si="147"/>
        <v>4.8000000000000007</v>
      </c>
      <c r="S377" s="328">
        <v>10218</v>
      </c>
      <c r="T377" s="329">
        <f t="shared" si="166"/>
        <v>49046.400000000009</v>
      </c>
      <c r="U377" s="328">
        <v>29000</v>
      </c>
      <c r="V377" s="329">
        <f t="shared" si="167"/>
        <v>139200.00000000003</v>
      </c>
      <c r="W377" s="329">
        <f t="shared" si="168"/>
        <v>188246.40000000002</v>
      </c>
      <c r="X377" s="464">
        <f t="shared" si="145"/>
        <v>188246.40000000002</v>
      </c>
      <c r="Y377" s="497">
        <f t="shared" si="146"/>
        <v>0</v>
      </c>
    </row>
    <row r="378" spans="1:25" x14ac:dyDescent="0.25">
      <c r="A378" s="146" t="s">
        <v>721</v>
      </c>
      <c r="B378" s="104" t="s">
        <v>722</v>
      </c>
      <c r="C378" s="105" t="s">
        <v>43</v>
      </c>
      <c r="D378" s="106">
        <v>6.2</v>
      </c>
      <c r="E378" s="40">
        <v>3838.72</v>
      </c>
      <c r="F378" s="35">
        <f t="shared" si="160"/>
        <v>23800.063999999998</v>
      </c>
      <c r="G378" s="40">
        <v>8948.59</v>
      </c>
      <c r="H378" s="35">
        <f t="shared" si="161"/>
        <v>55481.258000000002</v>
      </c>
      <c r="I378" s="35">
        <f t="shared" si="162"/>
        <v>79281.322</v>
      </c>
      <c r="J378" s="441"/>
      <c r="K378" s="363">
        <v>3</v>
      </c>
      <c r="L378" s="328">
        <v>3838.72</v>
      </c>
      <c r="M378" s="329">
        <f t="shared" si="163"/>
        <v>11516.16</v>
      </c>
      <c r="N378" s="328">
        <v>8948.59</v>
      </c>
      <c r="O378" s="329">
        <f t="shared" si="164"/>
        <v>26845.77</v>
      </c>
      <c r="P378" s="329">
        <f t="shared" si="165"/>
        <v>38361.93</v>
      </c>
      <c r="Q378" s="473"/>
      <c r="R378" s="327">
        <f t="shared" si="147"/>
        <v>3.2</v>
      </c>
      <c r="S378" s="328">
        <v>3838.72</v>
      </c>
      <c r="T378" s="329">
        <f t="shared" si="166"/>
        <v>12283.904</v>
      </c>
      <c r="U378" s="328">
        <v>8948.59</v>
      </c>
      <c r="V378" s="329">
        <f t="shared" si="167"/>
        <v>28635.488000000001</v>
      </c>
      <c r="W378" s="329">
        <f t="shared" si="168"/>
        <v>40919.392</v>
      </c>
      <c r="X378" s="464">
        <f t="shared" si="145"/>
        <v>40919.392</v>
      </c>
      <c r="Y378" s="497">
        <f t="shared" si="146"/>
        <v>0</v>
      </c>
    </row>
    <row r="379" spans="1:25" ht="28.5" x14ac:dyDescent="0.25">
      <c r="A379" s="151" t="s">
        <v>723</v>
      </c>
      <c r="B379" s="100" t="s">
        <v>724</v>
      </c>
      <c r="C379" s="101" t="s">
        <v>167</v>
      </c>
      <c r="D379" s="102">
        <v>0.47899999999999998</v>
      </c>
      <c r="E379" s="40">
        <v>110700</v>
      </c>
      <c r="F379" s="35">
        <f t="shared" si="160"/>
        <v>53025.299999999996</v>
      </c>
      <c r="G379" s="40">
        <v>120610.65</v>
      </c>
      <c r="H379" s="35">
        <f t="shared" si="161"/>
        <v>57772.501349999991</v>
      </c>
      <c r="I379" s="35">
        <f t="shared" si="162"/>
        <v>110797.80134999999</v>
      </c>
      <c r="J379" s="441"/>
      <c r="K379" s="361">
        <v>0.47899999999999998</v>
      </c>
      <c r="L379" s="328">
        <v>110700</v>
      </c>
      <c r="M379" s="329">
        <f t="shared" si="163"/>
        <v>53025.299999999996</v>
      </c>
      <c r="N379" s="328">
        <v>120610.65</v>
      </c>
      <c r="O379" s="329">
        <f t="shared" si="164"/>
        <v>57772.501349999991</v>
      </c>
      <c r="P379" s="329">
        <f t="shared" si="165"/>
        <v>110797.80134999999</v>
      </c>
      <c r="Q379" s="473"/>
      <c r="R379" s="327">
        <f t="shared" si="147"/>
        <v>0</v>
      </c>
      <c r="S379" s="328">
        <v>110700</v>
      </c>
      <c r="T379" s="329">
        <f t="shared" si="166"/>
        <v>0</v>
      </c>
      <c r="U379" s="328">
        <v>120610.65</v>
      </c>
      <c r="V379" s="329">
        <f t="shared" si="167"/>
        <v>0</v>
      </c>
      <c r="W379" s="329">
        <f t="shared" si="168"/>
        <v>0</v>
      </c>
      <c r="X379" s="464">
        <f t="shared" si="145"/>
        <v>0</v>
      </c>
      <c r="Y379" s="497">
        <f t="shared" si="146"/>
        <v>0</v>
      </c>
    </row>
    <row r="380" spans="1:25" ht="28.5" x14ac:dyDescent="0.25">
      <c r="A380" s="151" t="s">
        <v>725</v>
      </c>
      <c r="B380" s="100" t="s">
        <v>726</v>
      </c>
      <c r="C380" s="101" t="s">
        <v>167</v>
      </c>
      <c r="D380" s="102">
        <v>0.47899999999999998</v>
      </c>
      <c r="E380" s="40">
        <v>65155.11</v>
      </c>
      <c r="F380" s="35">
        <f t="shared" si="160"/>
        <v>31209.297689999999</v>
      </c>
      <c r="G380" s="40">
        <v>0</v>
      </c>
      <c r="H380" s="35">
        <f t="shared" si="161"/>
        <v>0</v>
      </c>
      <c r="I380" s="35">
        <f t="shared" si="162"/>
        <v>31209.297689999999</v>
      </c>
      <c r="J380" s="441"/>
      <c r="K380" s="361">
        <v>0.47899999999999998</v>
      </c>
      <c r="L380" s="328">
        <v>65155.11</v>
      </c>
      <c r="M380" s="329">
        <f t="shared" si="163"/>
        <v>31209.297689999999</v>
      </c>
      <c r="N380" s="328">
        <v>0</v>
      </c>
      <c r="O380" s="329">
        <f t="shared" si="164"/>
        <v>0</v>
      </c>
      <c r="P380" s="329">
        <f t="shared" si="165"/>
        <v>31209.297689999999</v>
      </c>
      <c r="Q380" s="473"/>
      <c r="R380" s="327">
        <f t="shared" si="147"/>
        <v>0</v>
      </c>
      <c r="S380" s="328">
        <v>65155.11</v>
      </c>
      <c r="T380" s="329">
        <f t="shared" si="166"/>
        <v>0</v>
      </c>
      <c r="U380" s="328">
        <v>0</v>
      </c>
      <c r="V380" s="329">
        <f t="shared" si="167"/>
        <v>0</v>
      </c>
      <c r="W380" s="329">
        <f t="shared" si="168"/>
        <v>0</v>
      </c>
      <c r="X380" s="464">
        <f t="shared" si="145"/>
        <v>0</v>
      </c>
      <c r="Y380" s="497">
        <f t="shared" si="146"/>
        <v>0</v>
      </c>
    </row>
    <row r="381" spans="1:25" ht="42.75" x14ac:dyDescent="0.25">
      <c r="A381" s="146" t="s">
        <v>727</v>
      </c>
      <c r="B381" s="100" t="s">
        <v>728</v>
      </c>
      <c r="C381" s="101" t="s">
        <v>19</v>
      </c>
      <c r="D381" s="106">
        <v>103.4</v>
      </c>
      <c r="E381" s="40">
        <v>510.72</v>
      </c>
      <c r="F381" s="35">
        <f t="shared" si="160"/>
        <v>52808.448000000004</v>
      </c>
      <c r="G381" s="40">
        <v>75.099999999999994</v>
      </c>
      <c r="H381" s="35">
        <f t="shared" si="161"/>
        <v>7765.34</v>
      </c>
      <c r="I381" s="35">
        <f t="shared" si="162"/>
        <v>60573.788</v>
      </c>
      <c r="J381" s="441"/>
      <c r="K381" s="363">
        <v>51.7</v>
      </c>
      <c r="L381" s="328">
        <v>510.72</v>
      </c>
      <c r="M381" s="329">
        <f t="shared" si="163"/>
        <v>26404.224000000002</v>
      </c>
      <c r="N381" s="328">
        <v>75.099999999999994</v>
      </c>
      <c r="O381" s="329">
        <f t="shared" si="164"/>
        <v>3882.67</v>
      </c>
      <c r="P381" s="329">
        <f t="shared" si="165"/>
        <v>30286.894</v>
      </c>
      <c r="Q381" s="473"/>
      <c r="R381" s="327">
        <f t="shared" si="147"/>
        <v>51.7</v>
      </c>
      <c r="S381" s="328">
        <v>510.72</v>
      </c>
      <c r="T381" s="329">
        <f t="shared" si="166"/>
        <v>26404.224000000002</v>
      </c>
      <c r="U381" s="328">
        <v>75.099999999999994</v>
      </c>
      <c r="V381" s="329">
        <f t="shared" si="167"/>
        <v>3882.67</v>
      </c>
      <c r="W381" s="329">
        <f t="shared" si="168"/>
        <v>30286.894</v>
      </c>
      <c r="X381" s="464">
        <f t="shared" si="145"/>
        <v>30286.894</v>
      </c>
      <c r="Y381" s="497">
        <f t="shared" si="146"/>
        <v>0</v>
      </c>
    </row>
    <row r="382" spans="1:25" x14ac:dyDescent="0.25">
      <c r="A382" s="146" t="s">
        <v>729</v>
      </c>
      <c r="B382" s="104" t="s">
        <v>730</v>
      </c>
      <c r="C382" s="105" t="s">
        <v>19</v>
      </c>
      <c r="D382" s="106">
        <v>14</v>
      </c>
      <c r="E382" s="40">
        <v>2711</v>
      </c>
      <c r="F382" s="35">
        <f t="shared" si="160"/>
        <v>37954</v>
      </c>
      <c r="G382" s="40">
        <v>7373</v>
      </c>
      <c r="H382" s="35">
        <f t="shared" si="161"/>
        <v>103222</v>
      </c>
      <c r="I382" s="35">
        <f t="shared" si="162"/>
        <v>141176</v>
      </c>
      <c r="J382" s="441"/>
      <c r="K382" s="363">
        <v>7</v>
      </c>
      <c r="L382" s="328">
        <v>2711</v>
      </c>
      <c r="M382" s="329">
        <f t="shared" si="163"/>
        <v>18977</v>
      </c>
      <c r="N382" s="328">
        <v>7373</v>
      </c>
      <c r="O382" s="329">
        <f t="shared" si="164"/>
        <v>51611</v>
      </c>
      <c r="P382" s="329">
        <f t="shared" si="165"/>
        <v>70588</v>
      </c>
      <c r="Q382" s="473"/>
      <c r="R382" s="327">
        <f t="shared" si="147"/>
        <v>7</v>
      </c>
      <c r="S382" s="328">
        <v>2711</v>
      </c>
      <c r="T382" s="329">
        <f t="shared" si="166"/>
        <v>18977</v>
      </c>
      <c r="U382" s="328">
        <v>7373</v>
      </c>
      <c r="V382" s="329">
        <f t="shared" si="167"/>
        <v>51611</v>
      </c>
      <c r="W382" s="329">
        <f t="shared" si="168"/>
        <v>70588</v>
      </c>
      <c r="X382" s="464">
        <f t="shared" si="145"/>
        <v>70588</v>
      </c>
      <c r="Y382" s="497">
        <f t="shared" si="146"/>
        <v>0</v>
      </c>
    </row>
    <row r="383" spans="1:25" x14ac:dyDescent="0.25">
      <c r="A383" s="146" t="s">
        <v>731</v>
      </c>
      <c r="B383" s="100" t="s">
        <v>732</v>
      </c>
      <c r="C383" s="101" t="s">
        <v>19</v>
      </c>
      <c r="D383" s="106">
        <v>29.3</v>
      </c>
      <c r="E383" s="40">
        <v>7613.42</v>
      </c>
      <c r="F383" s="35">
        <f t="shared" si="160"/>
        <v>223073.20600000001</v>
      </c>
      <c r="G383" s="40">
        <v>1499.87</v>
      </c>
      <c r="H383" s="35">
        <f t="shared" si="161"/>
        <v>43946.190999999999</v>
      </c>
      <c r="I383" s="35">
        <f t="shared" si="162"/>
        <v>267019.397</v>
      </c>
      <c r="J383" s="441"/>
      <c r="K383" s="363">
        <v>14.65</v>
      </c>
      <c r="L383" s="328">
        <v>7613.42</v>
      </c>
      <c r="M383" s="329">
        <f t="shared" si="163"/>
        <v>111536.603</v>
      </c>
      <c r="N383" s="328">
        <v>1499.87</v>
      </c>
      <c r="O383" s="329">
        <f t="shared" si="164"/>
        <v>21973.095499999999</v>
      </c>
      <c r="P383" s="329">
        <f t="shared" si="165"/>
        <v>133509.6985</v>
      </c>
      <c r="Q383" s="473"/>
      <c r="R383" s="327">
        <f t="shared" si="147"/>
        <v>14.65</v>
      </c>
      <c r="S383" s="328">
        <v>7613.42</v>
      </c>
      <c r="T383" s="329">
        <f t="shared" si="166"/>
        <v>111536.603</v>
      </c>
      <c r="U383" s="328">
        <v>1499.87</v>
      </c>
      <c r="V383" s="329">
        <f t="shared" si="167"/>
        <v>21973.095499999999</v>
      </c>
      <c r="W383" s="329">
        <f t="shared" si="168"/>
        <v>133509.6985</v>
      </c>
      <c r="X383" s="464">
        <f t="shared" si="145"/>
        <v>133509.6985</v>
      </c>
      <c r="Y383" s="497">
        <f t="shared" si="146"/>
        <v>0</v>
      </c>
    </row>
    <row r="384" spans="1:25" x14ac:dyDescent="0.25">
      <c r="A384" s="146" t="s">
        <v>733</v>
      </c>
      <c r="B384" s="100" t="s">
        <v>734</v>
      </c>
      <c r="C384" s="101" t="s">
        <v>167</v>
      </c>
      <c r="D384" s="106">
        <v>5.3</v>
      </c>
      <c r="E384" s="40">
        <v>119945</v>
      </c>
      <c r="F384" s="35">
        <f t="shared" si="160"/>
        <v>635708.5</v>
      </c>
      <c r="G384" s="40">
        <v>191172.64</v>
      </c>
      <c r="H384" s="35">
        <f t="shared" si="161"/>
        <v>1013214.9920000001</v>
      </c>
      <c r="I384" s="35">
        <f t="shared" si="162"/>
        <v>1648923.4920000001</v>
      </c>
      <c r="J384" s="441"/>
      <c r="K384" s="363">
        <v>2.65</v>
      </c>
      <c r="L384" s="328">
        <v>119945</v>
      </c>
      <c r="M384" s="329">
        <f t="shared" si="163"/>
        <v>317854.25</v>
      </c>
      <c r="N384" s="328">
        <v>191172.64</v>
      </c>
      <c r="O384" s="329">
        <f t="shared" si="164"/>
        <v>506607.49600000004</v>
      </c>
      <c r="P384" s="329">
        <f t="shared" si="165"/>
        <v>824461.74600000004</v>
      </c>
      <c r="Q384" s="473"/>
      <c r="R384" s="327">
        <f t="shared" si="147"/>
        <v>2.65</v>
      </c>
      <c r="S384" s="328">
        <v>119945</v>
      </c>
      <c r="T384" s="329">
        <f t="shared" si="166"/>
        <v>317854.25</v>
      </c>
      <c r="U384" s="328">
        <v>191172.64</v>
      </c>
      <c r="V384" s="329">
        <f t="shared" si="167"/>
        <v>506607.49600000004</v>
      </c>
      <c r="W384" s="329">
        <f t="shared" si="168"/>
        <v>824461.74600000004</v>
      </c>
      <c r="X384" s="464">
        <f t="shared" si="145"/>
        <v>824461.74600000004</v>
      </c>
      <c r="Y384" s="497">
        <f t="shared" si="146"/>
        <v>0</v>
      </c>
    </row>
    <row r="385" spans="1:25" x14ac:dyDescent="0.25">
      <c r="A385" s="146" t="s">
        <v>735</v>
      </c>
      <c r="B385" s="100" t="s">
        <v>736</v>
      </c>
      <c r="C385" s="101" t="s">
        <v>167</v>
      </c>
      <c r="D385" s="102">
        <v>5.3</v>
      </c>
      <c r="E385" s="40">
        <v>138792.24</v>
      </c>
      <c r="F385" s="35">
        <f t="shared" si="160"/>
        <v>735598.87199999997</v>
      </c>
      <c r="G385" s="40">
        <v>1277.6199999999999</v>
      </c>
      <c r="H385" s="35">
        <f t="shared" si="161"/>
        <v>6771.3859999999995</v>
      </c>
      <c r="I385" s="35">
        <f t="shared" si="162"/>
        <v>742370.25800000003</v>
      </c>
      <c r="J385" s="441"/>
      <c r="K385" s="361">
        <v>2.65</v>
      </c>
      <c r="L385" s="328">
        <v>138792.24</v>
      </c>
      <c r="M385" s="329">
        <f t="shared" si="163"/>
        <v>367799.43599999999</v>
      </c>
      <c r="N385" s="328">
        <v>1277.6199999999999</v>
      </c>
      <c r="O385" s="329">
        <f t="shared" si="164"/>
        <v>3385.6929999999998</v>
      </c>
      <c r="P385" s="329">
        <f t="shared" si="165"/>
        <v>371185.12900000002</v>
      </c>
      <c r="Q385" s="473"/>
      <c r="R385" s="327">
        <f t="shared" si="147"/>
        <v>2.65</v>
      </c>
      <c r="S385" s="328">
        <v>138792.24</v>
      </c>
      <c r="T385" s="329">
        <f t="shared" si="166"/>
        <v>367799.43599999999</v>
      </c>
      <c r="U385" s="328">
        <v>1277.6199999999999</v>
      </c>
      <c r="V385" s="329">
        <f t="shared" si="167"/>
        <v>3385.6929999999998</v>
      </c>
      <c r="W385" s="329">
        <f t="shared" si="168"/>
        <v>371185.12900000002</v>
      </c>
      <c r="X385" s="464">
        <f t="shared" si="145"/>
        <v>371185.12900000002</v>
      </c>
      <c r="Y385" s="497">
        <f t="shared" si="146"/>
        <v>0</v>
      </c>
    </row>
    <row r="386" spans="1:25" ht="28.5" x14ac:dyDescent="0.25">
      <c r="A386" s="146" t="s">
        <v>737</v>
      </c>
      <c r="B386" s="100" t="s">
        <v>738</v>
      </c>
      <c r="C386" s="101" t="s">
        <v>19</v>
      </c>
      <c r="D386" s="102">
        <v>149</v>
      </c>
      <c r="E386" s="40">
        <v>306.43</v>
      </c>
      <c r="F386" s="35">
        <f t="shared" si="160"/>
        <v>45658.07</v>
      </c>
      <c r="G386" s="40">
        <v>45.4</v>
      </c>
      <c r="H386" s="35">
        <f t="shared" si="161"/>
        <v>6764.5999999999995</v>
      </c>
      <c r="I386" s="35">
        <f t="shared" si="162"/>
        <v>52422.67</v>
      </c>
      <c r="J386" s="441"/>
      <c r="K386" s="361">
        <v>74.5</v>
      </c>
      <c r="L386" s="328">
        <v>306.43</v>
      </c>
      <c r="M386" s="329">
        <f t="shared" si="163"/>
        <v>22829.035</v>
      </c>
      <c r="N386" s="328">
        <v>45.4</v>
      </c>
      <c r="O386" s="329">
        <f t="shared" si="164"/>
        <v>3382.2999999999997</v>
      </c>
      <c r="P386" s="329">
        <f t="shared" si="165"/>
        <v>26211.334999999999</v>
      </c>
      <c r="Q386" s="473"/>
      <c r="R386" s="327">
        <f t="shared" si="147"/>
        <v>74.5</v>
      </c>
      <c r="S386" s="328">
        <v>306.43</v>
      </c>
      <c r="T386" s="329">
        <f t="shared" si="166"/>
        <v>22829.035</v>
      </c>
      <c r="U386" s="328">
        <v>45.4</v>
      </c>
      <c r="V386" s="329">
        <f t="shared" si="167"/>
        <v>3382.2999999999997</v>
      </c>
      <c r="W386" s="329">
        <f t="shared" si="168"/>
        <v>26211.334999999999</v>
      </c>
      <c r="X386" s="464">
        <f t="shared" si="145"/>
        <v>26211.334999999999</v>
      </c>
      <c r="Y386" s="497">
        <f t="shared" si="146"/>
        <v>0</v>
      </c>
    </row>
    <row r="387" spans="1:25" ht="28.5" x14ac:dyDescent="0.25">
      <c r="A387" s="146" t="s">
        <v>739</v>
      </c>
      <c r="B387" s="100" t="s">
        <v>740</v>
      </c>
      <c r="C387" s="101" t="s">
        <v>19</v>
      </c>
      <c r="D387" s="102">
        <v>149</v>
      </c>
      <c r="E387" s="40">
        <v>306.43</v>
      </c>
      <c r="F387" s="35">
        <f t="shared" si="160"/>
        <v>45658.07</v>
      </c>
      <c r="G387" s="40">
        <v>159.12</v>
      </c>
      <c r="H387" s="35">
        <f t="shared" si="161"/>
        <v>23708.880000000001</v>
      </c>
      <c r="I387" s="35">
        <f t="shared" si="162"/>
        <v>69366.95</v>
      </c>
      <c r="J387" s="441"/>
      <c r="K387" s="361">
        <v>74.5</v>
      </c>
      <c r="L387" s="328">
        <v>306.43</v>
      </c>
      <c r="M387" s="329">
        <f t="shared" si="163"/>
        <v>22829.035</v>
      </c>
      <c r="N387" s="328">
        <v>159.12</v>
      </c>
      <c r="O387" s="329">
        <f t="shared" si="164"/>
        <v>11854.44</v>
      </c>
      <c r="P387" s="329">
        <f t="shared" si="165"/>
        <v>34683.474999999999</v>
      </c>
      <c r="Q387" s="473"/>
      <c r="R387" s="327">
        <f t="shared" si="147"/>
        <v>74.5</v>
      </c>
      <c r="S387" s="328">
        <v>306.43</v>
      </c>
      <c r="T387" s="329">
        <f t="shared" si="166"/>
        <v>22829.035</v>
      </c>
      <c r="U387" s="328">
        <v>159.12</v>
      </c>
      <c r="V387" s="329">
        <f t="shared" si="167"/>
        <v>11854.44</v>
      </c>
      <c r="W387" s="329">
        <f t="shared" si="168"/>
        <v>34683.474999999999</v>
      </c>
      <c r="X387" s="464">
        <f t="shared" si="145"/>
        <v>34683.474999999999</v>
      </c>
      <c r="Y387" s="497">
        <f t="shared" si="146"/>
        <v>0</v>
      </c>
    </row>
    <row r="388" spans="1:25" x14ac:dyDescent="0.25">
      <c r="A388" s="146" t="s">
        <v>741</v>
      </c>
      <c r="B388" s="100" t="s">
        <v>742</v>
      </c>
      <c r="C388" s="101" t="s">
        <v>43</v>
      </c>
      <c r="D388" s="102">
        <v>23.2</v>
      </c>
      <c r="E388" s="40">
        <v>10218</v>
      </c>
      <c r="F388" s="35">
        <f t="shared" si="160"/>
        <v>237057.6</v>
      </c>
      <c r="G388" s="40">
        <v>29000</v>
      </c>
      <c r="H388" s="35">
        <f t="shared" si="161"/>
        <v>672800</v>
      </c>
      <c r="I388" s="35">
        <f t="shared" si="162"/>
        <v>909857.6</v>
      </c>
      <c r="J388" s="441"/>
      <c r="K388" s="361">
        <v>8</v>
      </c>
      <c r="L388" s="328">
        <v>10218</v>
      </c>
      <c r="M388" s="329">
        <f t="shared" si="163"/>
        <v>81744</v>
      </c>
      <c r="N388" s="328">
        <v>29000</v>
      </c>
      <c r="O388" s="329">
        <f t="shared" si="164"/>
        <v>232000</v>
      </c>
      <c r="P388" s="329">
        <f t="shared" si="165"/>
        <v>313744</v>
      </c>
      <c r="Q388" s="473"/>
      <c r="R388" s="327">
        <f t="shared" si="147"/>
        <v>15.2</v>
      </c>
      <c r="S388" s="328">
        <v>10218</v>
      </c>
      <c r="T388" s="329">
        <f t="shared" si="166"/>
        <v>155313.60000000001</v>
      </c>
      <c r="U388" s="328">
        <v>29000</v>
      </c>
      <c r="V388" s="329">
        <f t="shared" si="167"/>
        <v>440800</v>
      </c>
      <c r="W388" s="329">
        <f t="shared" si="168"/>
        <v>596113.6</v>
      </c>
      <c r="X388" s="464">
        <f t="shared" si="145"/>
        <v>596113.6</v>
      </c>
      <c r="Y388" s="497">
        <f t="shared" si="146"/>
        <v>0</v>
      </c>
    </row>
    <row r="389" spans="1:25" x14ac:dyDescent="0.25">
      <c r="A389" s="146" t="s">
        <v>743</v>
      </c>
      <c r="B389" s="150" t="s">
        <v>744</v>
      </c>
      <c r="C389" s="152" t="s">
        <v>19</v>
      </c>
      <c r="D389" s="153">
        <v>54</v>
      </c>
      <c r="E389" s="40">
        <v>411.6</v>
      </c>
      <c r="F389" s="35">
        <f t="shared" si="160"/>
        <v>22226.400000000001</v>
      </c>
      <c r="G389" s="40">
        <v>152.5</v>
      </c>
      <c r="H389" s="35">
        <f t="shared" si="161"/>
        <v>8235</v>
      </c>
      <c r="I389" s="35">
        <f t="shared" si="162"/>
        <v>30461.4</v>
      </c>
      <c r="J389" s="441"/>
      <c r="K389" s="376">
        <v>15</v>
      </c>
      <c r="L389" s="328">
        <v>411.6</v>
      </c>
      <c r="M389" s="329">
        <f t="shared" si="163"/>
        <v>6174</v>
      </c>
      <c r="N389" s="328">
        <v>152.5</v>
      </c>
      <c r="O389" s="329">
        <f t="shared" si="164"/>
        <v>2287.5</v>
      </c>
      <c r="P389" s="329">
        <f t="shared" si="165"/>
        <v>8461.5</v>
      </c>
      <c r="Q389" s="473"/>
      <c r="R389" s="327">
        <f t="shared" si="147"/>
        <v>39</v>
      </c>
      <c r="S389" s="328">
        <v>411.6</v>
      </c>
      <c r="T389" s="329">
        <f t="shared" si="166"/>
        <v>16052.400000000001</v>
      </c>
      <c r="U389" s="328">
        <v>152.5</v>
      </c>
      <c r="V389" s="329">
        <f t="shared" si="167"/>
        <v>5947.5</v>
      </c>
      <c r="W389" s="329">
        <f t="shared" si="168"/>
        <v>21999.9</v>
      </c>
      <c r="X389" s="464">
        <f t="shared" si="145"/>
        <v>21999.9</v>
      </c>
      <c r="Y389" s="497">
        <f t="shared" si="146"/>
        <v>0</v>
      </c>
    </row>
    <row r="390" spans="1:25" x14ac:dyDescent="0.25">
      <c r="A390" s="154" t="s">
        <v>745</v>
      </c>
      <c r="B390" s="122" t="s">
        <v>746</v>
      </c>
      <c r="C390" s="50" t="s">
        <v>170</v>
      </c>
      <c r="D390" s="51">
        <v>101</v>
      </c>
      <c r="E390" s="40">
        <v>474.58</v>
      </c>
      <c r="F390" s="35">
        <f t="shared" si="160"/>
        <v>47932.58</v>
      </c>
      <c r="G390" s="40">
        <v>0</v>
      </c>
      <c r="H390" s="35">
        <f t="shared" si="161"/>
        <v>0</v>
      </c>
      <c r="I390" s="35">
        <f t="shared" si="162"/>
        <v>47932.58</v>
      </c>
      <c r="J390" s="441"/>
      <c r="K390" s="334"/>
      <c r="L390" s="328">
        <v>474.58</v>
      </c>
      <c r="M390" s="329">
        <f t="shared" si="163"/>
        <v>0</v>
      </c>
      <c r="N390" s="328">
        <v>0</v>
      </c>
      <c r="O390" s="329">
        <f t="shared" si="164"/>
        <v>0</v>
      </c>
      <c r="P390" s="329">
        <f t="shared" si="165"/>
        <v>0</v>
      </c>
      <c r="Q390" s="473"/>
      <c r="R390" s="327">
        <f t="shared" si="147"/>
        <v>101</v>
      </c>
      <c r="S390" s="328">
        <v>474.58</v>
      </c>
      <c r="T390" s="329">
        <f t="shared" si="166"/>
        <v>47932.58</v>
      </c>
      <c r="U390" s="328">
        <v>0</v>
      </c>
      <c r="V390" s="329">
        <f t="shared" si="167"/>
        <v>0</v>
      </c>
      <c r="W390" s="329">
        <f t="shared" si="168"/>
        <v>47932.58</v>
      </c>
      <c r="X390" s="464">
        <f t="shared" ref="X390:X453" si="169">I390-P390</f>
        <v>47932.58</v>
      </c>
      <c r="Y390" s="497">
        <f t="shared" ref="Y390:Y453" si="170">W390-X390</f>
        <v>0</v>
      </c>
    </row>
    <row r="391" spans="1:25" x14ac:dyDescent="0.25">
      <c r="A391" s="154" t="s">
        <v>747</v>
      </c>
      <c r="B391" s="122" t="s">
        <v>748</v>
      </c>
      <c r="C391" s="50" t="s">
        <v>170</v>
      </c>
      <c r="D391" s="51">
        <v>101</v>
      </c>
      <c r="E391" s="40">
        <v>419.28</v>
      </c>
      <c r="F391" s="35">
        <f t="shared" si="160"/>
        <v>42347.28</v>
      </c>
      <c r="G391" s="40">
        <v>426.89</v>
      </c>
      <c r="H391" s="35">
        <f t="shared" si="161"/>
        <v>43115.89</v>
      </c>
      <c r="I391" s="35">
        <f t="shared" si="162"/>
        <v>85463.17</v>
      </c>
      <c r="J391" s="441"/>
      <c r="K391" s="334"/>
      <c r="L391" s="328">
        <v>419.28</v>
      </c>
      <c r="M391" s="329">
        <f t="shared" si="163"/>
        <v>0</v>
      </c>
      <c r="N391" s="328">
        <v>426.89</v>
      </c>
      <c r="O391" s="329">
        <f t="shared" si="164"/>
        <v>0</v>
      </c>
      <c r="P391" s="329">
        <f t="shared" si="165"/>
        <v>0</v>
      </c>
      <c r="Q391" s="473"/>
      <c r="R391" s="327">
        <f t="shared" si="147"/>
        <v>101</v>
      </c>
      <c r="S391" s="328">
        <v>419.28</v>
      </c>
      <c r="T391" s="329">
        <f t="shared" si="166"/>
        <v>42347.28</v>
      </c>
      <c r="U391" s="328">
        <v>426.89</v>
      </c>
      <c r="V391" s="329">
        <f t="shared" si="167"/>
        <v>43115.89</v>
      </c>
      <c r="W391" s="329">
        <f t="shared" si="168"/>
        <v>85463.17</v>
      </c>
      <c r="X391" s="464">
        <f t="shared" si="169"/>
        <v>85463.17</v>
      </c>
      <c r="Y391" s="497">
        <f t="shared" si="170"/>
        <v>0</v>
      </c>
    </row>
    <row r="392" spans="1:25" x14ac:dyDescent="0.25">
      <c r="A392" s="147" t="s">
        <v>749</v>
      </c>
      <c r="B392" s="83" t="s">
        <v>750</v>
      </c>
      <c r="C392" s="84"/>
      <c r="D392" s="85"/>
      <c r="E392" s="143"/>
      <c r="F392" s="143">
        <f>F393+F394+F395+F396</f>
        <v>4742399.2799999993</v>
      </c>
      <c r="G392" s="143"/>
      <c r="H392" s="143">
        <f>H393+H394+H395+H396</f>
        <v>3987897.42</v>
      </c>
      <c r="I392" s="143">
        <f>I393+I394+I395+I396</f>
        <v>8730296.6999999993</v>
      </c>
      <c r="J392" s="448"/>
      <c r="K392" s="354"/>
      <c r="L392" s="375"/>
      <c r="M392" s="375">
        <f>M393+M394+M395+M396</f>
        <v>2250871.2879999997</v>
      </c>
      <c r="N392" s="375"/>
      <c r="O392" s="375">
        <f>O393+O394+O395+O396</f>
        <v>2233210.5321999998</v>
      </c>
      <c r="P392" s="375">
        <f>P393+P394+P395+P396</f>
        <v>4484081.8202</v>
      </c>
      <c r="Q392" s="480"/>
      <c r="R392" s="327">
        <f t="shared" ref="R392:R455" si="171">D392-K392</f>
        <v>0</v>
      </c>
      <c r="S392" s="375"/>
      <c r="T392" s="375">
        <f>T393+T394+T395+T396</f>
        <v>2491527.9920000001</v>
      </c>
      <c r="U392" s="375"/>
      <c r="V392" s="375">
        <f>V393+V394+V395+V396</f>
        <v>1754686.8878000001</v>
      </c>
      <c r="W392" s="375">
        <f>W393+W394+W395+W396</f>
        <v>4246214.8798000002</v>
      </c>
      <c r="X392" s="464">
        <f t="shared" si="169"/>
        <v>4246214.8797999993</v>
      </c>
      <c r="Y392" s="497">
        <f t="shared" si="170"/>
        <v>0</v>
      </c>
    </row>
    <row r="393" spans="1:25" ht="28.5" x14ac:dyDescent="0.25">
      <c r="A393" s="146" t="s">
        <v>751</v>
      </c>
      <c r="B393" s="104" t="s">
        <v>752</v>
      </c>
      <c r="C393" s="105" t="s">
        <v>43</v>
      </c>
      <c r="D393" s="153">
        <v>211.62</v>
      </c>
      <c r="E393" s="40">
        <v>12208</v>
      </c>
      <c r="F393" s="35">
        <f>D393*E393</f>
        <v>2583456.96</v>
      </c>
      <c r="G393" s="40">
        <v>14998</v>
      </c>
      <c r="H393" s="35">
        <f>D393*G393</f>
        <v>3173876.7600000002</v>
      </c>
      <c r="I393" s="35">
        <f>E393*D393+G393*D393</f>
        <v>5757333.7200000007</v>
      </c>
      <c r="J393" s="441"/>
      <c r="K393" s="376">
        <v>130</v>
      </c>
      <c r="L393" s="328">
        <v>12208</v>
      </c>
      <c r="M393" s="329">
        <f>K393*L393</f>
        <v>1587040</v>
      </c>
      <c r="N393" s="328">
        <v>14998</v>
      </c>
      <c r="O393" s="329">
        <f>K393*N393</f>
        <v>1949740</v>
      </c>
      <c r="P393" s="329">
        <f>L393*K393+N393*K393</f>
        <v>3536780</v>
      </c>
      <c r="Q393" s="473"/>
      <c r="R393" s="327">
        <f t="shared" si="171"/>
        <v>81.62</v>
      </c>
      <c r="S393" s="328">
        <v>12208</v>
      </c>
      <c r="T393" s="329">
        <f>R393*S393</f>
        <v>996416.96000000008</v>
      </c>
      <c r="U393" s="328">
        <v>14998</v>
      </c>
      <c r="V393" s="329">
        <f>R393*U393</f>
        <v>1224136.76</v>
      </c>
      <c r="W393" s="329">
        <f>S393*R393+U393*R393</f>
        <v>2220553.7200000002</v>
      </c>
      <c r="X393" s="464">
        <f t="shared" si="169"/>
        <v>2220553.7200000007</v>
      </c>
      <c r="Y393" s="497">
        <f t="shared" si="170"/>
        <v>0</v>
      </c>
    </row>
    <row r="394" spans="1:25" ht="28.5" x14ac:dyDescent="0.25">
      <c r="A394" s="146" t="s">
        <v>753</v>
      </c>
      <c r="B394" s="104" t="s">
        <v>754</v>
      </c>
      <c r="C394" s="105" t="s">
        <v>19</v>
      </c>
      <c r="D394" s="153">
        <v>990</v>
      </c>
      <c r="E394" s="40">
        <v>1360.8</v>
      </c>
      <c r="F394" s="35">
        <f>D394*E394</f>
        <v>1347192</v>
      </c>
      <c r="G394" s="40">
        <v>549.02</v>
      </c>
      <c r="H394" s="35">
        <f>D394*G394</f>
        <v>543529.79999999993</v>
      </c>
      <c r="I394" s="35">
        <f>E394*D394+G394*D394</f>
        <v>1890721.7999999998</v>
      </c>
      <c r="J394" s="441"/>
      <c r="K394" s="376">
        <v>457.11</v>
      </c>
      <c r="L394" s="328">
        <v>1360.8</v>
      </c>
      <c r="M394" s="329">
        <f>K394*L394</f>
        <v>622035.28799999994</v>
      </c>
      <c r="N394" s="328">
        <v>549.02</v>
      </c>
      <c r="O394" s="329">
        <f>K394*N394</f>
        <v>250962.53219999999</v>
      </c>
      <c r="P394" s="329">
        <f>L394*K394+N394*K394</f>
        <v>872997.82019999996</v>
      </c>
      <c r="Q394" s="473"/>
      <c r="R394" s="327">
        <f t="shared" si="171"/>
        <v>532.89</v>
      </c>
      <c r="S394" s="328">
        <v>1360.8</v>
      </c>
      <c r="T394" s="329">
        <f>R394*S394</f>
        <v>725156.71199999994</v>
      </c>
      <c r="U394" s="328">
        <v>549.02</v>
      </c>
      <c r="V394" s="329">
        <f>R394*U394</f>
        <v>292567.26779999997</v>
      </c>
      <c r="W394" s="329">
        <f>S394*R394+U394*R394</f>
        <v>1017723.9797999999</v>
      </c>
      <c r="X394" s="464">
        <f t="shared" si="169"/>
        <v>1017723.9797999999</v>
      </c>
      <c r="Y394" s="497">
        <f t="shared" si="170"/>
        <v>0</v>
      </c>
    </row>
    <row r="395" spans="1:25" x14ac:dyDescent="0.25">
      <c r="A395" s="146" t="s">
        <v>755</v>
      </c>
      <c r="B395" s="104" t="s">
        <v>756</v>
      </c>
      <c r="C395" s="105" t="s">
        <v>19</v>
      </c>
      <c r="D395" s="153">
        <v>172.18</v>
      </c>
      <c r="E395" s="40">
        <v>324</v>
      </c>
      <c r="F395" s="35">
        <f>D395*E395</f>
        <v>55786.32</v>
      </c>
      <c r="G395" s="40">
        <v>252</v>
      </c>
      <c r="H395" s="35">
        <f>D395*G395</f>
        <v>43389.36</v>
      </c>
      <c r="I395" s="35">
        <f>E395*D395+G395*D395</f>
        <v>99175.679999999993</v>
      </c>
      <c r="J395" s="441"/>
      <c r="K395" s="376">
        <v>129</v>
      </c>
      <c r="L395" s="328">
        <v>324</v>
      </c>
      <c r="M395" s="329">
        <f>K395*L395</f>
        <v>41796</v>
      </c>
      <c r="N395" s="328">
        <v>252</v>
      </c>
      <c r="O395" s="329">
        <f>K395*N395</f>
        <v>32508</v>
      </c>
      <c r="P395" s="329">
        <f>L395*K395+N395*K395</f>
        <v>74304</v>
      </c>
      <c r="Q395" s="473"/>
      <c r="R395" s="327">
        <f t="shared" si="171"/>
        <v>43.180000000000007</v>
      </c>
      <c r="S395" s="328">
        <v>324</v>
      </c>
      <c r="T395" s="329">
        <f>R395*S395</f>
        <v>13990.320000000002</v>
      </c>
      <c r="U395" s="328">
        <v>252</v>
      </c>
      <c r="V395" s="329">
        <f>R395*U395</f>
        <v>10881.360000000002</v>
      </c>
      <c r="W395" s="329">
        <f>S395*R395+U395*R395</f>
        <v>24871.680000000004</v>
      </c>
      <c r="X395" s="464">
        <f t="shared" si="169"/>
        <v>24871.679999999993</v>
      </c>
      <c r="Y395" s="497">
        <f t="shared" si="170"/>
        <v>0</v>
      </c>
    </row>
    <row r="396" spans="1:25" ht="28.5" x14ac:dyDescent="0.25">
      <c r="A396" s="146" t="s">
        <v>757</v>
      </c>
      <c r="B396" s="104" t="s">
        <v>758</v>
      </c>
      <c r="C396" s="105" t="s">
        <v>19</v>
      </c>
      <c r="D396" s="153">
        <v>450</v>
      </c>
      <c r="E396" s="40">
        <v>1679.92</v>
      </c>
      <c r="F396" s="35">
        <f>D396*E396</f>
        <v>755964</v>
      </c>
      <c r="G396" s="40">
        <v>504.67</v>
      </c>
      <c r="H396" s="35">
        <f>D396*G396</f>
        <v>227101.5</v>
      </c>
      <c r="I396" s="35">
        <f>E396*D396+G396*D396</f>
        <v>983065.5</v>
      </c>
      <c r="J396" s="441"/>
      <c r="K396" s="376"/>
      <c r="L396" s="328">
        <v>1679.92</v>
      </c>
      <c r="M396" s="329">
        <f>K396*L396</f>
        <v>0</v>
      </c>
      <c r="N396" s="328">
        <v>504.67</v>
      </c>
      <c r="O396" s="329">
        <f>K396*N396</f>
        <v>0</v>
      </c>
      <c r="P396" s="329">
        <f>L396*K396+N396*K396</f>
        <v>0</v>
      </c>
      <c r="Q396" s="473"/>
      <c r="R396" s="327">
        <f t="shared" si="171"/>
        <v>450</v>
      </c>
      <c r="S396" s="328">
        <v>1679.92</v>
      </c>
      <c r="T396" s="329">
        <f>R396*S396</f>
        <v>755964</v>
      </c>
      <c r="U396" s="328">
        <v>504.67</v>
      </c>
      <c r="V396" s="329">
        <f>R396*U396</f>
        <v>227101.5</v>
      </c>
      <c r="W396" s="329">
        <f>S396*R396+U396*R396</f>
        <v>983065.5</v>
      </c>
      <c r="X396" s="464">
        <f t="shared" si="169"/>
        <v>983065.5</v>
      </c>
      <c r="Y396" s="497">
        <f t="shared" si="170"/>
        <v>0</v>
      </c>
    </row>
    <row r="397" spans="1:25" x14ac:dyDescent="0.25">
      <c r="A397" s="147" t="s">
        <v>759</v>
      </c>
      <c r="B397" s="83" t="s">
        <v>760</v>
      </c>
      <c r="C397" s="90"/>
      <c r="D397" s="91"/>
      <c r="E397" s="40"/>
      <c r="F397" s="143">
        <f>F398+F399+F400+F401+F402+F403+F404+F405+F406+F407+F408+F409+F410+F411+F412+F413+F414</f>
        <v>999937.98640000005</v>
      </c>
      <c r="G397" s="40"/>
      <c r="H397" s="143">
        <f>H398+H399+H400+H401+H402+H403+H404+H405+H406+H407+H408+H409+H410+H411+H412+H413+H414</f>
        <v>503749.88679999992</v>
      </c>
      <c r="I397" s="143">
        <f>I398+I399+I400+I401+I402+I403+I404+I405+I406+I407+I408+I409+I410+I411+I412+I413+I414</f>
        <v>1503687.8732000003</v>
      </c>
      <c r="J397" s="448"/>
      <c r="K397" s="357"/>
      <c r="L397" s="328"/>
      <c r="M397" s="375">
        <f>M398+M399+M400+M401+M402+M403+M404+M405+M406+M407+M408+M409+M410+M411+M412+M413+M414</f>
        <v>565796.8600000001</v>
      </c>
      <c r="N397" s="328"/>
      <c r="O397" s="375">
        <f>O398+O399+O400+O401+O402+O403+O404+O405+O406+O407+O408+O409+O410+O411+O412+O413+O414</f>
        <v>275563.12</v>
      </c>
      <c r="P397" s="375">
        <f>P398+P399+P400+P401+P402+P403+P404+P405+P406+P407+P408+P409+P410+P411+P412+P413+P414</f>
        <v>841359.98</v>
      </c>
      <c r="Q397" s="480"/>
      <c r="R397" s="327">
        <f t="shared" si="171"/>
        <v>0</v>
      </c>
      <c r="S397" s="328"/>
      <c r="T397" s="375">
        <f>T398+T399+T400+T401+T402+T403+T404+T405+T406+T407+T408+T409+T410+T411+T412+T413+T414</f>
        <v>434141.12640000001</v>
      </c>
      <c r="U397" s="328"/>
      <c r="V397" s="375">
        <f>V398+V399+V400+V401+V402+V403+V404+V405+V406+V407+V408+V409+V410+V411+V412+V413+V414</f>
        <v>228186.76679999995</v>
      </c>
      <c r="W397" s="375">
        <f>W398+W399+W400+W401+W402+W403+W404+W405+W406+W407+W408+W409+W410+W411+W412+W413+W414</f>
        <v>662327.89320000017</v>
      </c>
      <c r="X397" s="464">
        <f t="shared" si="169"/>
        <v>662327.89320000028</v>
      </c>
      <c r="Y397" s="497">
        <f t="shared" si="170"/>
        <v>0</v>
      </c>
    </row>
    <row r="398" spans="1:25" x14ac:dyDescent="0.25">
      <c r="A398" s="146" t="s">
        <v>761</v>
      </c>
      <c r="B398" s="89" t="s">
        <v>762</v>
      </c>
      <c r="C398" s="90" t="s">
        <v>406</v>
      </c>
      <c r="D398" s="91">
        <v>7.2</v>
      </c>
      <c r="E398" s="48">
        <v>3144</v>
      </c>
      <c r="F398" s="35">
        <f t="shared" ref="F398:F414" si="172">D398*E398</f>
        <v>22636.799999999999</v>
      </c>
      <c r="G398" s="48">
        <v>0</v>
      </c>
      <c r="H398" s="35">
        <f t="shared" ref="H398:H414" si="173">D398*G398</f>
        <v>0</v>
      </c>
      <c r="I398" s="35">
        <f t="shared" ref="I398:I414" si="174">E398*D398+G398*D398</f>
        <v>22636.799999999999</v>
      </c>
      <c r="J398" s="441"/>
      <c r="K398" s="357">
        <v>5</v>
      </c>
      <c r="L398" s="377">
        <v>3144</v>
      </c>
      <c r="M398" s="329">
        <f t="shared" ref="M398:M414" si="175">K398*L398</f>
        <v>15720</v>
      </c>
      <c r="N398" s="377">
        <v>0</v>
      </c>
      <c r="O398" s="329">
        <f t="shared" ref="O398:O414" si="176">K398*N398</f>
        <v>0</v>
      </c>
      <c r="P398" s="329">
        <f t="shared" ref="P398:P414" si="177">L398*K398+N398*K398</f>
        <v>15720</v>
      </c>
      <c r="Q398" s="473"/>
      <c r="R398" s="327">
        <f t="shared" si="171"/>
        <v>2.2000000000000002</v>
      </c>
      <c r="S398" s="377">
        <v>3144</v>
      </c>
      <c r="T398" s="329">
        <f t="shared" ref="T398:T414" si="178">R398*S398</f>
        <v>6916.8</v>
      </c>
      <c r="U398" s="377">
        <v>0</v>
      </c>
      <c r="V398" s="329">
        <f t="shared" ref="V398:V414" si="179">R398*U398</f>
        <v>0</v>
      </c>
      <c r="W398" s="329">
        <f t="shared" ref="W398:W414" si="180">S398*R398+U398*R398</f>
        <v>6916.8</v>
      </c>
      <c r="X398" s="464">
        <f t="shared" si="169"/>
        <v>6916.7999999999993</v>
      </c>
      <c r="Y398" s="497">
        <f t="shared" si="170"/>
        <v>0</v>
      </c>
    </row>
    <row r="399" spans="1:25" x14ac:dyDescent="0.25">
      <c r="A399" s="146" t="s">
        <v>763</v>
      </c>
      <c r="B399" s="89" t="s">
        <v>764</v>
      </c>
      <c r="C399" s="90" t="s">
        <v>765</v>
      </c>
      <c r="D399" s="91">
        <v>2.88</v>
      </c>
      <c r="E399" s="48">
        <v>1372.88</v>
      </c>
      <c r="F399" s="35">
        <f t="shared" si="172"/>
        <v>3953.8944000000001</v>
      </c>
      <c r="G399" s="48">
        <v>150.81</v>
      </c>
      <c r="H399" s="35">
        <f t="shared" si="173"/>
        <v>434.33279999999996</v>
      </c>
      <c r="I399" s="35">
        <f t="shared" si="174"/>
        <v>4388.2272000000003</v>
      </c>
      <c r="J399" s="441"/>
      <c r="K399" s="357">
        <v>2</v>
      </c>
      <c r="L399" s="377">
        <v>1372.88</v>
      </c>
      <c r="M399" s="329">
        <f t="shared" si="175"/>
        <v>2745.76</v>
      </c>
      <c r="N399" s="377">
        <v>150.81</v>
      </c>
      <c r="O399" s="329">
        <f t="shared" si="176"/>
        <v>301.62</v>
      </c>
      <c r="P399" s="329">
        <f t="shared" si="177"/>
        <v>3047.38</v>
      </c>
      <c r="Q399" s="473"/>
      <c r="R399" s="327">
        <f t="shared" si="171"/>
        <v>0.87999999999999989</v>
      </c>
      <c r="S399" s="377">
        <v>1372.88</v>
      </c>
      <c r="T399" s="329">
        <f t="shared" si="178"/>
        <v>1208.1343999999999</v>
      </c>
      <c r="U399" s="377">
        <v>150.81</v>
      </c>
      <c r="V399" s="329">
        <f t="shared" si="179"/>
        <v>132.71279999999999</v>
      </c>
      <c r="W399" s="329">
        <f t="shared" si="180"/>
        <v>1340.8471999999999</v>
      </c>
      <c r="X399" s="464">
        <f t="shared" si="169"/>
        <v>1340.8472000000002</v>
      </c>
      <c r="Y399" s="497">
        <f t="shared" si="170"/>
        <v>0</v>
      </c>
    </row>
    <row r="400" spans="1:25" x14ac:dyDescent="0.25">
      <c r="A400" s="146" t="s">
        <v>766</v>
      </c>
      <c r="B400" s="89" t="s">
        <v>767</v>
      </c>
      <c r="C400" s="90" t="s">
        <v>765</v>
      </c>
      <c r="D400" s="91">
        <v>2.88</v>
      </c>
      <c r="E400" s="48">
        <v>2602.9699999999998</v>
      </c>
      <c r="F400" s="35">
        <f t="shared" si="172"/>
        <v>7496.5535999999993</v>
      </c>
      <c r="G400" s="48">
        <v>0</v>
      </c>
      <c r="H400" s="35">
        <f t="shared" si="173"/>
        <v>0</v>
      </c>
      <c r="I400" s="35">
        <f t="shared" si="174"/>
        <v>7496.5535999999993</v>
      </c>
      <c r="J400" s="441"/>
      <c r="K400" s="357">
        <v>2</v>
      </c>
      <c r="L400" s="377">
        <v>2602.9699999999998</v>
      </c>
      <c r="M400" s="329">
        <f t="shared" si="175"/>
        <v>5205.9399999999996</v>
      </c>
      <c r="N400" s="377">
        <v>0</v>
      </c>
      <c r="O400" s="329">
        <f t="shared" si="176"/>
        <v>0</v>
      </c>
      <c r="P400" s="329">
        <f t="shared" si="177"/>
        <v>5205.9399999999996</v>
      </c>
      <c r="Q400" s="473"/>
      <c r="R400" s="327">
        <f t="shared" si="171"/>
        <v>0.87999999999999989</v>
      </c>
      <c r="S400" s="377">
        <v>2602.9699999999998</v>
      </c>
      <c r="T400" s="329">
        <f t="shared" si="178"/>
        <v>2290.6135999999997</v>
      </c>
      <c r="U400" s="377">
        <v>0</v>
      </c>
      <c r="V400" s="329">
        <f t="shared" si="179"/>
        <v>0</v>
      </c>
      <c r="W400" s="329">
        <f t="shared" si="180"/>
        <v>2290.6135999999997</v>
      </c>
      <c r="X400" s="464">
        <f t="shared" si="169"/>
        <v>2290.6135999999997</v>
      </c>
      <c r="Y400" s="497">
        <f t="shared" si="170"/>
        <v>0</v>
      </c>
    </row>
    <row r="401" spans="1:25" x14ac:dyDescent="0.25">
      <c r="A401" s="146" t="s">
        <v>768</v>
      </c>
      <c r="B401" s="89" t="s">
        <v>769</v>
      </c>
      <c r="C401" s="90" t="s">
        <v>765</v>
      </c>
      <c r="D401" s="91">
        <v>2.88</v>
      </c>
      <c r="E401" s="48">
        <v>3246.18</v>
      </c>
      <c r="F401" s="35">
        <f t="shared" si="172"/>
        <v>9348.9983999999986</v>
      </c>
      <c r="G401" s="48">
        <v>664.3</v>
      </c>
      <c r="H401" s="35">
        <f t="shared" si="173"/>
        <v>1913.1839999999997</v>
      </c>
      <c r="I401" s="35">
        <f t="shared" si="174"/>
        <v>11262.182399999998</v>
      </c>
      <c r="J401" s="441"/>
      <c r="K401" s="357">
        <v>2</v>
      </c>
      <c r="L401" s="377">
        <v>3246.18</v>
      </c>
      <c r="M401" s="329">
        <f t="shared" si="175"/>
        <v>6492.36</v>
      </c>
      <c r="N401" s="377">
        <v>664.3</v>
      </c>
      <c r="O401" s="329">
        <f t="shared" si="176"/>
        <v>1328.6</v>
      </c>
      <c r="P401" s="329">
        <f t="shared" si="177"/>
        <v>7820.9599999999991</v>
      </c>
      <c r="Q401" s="473"/>
      <c r="R401" s="327">
        <f t="shared" si="171"/>
        <v>0.87999999999999989</v>
      </c>
      <c r="S401" s="377">
        <v>3246.18</v>
      </c>
      <c r="T401" s="329">
        <f t="shared" si="178"/>
        <v>2856.6383999999994</v>
      </c>
      <c r="U401" s="377">
        <v>664.3</v>
      </c>
      <c r="V401" s="329">
        <f t="shared" si="179"/>
        <v>584.58399999999983</v>
      </c>
      <c r="W401" s="329">
        <f t="shared" si="180"/>
        <v>3441.2223999999992</v>
      </c>
      <c r="X401" s="464">
        <f t="shared" si="169"/>
        <v>3441.2223999999987</v>
      </c>
      <c r="Y401" s="497">
        <f t="shared" si="170"/>
        <v>0</v>
      </c>
    </row>
    <row r="402" spans="1:25" x14ac:dyDescent="0.25">
      <c r="A402" s="146" t="s">
        <v>770</v>
      </c>
      <c r="B402" s="89" t="s">
        <v>771</v>
      </c>
      <c r="C402" s="90" t="s">
        <v>406</v>
      </c>
      <c r="D402" s="91">
        <v>167</v>
      </c>
      <c r="E402" s="48">
        <v>972.02</v>
      </c>
      <c r="F402" s="35">
        <f t="shared" si="172"/>
        <v>162327.34</v>
      </c>
      <c r="G402" s="48">
        <v>167.08</v>
      </c>
      <c r="H402" s="35">
        <f t="shared" si="173"/>
        <v>27902.36</v>
      </c>
      <c r="I402" s="35">
        <f t="shared" si="174"/>
        <v>190229.7</v>
      </c>
      <c r="J402" s="441"/>
      <c r="K402" s="357">
        <v>90</v>
      </c>
      <c r="L402" s="377">
        <v>972.02</v>
      </c>
      <c r="M402" s="329">
        <f t="shared" si="175"/>
        <v>87481.8</v>
      </c>
      <c r="N402" s="377">
        <v>167.08</v>
      </c>
      <c r="O402" s="329">
        <f t="shared" si="176"/>
        <v>15037.2</v>
      </c>
      <c r="P402" s="329">
        <f t="shared" si="177"/>
        <v>102519</v>
      </c>
      <c r="Q402" s="473"/>
      <c r="R402" s="327">
        <f t="shared" si="171"/>
        <v>77</v>
      </c>
      <c r="S402" s="377">
        <v>972.02</v>
      </c>
      <c r="T402" s="329">
        <f t="shared" si="178"/>
        <v>74845.539999999994</v>
      </c>
      <c r="U402" s="377">
        <v>167.08</v>
      </c>
      <c r="V402" s="329">
        <f t="shared" si="179"/>
        <v>12865.160000000002</v>
      </c>
      <c r="W402" s="329">
        <f t="shared" si="180"/>
        <v>87710.7</v>
      </c>
      <c r="X402" s="464">
        <f t="shared" si="169"/>
        <v>87710.700000000012</v>
      </c>
      <c r="Y402" s="497">
        <f t="shared" si="170"/>
        <v>0</v>
      </c>
    </row>
    <row r="403" spans="1:25" ht="42.75" x14ac:dyDescent="0.25">
      <c r="A403" s="146" t="s">
        <v>772</v>
      </c>
      <c r="B403" s="89" t="s">
        <v>773</v>
      </c>
      <c r="C403" s="90" t="s">
        <v>406</v>
      </c>
      <c r="D403" s="91">
        <v>167</v>
      </c>
      <c r="E403" s="48">
        <v>1516.98</v>
      </c>
      <c r="F403" s="35">
        <f t="shared" si="172"/>
        <v>253335.66</v>
      </c>
      <c r="G403" s="48">
        <v>1164.8</v>
      </c>
      <c r="H403" s="35">
        <f t="shared" si="173"/>
        <v>194521.60000000001</v>
      </c>
      <c r="I403" s="35">
        <f t="shared" si="174"/>
        <v>447857.26</v>
      </c>
      <c r="J403" s="441"/>
      <c r="K403" s="357">
        <v>90</v>
      </c>
      <c r="L403" s="377">
        <v>1516.98</v>
      </c>
      <c r="M403" s="329">
        <f t="shared" si="175"/>
        <v>136528.20000000001</v>
      </c>
      <c r="N403" s="377">
        <v>1164.8</v>
      </c>
      <c r="O403" s="329">
        <f t="shared" si="176"/>
        <v>104832</v>
      </c>
      <c r="P403" s="329">
        <f t="shared" si="177"/>
        <v>241360.2</v>
      </c>
      <c r="Q403" s="473"/>
      <c r="R403" s="327">
        <f t="shared" si="171"/>
        <v>77</v>
      </c>
      <c r="S403" s="377">
        <v>1516.98</v>
      </c>
      <c r="T403" s="329">
        <f t="shared" si="178"/>
        <v>116807.46</v>
      </c>
      <c r="U403" s="377">
        <v>1164.8</v>
      </c>
      <c r="V403" s="329">
        <f t="shared" si="179"/>
        <v>89689.599999999991</v>
      </c>
      <c r="W403" s="329">
        <f t="shared" si="180"/>
        <v>206497.06</v>
      </c>
      <c r="X403" s="464">
        <f t="shared" si="169"/>
        <v>206497.06</v>
      </c>
      <c r="Y403" s="497">
        <f t="shared" si="170"/>
        <v>0</v>
      </c>
    </row>
    <row r="404" spans="1:25" x14ac:dyDescent="0.25">
      <c r="A404" s="146" t="s">
        <v>774</v>
      </c>
      <c r="B404" s="89" t="s">
        <v>775</v>
      </c>
      <c r="C404" s="90" t="s">
        <v>406</v>
      </c>
      <c r="D404" s="91">
        <v>167</v>
      </c>
      <c r="E404" s="48">
        <v>505.66</v>
      </c>
      <c r="F404" s="35">
        <f t="shared" si="172"/>
        <v>84445.22</v>
      </c>
      <c r="G404" s="48">
        <v>83.54</v>
      </c>
      <c r="H404" s="35">
        <f t="shared" si="173"/>
        <v>13951.18</v>
      </c>
      <c r="I404" s="35">
        <f t="shared" si="174"/>
        <v>98396.4</v>
      </c>
      <c r="J404" s="441"/>
      <c r="K404" s="357">
        <v>90</v>
      </c>
      <c r="L404" s="377">
        <v>505.66</v>
      </c>
      <c r="M404" s="329">
        <f t="shared" si="175"/>
        <v>45509.4</v>
      </c>
      <c r="N404" s="377">
        <v>83.54</v>
      </c>
      <c r="O404" s="329">
        <f t="shared" si="176"/>
        <v>7518.6</v>
      </c>
      <c r="P404" s="329">
        <f t="shared" si="177"/>
        <v>53028</v>
      </c>
      <c r="Q404" s="473"/>
      <c r="R404" s="327">
        <f t="shared" si="171"/>
        <v>77</v>
      </c>
      <c r="S404" s="377">
        <v>505.66</v>
      </c>
      <c r="T404" s="329">
        <f t="shared" si="178"/>
        <v>38935.82</v>
      </c>
      <c r="U404" s="377">
        <v>83.54</v>
      </c>
      <c r="V404" s="329">
        <f t="shared" si="179"/>
        <v>6432.5800000000008</v>
      </c>
      <c r="W404" s="329">
        <f t="shared" si="180"/>
        <v>45368.4</v>
      </c>
      <c r="X404" s="464">
        <f t="shared" si="169"/>
        <v>45368.399999999994</v>
      </c>
      <c r="Y404" s="497">
        <f t="shared" si="170"/>
        <v>0</v>
      </c>
    </row>
    <row r="405" spans="1:25" ht="28.5" x14ac:dyDescent="0.25">
      <c r="A405" s="146" t="s">
        <v>776</v>
      </c>
      <c r="B405" s="89" t="s">
        <v>777</v>
      </c>
      <c r="C405" s="90" t="s">
        <v>406</v>
      </c>
      <c r="D405" s="91">
        <v>167</v>
      </c>
      <c r="E405" s="48">
        <v>93.01</v>
      </c>
      <c r="F405" s="35">
        <f t="shared" si="172"/>
        <v>15532.67</v>
      </c>
      <c r="G405" s="48">
        <v>284.44</v>
      </c>
      <c r="H405" s="35">
        <f t="shared" si="173"/>
        <v>47501.48</v>
      </c>
      <c r="I405" s="35">
        <f t="shared" si="174"/>
        <v>63034.15</v>
      </c>
      <c r="J405" s="441"/>
      <c r="K405" s="357">
        <v>90</v>
      </c>
      <c r="L405" s="377">
        <v>93.01</v>
      </c>
      <c r="M405" s="329">
        <f t="shared" si="175"/>
        <v>8370.9</v>
      </c>
      <c r="N405" s="377">
        <v>284.44</v>
      </c>
      <c r="O405" s="329">
        <f t="shared" si="176"/>
        <v>25599.599999999999</v>
      </c>
      <c r="P405" s="329">
        <f t="shared" si="177"/>
        <v>33970.5</v>
      </c>
      <c r="Q405" s="473"/>
      <c r="R405" s="327">
        <f t="shared" si="171"/>
        <v>77</v>
      </c>
      <c r="S405" s="377">
        <v>93.01</v>
      </c>
      <c r="T405" s="329">
        <f t="shared" si="178"/>
        <v>7161.77</v>
      </c>
      <c r="U405" s="377">
        <v>284.44</v>
      </c>
      <c r="V405" s="329">
        <f t="shared" si="179"/>
        <v>21901.88</v>
      </c>
      <c r="W405" s="329">
        <f t="shared" si="180"/>
        <v>29063.65</v>
      </c>
      <c r="X405" s="464">
        <f t="shared" si="169"/>
        <v>29063.65</v>
      </c>
      <c r="Y405" s="497">
        <f t="shared" si="170"/>
        <v>0</v>
      </c>
    </row>
    <row r="406" spans="1:25" x14ac:dyDescent="0.25">
      <c r="A406" s="146" t="s">
        <v>778</v>
      </c>
      <c r="B406" s="89" t="s">
        <v>779</v>
      </c>
      <c r="C406" s="90" t="s">
        <v>406</v>
      </c>
      <c r="D406" s="91">
        <v>167</v>
      </c>
      <c r="E406" s="48">
        <v>40.61</v>
      </c>
      <c r="F406" s="35">
        <f t="shared" si="172"/>
        <v>6781.87</v>
      </c>
      <c r="G406" s="48">
        <v>44.2</v>
      </c>
      <c r="H406" s="35">
        <f t="shared" si="173"/>
        <v>7381.4000000000005</v>
      </c>
      <c r="I406" s="35">
        <f t="shared" si="174"/>
        <v>14163.27</v>
      </c>
      <c r="J406" s="441"/>
      <c r="K406" s="357">
        <v>90</v>
      </c>
      <c r="L406" s="377">
        <v>40.61</v>
      </c>
      <c r="M406" s="329">
        <f t="shared" si="175"/>
        <v>3654.9</v>
      </c>
      <c r="N406" s="377">
        <v>44.2</v>
      </c>
      <c r="O406" s="329">
        <f t="shared" si="176"/>
        <v>3978.0000000000005</v>
      </c>
      <c r="P406" s="329">
        <f t="shared" si="177"/>
        <v>7632.9000000000005</v>
      </c>
      <c r="Q406" s="473"/>
      <c r="R406" s="327">
        <f t="shared" si="171"/>
        <v>77</v>
      </c>
      <c r="S406" s="377">
        <v>40.61</v>
      </c>
      <c r="T406" s="329">
        <f t="shared" si="178"/>
        <v>3126.97</v>
      </c>
      <c r="U406" s="377">
        <v>44.2</v>
      </c>
      <c r="V406" s="329">
        <f t="shared" si="179"/>
        <v>3403.4</v>
      </c>
      <c r="W406" s="329">
        <f t="shared" si="180"/>
        <v>6530.37</v>
      </c>
      <c r="X406" s="464">
        <f t="shared" si="169"/>
        <v>6530.37</v>
      </c>
      <c r="Y406" s="497">
        <f t="shared" si="170"/>
        <v>0</v>
      </c>
    </row>
    <row r="407" spans="1:25" ht="28.5" x14ac:dyDescent="0.25">
      <c r="A407" s="146" t="s">
        <v>780</v>
      </c>
      <c r="B407" s="89" t="s">
        <v>781</v>
      </c>
      <c r="C407" s="90" t="s">
        <v>406</v>
      </c>
      <c r="D407" s="91">
        <v>167</v>
      </c>
      <c r="E407" s="48">
        <v>882.94</v>
      </c>
      <c r="F407" s="35">
        <f t="shared" si="172"/>
        <v>147450.98000000001</v>
      </c>
      <c r="G407" s="48">
        <v>1166.0999999999999</v>
      </c>
      <c r="H407" s="35">
        <f t="shared" si="173"/>
        <v>194738.69999999998</v>
      </c>
      <c r="I407" s="35">
        <f t="shared" si="174"/>
        <v>342189.68</v>
      </c>
      <c r="J407" s="441"/>
      <c r="K407" s="357">
        <v>90</v>
      </c>
      <c r="L407" s="377">
        <v>882.94</v>
      </c>
      <c r="M407" s="329">
        <f t="shared" si="175"/>
        <v>79464.600000000006</v>
      </c>
      <c r="N407" s="377">
        <v>1166.0999999999999</v>
      </c>
      <c r="O407" s="329">
        <f t="shared" si="176"/>
        <v>104948.99999999999</v>
      </c>
      <c r="P407" s="329">
        <f t="shared" si="177"/>
        <v>184413.59999999998</v>
      </c>
      <c r="Q407" s="473"/>
      <c r="R407" s="327">
        <f t="shared" si="171"/>
        <v>77</v>
      </c>
      <c r="S407" s="377">
        <v>882.94</v>
      </c>
      <c r="T407" s="329">
        <f t="shared" si="178"/>
        <v>67986.38</v>
      </c>
      <c r="U407" s="377">
        <v>1166.0999999999999</v>
      </c>
      <c r="V407" s="329">
        <f t="shared" si="179"/>
        <v>89789.7</v>
      </c>
      <c r="W407" s="329">
        <f t="shared" si="180"/>
        <v>157776.08000000002</v>
      </c>
      <c r="X407" s="464">
        <f t="shared" si="169"/>
        <v>157776.08000000002</v>
      </c>
      <c r="Y407" s="497">
        <f t="shared" si="170"/>
        <v>0</v>
      </c>
    </row>
    <row r="408" spans="1:25" x14ac:dyDescent="0.25">
      <c r="A408" s="146" t="s">
        <v>782</v>
      </c>
      <c r="B408" s="89" t="s">
        <v>783</v>
      </c>
      <c r="C408" s="90" t="s">
        <v>765</v>
      </c>
      <c r="D408" s="91">
        <v>11</v>
      </c>
      <c r="E408" s="48">
        <v>1965</v>
      </c>
      <c r="F408" s="35">
        <f t="shared" si="172"/>
        <v>21615</v>
      </c>
      <c r="G408" s="48">
        <v>0</v>
      </c>
      <c r="H408" s="35">
        <f t="shared" si="173"/>
        <v>0</v>
      </c>
      <c r="I408" s="35">
        <f t="shared" si="174"/>
        <v>21615</v>
      </c>
      <c r="J408" s="441"/>
      <c r="K408" s="357">
        <v>2</v>
      </c>
      <c r="L408" s="377">
        <v>1965</v>
      </c>
      <c r="M408" s="329">
        <f t="shared" si="175"/>
        <v>3930</v>
      </c>
      <c r="N408" s="377">
        <v>0</v>
      </c>
      <c r="O408" s="329">
        <f t="shared" si="176"/>
        <v>0</v>
      </c>
      <c r="P408" s="329">
        <f t="shared" si="177"/>
        <v>3930</v>
      </c>
      <c r="Q408" s="473"/>
      <c r="R408" s="327">
        <f t="shared" si="171"/>
        <v>9</v>
      </c>
      <c r="S408" s="377">
        <v>1965</v>
      </c>
      <c r="T408" s="329">
        <f t="shared" si="178"/>
        <v>17685</v>
      </c>
      <c r="U408" s="377">
        <v>0</v>
      </c>
      <c r="V408" s="329">
        <f t="shared" si="179"/>
        <v>0</v>
      </c>
      <c r="W408" s="329">
        <f t="shared" si="180"/>
        <v>17685</v>
      </c>
      <c r="X408" s="464">
        <f t="shared" si="169"/>
        <v>17685</v>
      </c>
      <c r="Y408" s="497">
        <f t="shared" si="170"/>
        <v>0</v>
      </c>
    </row>
    <row r="409" spans="1:25" x14ac:dyDescent="0.25">
      <c r="A409" s="146" t="s">
        <v>784</v>
      </c>
      <c r="B409" s="89" t="s">
        <v>785</v>
      </c>
      <c r="C409" s="90" t="s">
        <v>765</v>
      </c>
      <c r="D409" s="91">
        <v>11</v>
      </c>
      <c r="E409" s="48">
        <v>8515</v>
      </c>
      <c r="F409" s="35">
        <f t="shared" si="172"/>
        <v>93665</v>
      </c>
      <c r="G409" s="48">
        <v>308.10000000000002</v>
      </c>
      <c r="H409" s="35">
        <f t="shared" si="173"/>
        <v>3389.1000000000004</v>
      </c>
      <c r="I409" s="35">
        <f t="shared" si="174"/>
        <v>97054.1</v>
      </c>
      <c r="J409" s="441"/>
      <c r="K409" s="357">
        <v>2</v>
      </c>
      <c r="L409" s="377">
        <v>8515</v>
      </c>
      <c r="M409" s="329">
        <f t="shared" si="175"/>
        <v>17030</v>
      </c>
      <c r="N409" s="377">
        <v>308.10000000000002</v>
      </c>
      <c r="O409" s="329">
        <f t="shared" si="176"/>
        <v>616.20000000000005</v>
      </c>
      <c r="P409" s="329">
        <f t="shared" si="177"/>
        <v>17646.2</v>
      </c>
      <c r="Q409" s="473"/>
      <c r="R409" s="327">
        <f t="shared" si="171"/>
        <v>9</v>
      </c>
      <c r="S409" s="377">
        <v>8515</v>
      </c>
      <c r="T409" s="329">
        <f t="shared" si="178"/>
        <v>76635</v>
      </c>
      <c r="U409" s="377">
        <v>308.10000000000002</v>
      </c>
      <c r="V409" s="329">
        <f t="shared" si="179"/>
        <v>2772.9</v>
      </c>
      <c r="W409" s="329">
        <f t="shared" si="180"/>
        <v>79407.899999999994</v>
      </c>
      <c r="X409" s="464">
        <f t="shared" si="169"/>
        <v>79407.900000000009</v>
      </c>
      <c r="Y409" s="497">
        <f t="shared" si="170"/>
        <v>0</v>
      </c>
    </row>
    <row r="410" spans="1:25" x14ac:dyDescent="0.25">
      <c r="A410" s="146" t="s">
        <v>786</v>
      </c>
      <c r="B410" s="89" t="s">
        <v>787</v>
      </c>
      <c r="C410" s="90" t="s">
        <v>765</v>
      </c>
      <c r="D410" s="91">
        <v>11</v>
      </c>
      <c r="E410" s="48">
        <v>1965</v>
      </c>
      <c r="F410" s="35">
        <f t="shared" si="172"/>
        <v>21615</v>
      </c>
      <c r="G410" s="48">
        <v>68.25</v>
      </c>
      <c r="H410" s="35">
        <f t="shared" si="173"/>
        <v>750.75</v>
      </c>
      <c r="I410" s="35">
        <f t="shared" si="174"/>
        <v>22365.75</v>
      </c>
      <c r="J410" s="441"/>
      <c r="K410" s="357">
        <v>2</v>
      </c>
      <c r="L410" s="377">
        <v>1965</v>
      </c>
      <c r="M410" s="329">
        <f t="shared" si="175"/>
        <v>3930</v>
      </c>
      <c r="N410" s="377">
        <v>68.25</v>
      </c>
      <c r="O410" s="329">
        <f t="shared" si="176"/>
        <v>136.5</v>
      </c>
      <c r="P410" s="329">
        <f t="shared" si="177"/>
        <v>4066.5</v>
      </c>
      <c r="Q410" s="473"/>
      <c r="R410" s="327">
        <f t="shared" si="171"/>
        <v>9</v>
      </c>
      <c r="S410" s="377">
        <v>1965</v>
      </c>
      <c r="T410" s="329">
        <f t="shared" si="178"/>
        <v>17685</v>
      </c>
      <c r="U410" s="377">
        <v>68.25</v>
      </c>
      <c r="V410" s="329">
        <f t="shared" si="179"/>
        <v>614.25</v>
      </c>
      <c r="W410" s="329">
        <f t="shared" si="180"/>
        <v>18299.25</v>
      </c>
      <c r="X410" s="464">
        <f t="shared" si="169"/>
        <v>18299.25</v>
      </c>
      <c r="Y410" s="497">
        <f t="shared" si="170"/>
        <v>0</v>
      </c>
    </row>
    <row r="411" spans="1:25" ht="42.75" x14ac:dyDescent="0.25">
      <c r="A411" s="146" t="s">
        <v>788</v>
      </c>
      <c r="B411" s="89" t="s">
        <v>789</v>
      </c>
      <c r="C411" s="90" t="s">
        <v>170</v>
      </c>
      <c r="D411" s="91">
        <v>12</v>
      </c>
      <c r="E411" s="48">
        <v>6550</v>
      </c>
      <c r="F411" s="35">
        <f t="shared" si="172"/>
        <v>78600</v>
      </c>
      <c r="G411" s="48">
        <v>218.4</v>
      </c>
      <c r="H411" s="35">
        <f t="shared" si="173"/>
        <v>2620.8000000000002</v>
      </c>
      <c r="I411" s="35">
        <f t="shared" si="174"/>
        <v>81220.800000000003</v>
      </c>
      <c r="J411" s="441"/>
      <c r="K411" s="357">
        <v>12</v>
      </c>
      <c r="L411" s="377">
        <v>6550</v>
      </c>
      <c r="M411" s="329">
        <f t="shared" si="175"/>
        <v>78600</v>
      </c>
      <c r="N411" s="377">
        <v>218.4</v>
      </c>
      <c r="O411" s="329">
        <f t="shared" si="176"/>
        <v>2620.8000000000002</v>
      </c>
      <c r="P411" s="329">
        <f t="shared" si="177"/>
        <v>81220.800000000003</v>
      </c>
      <c r="Q411" s="473"/>
      <c r="R411" s="327">
        <f t="shared" si="171"/>
        <v>0</v>
      </c>
      <c r="S411" s="377">
        <v>6550</v>
      </c>
      <c r="T411" s="329">
        <f t="shared" si="178"/>
        <v>0</v>
      </c>
      <c r="U411" s="377">
        <v>218.4</v>
      </c>
      <c r="V411" s="329">
        <f t="shared" si="179"/>
        <v>0</v>
      </c>
      <c r="W411" s="329">
        <f t="shared" si="180"/>
        <v>0</v>
      </c>
      <c r="X411" s="464">
        <f t="shared" si="169"/>
        <v>0</v>
      </c>
      <c r="Y411" s="497">
        <f t="shared" si="170"/>
        <v>0</v>
      </c>
    </row>
    <row r="412" spans="1:25" x14ac:dyDescent="0.25">
      <c r="A412" s="146" t="s">
        <v>790</v>
      </c>
      <c r="B412" s="89" t="s">
        <v>769</v>
      </c>
      <c r="C412" s="90" t="s">
        <v>170</v>
      </c>
      <c r="D412" s="91">
        <v>12</v>
      </c>
      <c r="E412" s="48">
        <v>4061</v>
      </c>
      <c r="F412" s="35">
        <f t="shared" si="172"/>
        <v>48732</v>
      </c>
      <c r="G412" s="48">
        <v>45.5</v>
      </c>
      <c r="H412" s="35">
        <f t="shared" si="173"/>
        <v>546</v>
      </c>
      <c r="I412" s="35">
        <f t="shared" si="174"/>
        <v>49278</v>
      </c>
      <c r="J412" s="441"/>
      <c r="K412" s="357">
        <v>12</v>
      </c>
      <c r="L412" s="377">
        <v>4061</v>
      </c>
      <c r="M412" s="329">
        <f t="shared" si="175"/>
        <v>48732</v>
      </c>
      <c r="N412" s="377">
        <v>45.5</v>
      </c>
      <c r="O412" s="329">
        <f t="shared" si="176"/>
        <v>546</v>
      </c>
      <c r="P412" s="329">
        <f t="shared" si="177"/>
        <v>49278</v>
      </c>
      <c r="Q412" s="473"/>
      <c r="R412" s="327">
        <f t="shared" si="171"/>
        <v>0</v>
      </c>
      <c r="S412" s="377">
        <v>4061</v>
      </c>
      <c r="T412" s="329">
        <f t="shared" si="178"/>
        <v>0</v>
      </c>
      <c r="U412" s="377">
        <v>45.5</v>
      </c>
      <c r="V412" s="329">
        <f t="shared" si="179"/>
        <v>0</v>
      </c>
      <c r="W412" s="329">
        <f t="shared" si="180"/>
        <v>0</v>
      </c>
      <c r="X412" s="464">
        <f t="shared" si="169"/>
        <v>0</v>
      </c>
      <c r="Y412" s="497">
        <f t="shared" si="170"/>
        <v>0</v>
      </c>
    </row>
    <row r="413" spans="1:25" ht="28.5" x14ac:dyDescent="0.25">
      <c r="A413" s="146" t="s">
        <v>791</v>
      </c>
      <c r="B413" s="89" t="s">
        <v>792</v>
      </c>
      <c r="C413" s="90" t="s">
        <v>28</v>
      </c>
      <c r="D413" s="91">
        <v>1</v>
      </c>
      <c r="E413" s="48">
        <v>9825</v>
      </c>
      <c r="F413" s="35">
        <f t="shared" si="172"/>
        <v>9825</v>
      </c>
      <c r="G413" s="48">
        <v>8008</v>
      </c>
      <c r="H413" s="35">
        <f t="shared" si="173"/>
        <v>8008</v>
      </c>
      <c r="I413" s="35">
        <f t="shared" si="174"/>
        <v>17833</v>
      </c>
      <c r="J413" s="441"/>
      <c r="K413" s="357">
        <v>1</v>
      </c>
      <c r="L413" s="377">
        <v>9825</v>
      </c>
      <c r="M413" s="329">
        <f t="shared" si="175"/>
        <v>9825</v>
      </c>
      <c r="N413" s="377">
        <v>8008</v>
      </c>
      <c r="O413" s="329">
        <f t="shared" si="176"/>
        <v>8008</v>
      </c>
      <c r="P413" s="329">
        <f t="shared" si="177"/>
        <v>17833</v>
      </c>
      <c r="Q413" s="473"/>
      <c r="R413" s="327">
        <f t="shared" si="171"/>
        <v>0</v>
      </c>
      <c r="S413" s="377">
        <v>9825</v>
      </c>
      <c r="T413" s="329">
        <f t="shared" si="178"/>
        <v>0</v>
      </c>
      <c r="U413" s="377">
        <v>8008</v>
      </c>
      <c r="V413" s="329">
        <f t="shared" si="179"/>
        <v>0</v>
      </c>
      <c r="W413" s="329">
        <f t="shared" si="180"/>
        <v>0</v>
      </c>
      <c r="X413" s="464">
        <f t="shared" si="169"/>
        <v>0</v>
      </c>
      <c r="Y413" s="497">
        <f t="shared" si="170"/>
        <v>0</v>
      </c>
    </row>
    <row r="414" spans="1:25" x14ac:dyDescent="0.25">
      <c r="A414" s="146" t="s">
        <v>793</v>
      </c>
      <c r="B414" s="89" t="s">
        <v>769</v>
      </c>
      <c r="C414" s="90" t="s">
        <v>170</v>
      </c>
      <c r="D414" s="91">
        <v>1</v>
      </c>
      <c r="E414" s="48">
        <v>12576</v>
      </c>
      <c r="F414" s="35">
        <f t="shared" si="172"/>
        <v>12576</v>
      </c>
      <c r="G414" s="48">
        <v>91</v>
      </c>
      <c r="H414" s="35">
        <f t="shared" si="173"/>
        <v>91</v>
      </c>
      <c r="I414" s="35">
        <f t="shared" si="174"/>
        <v>12667</v>
      </c>
      <c r="J414" s="441"/>
      <c r="K414" s="357">
        <v>1</v>
      </c>
      <c r="L414" s="377">
        <v>12576</v>
      </c>
      <c r="M414" s="329">
        <f t="shared" si="175"/>
        <v>12576</v>
      </c>
      <c r="N414" s="377">
        <v>91</v>
      </c>
      <c r="O414" s="329">
        <f t="shared" si="176"/>
        <v>91</v>
      </c>
      <c r="P414" s="329">
        <f t="shared" si="177"/>
        <v>12667</v>
      </c>
      <c r="Q414" s="473"/>
      <c r="R414" s="327">
        <f t="shared" si="171"/>
        <v>0</v>
      </c>
      <c r="S414" s="377">
        <v>12576</v>
      </c>
      <c r="T414" s="329">
        <f t="shared" si="178"/>
        <v>0</v>
      </c>
      <c r="U414" s="377">
        <v>91</v>
      </c>
      <c r="V414" s="329">
        <f t="shared" si="179"/>
        <v>0</v>
      </c>
      <c r="W414" s="329">
        <f t="shared" si="180"/>
        <v>0</v>
      </c>
      <c r="X414" s="464">
        <f t="shared" si="169"/>
        <v>0</v>
      </c>
      <c r="Y414" s="497">
        <f t="shared" si="170"/>
        <v>0</v>
      </c>
    </row>
    <row r="415" spans="1:25" x14ac:dyDescent="0.25">
      <c r="A415" s="147" t="s">
        <v>794</v>
      </c>
      <c r="B415" s="83" t="s">
        <v>795</v>
      </c>
      <c r="C415" s="84"/>
      <c r="D415" s="85"/>
      <c r="E415" s="143"/>
      <c r="F415" s="143">
        <f>F416+F417</f>
        <v>17868624.800000001</v>
      </c>
      <c r="G415" s="143"/>
      <c r="H415" s="143">
        <f>H416+H417</f>
        <v>9784783.1999999993</v>
      </c>
      <c r="I415" s="143">
        <f>I416+I417</f>
        <v>27653408</v>
      </c>
      <c r="J415" s="448"/>
      <c r="K415" s="354"/>
      <c r="L415" s="375"/>
      <c r="M415" s="375">
        <f>M416+M417</f>
        <v>17868624.800000001</v>
      </c>
      <c r="N415" s="375"/>
      <c r="O415" s="375">
        <f>O416+O417</f>
        <v>9784783.1999999993</v>
      </c>
      <c r="P415" s="375">
        <f>P416+P417</f>
        <v>27653408</v>
      </c>
      <c r="Q415" s="480"/>
      <c r="R415" s="327">
        <f t="shared" si="171"/>
        <v>0</v>
      </c>
      <c r="S415" s="375"/>
      <c r="T415" s="375">
        <f>T416+T417</f>
        <v>0</v>
      </c>
      <c r="U415" s="375"/>
      <c r="V415" s="375">
        <f>V416+V417</f>
        <v>0</v>
      </c>
      <c r="W415" s="375">
        <f>W416+W417</f>
        <v>0</v>
      </c>
      <c r="X415" s="464">
        <f t="shared" si="169"/>
        <v>0</v>
      </c>
      <c r="Y415" s="497">
        <f t="shared" si="170"/>
        <v>0</v>
      </c>
    </row>
    <row r="416" spans="1:25" ht="42.75" x14ac:dyDescent="0.25">
      <c r="A416" s="146" t="s">
        <v>796</v>
      </c>
      <c r="B416" s="89" t="s">
        <v>797</v>
      </c>
      <c r="C416" s="90" t="s">
        <v>19</v>
      </c>
      <c r="D416" s="91">
        <v>3781</v>
      </c>
      <c r="E416" s="40">
        <v>4700</v>
      </c>
      <c r="F416" s="35">
        <f>D416*E416</f>
        <v>17770700</v>
      </c>
      <c r="G416" s="40">
        <v>2580</v>
      </c>
      <c r="H416" s="35">
        <f>D416*G416</f>
        <v>9754980</v>
      </c>
      <c r="I416" s="35">
        <f>E416*D416+G416*D416</f>
        <v>27525680</v>
      </c>
      <c r="J416" s="441"/>
      <c r="K416" s="357">
        <v>3781</v>
      </c>
      <c r="L416" s="328">
        <v>4700</v>
      </c>
      <c r="M416" s="329">
        <f>K416*L416</f>
        <v>17770700</v>
      </c>
      <c r="N416" s="328">
        <v>2580</v>
      </c>
      <c r="O416" s="329">
        <f>K416*N416</f>
        <v>9754980</v>
      </c>
      <c r="P416" s="329">
        <f>L416*K416+N416*K416</f>
        <v>27525680</v>
      </c>
      <c r="Q416" s="473"/>
      <c r="R416" s="327">
        <f t="shared" si="171"/>
        <v>0</v>
      </c>
      <c r="S416" s="328">
        <v>4700</v>
      </c>
      <c r="T416" s="329">
        <f>R416*S416</f>
        <v>0</v>
      </c>
      <c r="U416" s="328">
        <v>2580</v>
      </c>
      <c r="V416" s="329">
        <f>R416*U416</f>
        <v>0</v>
      </c>
      <c r="W416" s="329">
        <f>S416*R416+U416*R416</f>
        <v>0</v>
      </c>
      <c r="X416" s="464">
        <f t="shared" si="169"/>
        <v>0</v>
      </c>
      <c r="Y416" s="497">
        <f t="shared" si="170"/>
        <v>0</v>
      </c>
    </row>
    <row r="417" spans="1:25" x14ac:dyDescent="0.25">
      <c r="A417" s="151" t="s">
        <v>798</v>
      </c>
      <c r="B417" s="98" t="s">
        <v>799</v>
      </c>
      <c r="C417" s="149" t="s">
        <v>19</v>
      </c>
      <c r="D417" s="155">
        <v>212.88</v>
      </c>
      <c r="E417" s="40">
        <v>460</v>
      </c>
      <c r="F417" s="35">
        <f>D417*E417</f>
        <v>97924.800000000003</v>
      </c>
      <c r="G417" s="40">
        <v>140</v>
      </c>
      <c r="H417" s="35">
        <f>D417*G417</f>
        <v>29803.200000000001</v>
      </c>
      <c r="I417" s="35">
        <f>E417*D417+G417*D417</f>
        <v>127728</v>
      </c>
      <c r="J417" s="441"/>
      <c r="K417" s="378">
        <v>212.88</v>
      </c>
      <c r="L417" s="328">
        <v>460</v>
      </c>
      <c r="M417" s="329">
        <f>K417*L417</f>
        <v>97924.800000000003</v>
      </c>
      <c r="N417" s="328">
        <v>140</v>
      </c>
      <c r="O417" s="329">
        <f>K417*N417</f>
        <v>29803.200000000001</v>
      </c>
      <c r="P417" s="329">
        <f>L417*K417+N417*K417</f>
        <v>127728</v>
      </c>
      <c r="Q417" s="473"/>
      <c r="R417" s="327">
        <f t="shared" si="171"/>
        <v>0</v>
      </c>
      <c r="S417" s="328">
        <v>460</v>
      </c>
      <c r="T417" s="329">
        <f>R417*S417</f>
        <v>0</v>
      </c>
      <c r="U417" s="328">
        <v>140</v>
      </c>
      <c r="V417" s="329">
        <f>R417*U417</f>
        <v>0</v>
      </c>
      <c r="W417" s="329">
        <f>S417*R417+U417*R417</f>
        <v>0</v>
      </c>
      <c r="X417" s="464">
        <f t="shared" si="169"/>
        <v>0</v>
      </c>
      <c r="Y417" s="497">
        <f t="shared" si="170"/>
        <v>0</v>
      </c>
    </row>
    <row r="418" spans="1:25" ht="30" x14ac:dyDescent="0.25">
      <c r="A418" s="147" t="s">
        <v>800</v>
      </c>
      <c r="B418" s="95" t="s">
        <v>801</v>
      </c>
      <c r="C418" s="84"/>
      <c r="D418" s="85"/>
      <c r="E418" s="44"/>
      <c r="F418" s="143">
        <f>F419+F420+F421+F422+F423</f>
        <v>2829153.3535000002</v>
      </c>
      <c r="G418" s="44"/>
      <c r="H418" s="143">
        <f>H419+H420+H421+H422+H423</f>
        <v>2147341.2674000002</v>
      </c>
      <c r="I418" s="143">
        <f>I419+I420+I421+I422+I423</f>
        <v>4976494.6209000004</v>
      </c>
      <c r="J418" s="448"/>
      <c r="K418" s="354"/>
      <c r="L418" s="331"/>
      <c r="M418" s="375">
        <f>M419+M420+M421+M422+M423</f>
        <v>2423294.4317000005</v>
      </c>
      <c r="N418" s="331"/>
      <c r="O418" s="375">
        <f>O419+O420+O421+O422+O423</f>
        <v>1766173.9790000001</v>
      </c>
      <c r="P418" s="375">
        <f>P419+P420+P421+P422+P423</f>
        <v>4189468.4107000008</v>
      </c>
      <c r="Q418" s="480"/>
      <c r="R418" s="327">
        <f t="shared" si="171"/>
        <v>0</v>
      </c>
      <c r="S418" s="331"/>
      <c r="T418" s="375">
        <f>T419+T420+T421+T422+T423</f>
        <v>405858.92180000001</v>
      </c>
      <c r="U418" s="331"/>
      <c r="V418" s="375">
        <f>V419+V420+V421+V422+V423</f>
        <v>381167.28840000008</v>
      </c>
      <c r="W418" s="375">
        <f>W419+W420+W421+W422+W423</f>
        <v>787026.21020000009</v>
      </c>
      <c r="X418" s="464">
        <f t="shared" si="169"/>
        <v>787026.21019999962</v>
      </c>
      <c r="Y418" s="497">
        <f t="shared" si="170"/>
        <v>0</v>
      </c>
    </row>
    <row r="419" spans="1:25" x14ac:dyDescent="0.25">
      <c r="A419" s="146" t="s">
        <v>802</v>
      </c>
      <c r="B419" s="156" t="s">
        <v>803</v>
      </c>
      <c r="C419" s="90" t="s">
        <v>43</v>
      </c>
      <c r="D419" s="91">
        <v>43.06</v>
      </c>
      <c r="E419" s="40">
        <v>20171.61</v>
      </c>
      <c r="F419" s="35">
        <f>D419*E419</f>
        <v>868589.5266000001</v>
      </c>
      <c r="G419" s="40">
        <v>0</v>
      </c>
      <c r="H419" s="35">
        <f>D419*G419</f>
        <v>0</v>
      </c>
      <c r="I419" s="35">
        <f>E419*D419+G419*D419</f>
        <v>868589.5266000001</v>
      </c>
      <c r="J419" s="441"/>
      <c r="K419" s="357">
        <v>43.06</v>
      </c>
      <c r="L419" s="328">
        <v>20171.61</v>
      </c>
      <c r="M419" s="329">
        <f>K419*L419</f>
        <v>868589.5266000001</v>
      </c>
      <c r="N419" s="328">
        <v>0</v>
      </c>
      <c r="O419" s="329">
        <f>K419*N419</f>
        <v>0</v>
      </c>
      <c r="P419" s="329">
        <f>L419*K419+N419*K419</f>
        <v>868589.5266000001</v>
      </c>
      <c r="Q419" s="473"/>
      <c r="R419" s="327">
        <f t="shared" si="171"/>
        <v>0</v>
      </c>
      <c r="S419" s="328">
        <v>20171.61</v>
      </c>
      <c r="T419" s="329">
        <f>R419*S419</f>
        <v>0</v>
      </c>
      <c r="U419" s="328">
        <v>0</v>
      </c>
      <c r="V419" s="329">
        <f>R419*U419</f>
        <v>0</v>
      </c>
      <c r="W419" s="329">
        <f>S419*R419+U419*R419</f>
        <v>0</v>
      </c>
      <c r="X419" s="464">
        <f t="shared" si="169"/>
        <v>0</v>
      </c>
      <c r="Y419" s="497">
        <f t="shared" si="170"/>
        <v>0</v>
      </c>
    </row>
    <row r="420" spans="1:25" x14ac:dyDescent="0.25">
      <c r="A420" s="146" t="s">
        <v>804</v>
      </c>
      <c r="B420" s="157" t="s">
        <v>805</v>
      </c>
      <c r="C420" s="158" t="s">
        <v>43</v>
      </c>
      <c r="D420" s="155">
        <v>63.29</v>
      </c>
      <c r="E420" s="40">
        <v>1552.5</v>
      </c>
      <c r="F420" s="35">
        <f>D420*E420</f>
        <v>98257.725000000006</v>
      </c>
      <c r="G420" s="40">
        <v>0</v>
      </c>
      <c r="H420" s="35">
        <f>D420*G420</f>
        <v>0</v>
      </c>
      <c r="I420" s="35">
        <f>E420*D420+G420*D420</f>
        <v>98257.725000000006</v>
      </c>
      <c r="J420" s="441"/>
      <c r="K420" s="378">
        <v>63.29</v>
      </c>
      <c r="L420" s="328">
        <v>1552.5</v>
      </c>
      <c r="M420" s="329">
        <f>K420*L420</f>
        <v>98257.725000000006</v>
      </c>
      <c r="N420" s="328">
        <v>0</v>
      </c>
      <c r="O420" s="329">
        <f>K420*N420</f>
        <v>0</v>
      </c>
      <c r="P420" s="329">
        <f>L420*K420+N420*K420</f>
        <v>98257.725000000006</v>
      </c>
      <c r="Q420" s="473"/>
      <c r="R420" s="327">
        <f t="shared" si="171"/>
        <v>0</v>
      </c>
      <c r="S420" s="328">
        <v>1552.5</v>
      </c>
      <c r="T420" s="329">
        <f>R420*S420</f>
        <v>0</v>
      </c>
      <c r="U420" s="328">
        <v>0</v>
      </c>
      <c r="V420" s="329">
        <f>R420*U420</f>
        <v>0</v>
      </c>
      <c r="W420" s="329">
        <f>S420*R420+U420*R420</f>
        <v>0</v>
      </c>
      <c r="X420" s="464">
        <f t="shared" si="169"/>
        <v>0</v>
      </c>
      <c r="Y420" s="497">
        <f t="shared" si="170"/>
        <v>0</v>
      </c>
    </row>
    <row r="421" spans="1:25" x14ac:dyDescent="0.25">
      <c r="A421" s="146" t="s">
        <v>806</v>
      </c>
      <c r="B421" s="156" t="s">
        <v>807</v>
      </c>
      <c r="C421" s="114" t="s">
        <v>43</v>
      </c>
      <c r="D421" s="91">
        <v>52.62</v>
      </c>
      <c r="E421" s="40">
        <v>1941.98</v>
      </c>
      <c r="F421" s="35">
        <f>D421*E421</f>
        <v>102186.98759999999</v>
      </c>
      <c r="G421" s="40">
        <v>0</v>
      </c>
      <c r="H421" s="35">
        <f>D421*G421</f>
        <v>0</v>
      </c>
      <c r="I421" s="35">
        <f>E421*D421+G421*D421</f>
        <v>102186.98759999999</v>
      </c>
      <c r="J421" s="441"/>
      <c r="K421" s="357">
        <v>26.27</v>
      </c>
      <c r="L421" s="328">
        <v>1941.98</v>
      </c>
      <c r="M421" s="329">
        <f>K421*L421</f>
        <v>51015.814599999998</v>
      </c>
      <c r="N421" s="328">
        <v>0</v>
      </c>
      <c r="O421" s="329">
        <f>K421*N421</f>
        <v>0</v>
      </c>
      <c r="P421" s="329">
        <f>L421*K421+N421*K421</f>
        <v>51015.814599999998</v>
      </c>
      <c r="Q421" s="473"/>
      <c r="R421" s="327">
        <f t="shared" si="171"/>
        <v>26.349999999999998</v>
      </c>
      <c r="S421" s="328">
        <v>1941.98</v>
      </c>
      <c r="T421" s="329">
        <f>R421*S421</f>
        <v>51171.172999999995</v>
      </c>
      <c r="U421" s="328">
        <v>0</v>
      </c>
      <c r="V421" s="329">
        <f>R421*U421</f>
        <v>0</v>
      </c>
      <c r="W421" s="329">
        <f>S421*R421+U421*R421</f>
        <v>51171.172999999995</v>
      </c>
      <c r="X421" s="464">
        <f t="shared" si="169"/>
        <v>51171.172999999995</v>
      </c>
      <c r="Y421" s="497">
        <f t="shared" si="170"/>
        <v>0</v>
      </c>
    </row>
    <row r="422" spans="1:25" x14ac:dyDescent="0.25">
      <c r="A422" s="146" t="s">
        <v>808</v>
      </c>
      <c r="B422" s="157" t="s">
        <v>809</v>
      </c>
      <c r="C422" s="158" t="s">
        <v>43</v>
      </c>
      <c r="D422" s="149">
        <f>D421*1.6</f>
        <v>84.192000000000007</v>
      </c>
      <c r="E422" s="40">
        <v>1552.5</v>
      </c>
      <c r="F422" s="35">
        <f>D422*E422</f>
        <v>130708.08000000002</v>
      </c>
      <c r="G422" s="40">
        <v>0</v>
      </c>
      <c r="H422" s="35">
        <f>D422*G422</f>
        <v>0</v>
      </c>
      <c r="I422" s="35">
        <f>E422*D422+G422*D422</f>
        <v>130708.08000000002</v>
      </c>
      <c r="J422" s="441"/>
      <c r="K422" s="379">
        <v>42.03</v>
      </c>
      <c r="L422" s="328">
        <v>1552.5</v>
      </c>
      <c r="M422" s="329">
        <f>K422*L422</f>
        <v>65251.575000000004</v>
      </c>
      <c r="N422" s="328">
        <v>0</v>
      </c>
      <c r="O422" s="329">
        <f>K422*N422</f>
        <v>0</v>
      </c>
      <c r="P422" s="329">
        <f>L422*K422+N422*K422</f>
        <v>65251.575000000004</v>
      </c>
      <c r="Q422" s="473"/>
      <c r="R422" s="327">
        <f t="shared" si="171"/>
        <v>42.162000000000006</v>
      </c>
      <c r="S422" s="328">
        <v>1552.5</v>
      </c>
      <c r="T422" s="329">
        <f>R422*S422</f>
        <v>65456.505000000012</v>
      </c>
      <c r="U422" s="328">
        <v>0</v>
      </c>
      <c r="V422" s="329">
        <f>R422*U422</f>
        <v>0</v>
      </c>
      <c r="W422" s="329">
        <f>S422*R422+U422*R422</f>
        <v>65456.505000000012</v>
      </c>
      <c r="X422" s="464">
        <f t="shared" si="169"/>
        <v>65456.505000000012</v>
      </c>
      <c r="Y422" s="497">
        <f t="shared" si="170"/>
        <v>0</v>
      </c>
    </row>
    <row r="423" spans="1:25" x14ac:dyDescent="0.25">
      <c r="A423" s="146" t="s">
        <v>810</v>
      </c>
      <c r="B423" s="150" t="s">
        <v>811</v>
      </c>
      <c r="C423" s="90" t="s">
        <v>43</v>
      </c>
      <c r="D423" s="91">
        <v>86.87</v>
      </c>
      <c r="E423" s="40">
        <v>18756.89</v>
      </c>
      <c r="F423" s="35">
        <f>D423*E423</f>
        <v>1629411.0342999999</v>
      </c>
      <c r="G423" s="40">
        <v>24719.02</v>
      </c>
      <c r="H423" s="35">
        <f>D423*G423</f>
        <v>2147341.2674000002</v>
      </c>
      <c r="I423" s="35">
        <f>E423*D423+G423*D423</f>
        <v>3776752.3017000002</v>
      </c>
      <c r="J423" s="441"/>
      <c r="K423" s="357">
        <v>71.45</v>
      </c>
      <c r="L423" s="328">
        <v>18756.89</v>
      </c>
      <c r="M423" s="329">
        <f>K423*L423</f>
        <v>1340179.7905000001</v>
      </c>
      <c r="N423" s="328">
        <v>24719.02</v>
      </c>
      <c r="O423" s="329">
        <f>K423*N423</f>
        <v>1766173.9790000001</v>
      </c>
      <c r="P423" s="329">
        <f>L423*K423+N423*K423</f>
        <v>3106353.7695000004</v>
      </c>
      <c r="Q423" s="473"/>
      <c r="R423" s="327">
        <f t="shared" si="171"/>
        <v>15.420000000000002</v>
      </c>
      <c r="S423" s="328">
        <v>18756.89</v>
      </c>
      <c r="T423" s="329">
        <f>R423*S423</f>
        <v>289231.2438</v>
      </c>
      <c r="U423" s="328">
        <v>24719.02</v>
      </c>
      <c r="V423" s="329">
        <f>R423*U423</f>
        <v>381167.28840000008</v>
      </c>
      <c r="W423" s="329">
        <f>S423*R423+U423*R423</f>
        <v>670398.53220000002</v>
      </c>
      <c r="X423" s="464">
        <f t="shared" si="169"/>
        <v>670398.53219999978</v>
      </c>
      <c r="Y423" s="497">
        <f t="shared" si="170"/>
        <v>0</v>
      </c>
    </row>
    <row r="424" spans="1:25" ht="30" x14ac:dyDescent="0.25">
      <c r="A424" s="147" t="s">
        <v>812</v>
      </c>
      <c r="B424" s="83" t="s">
        <v>813</v>
      </c>
      <c r="C424" s="84"/>
      <c r="D424" s="85"/>
      <c r="E424" s="143"/>
      <c r="F424" s="143">
        <f>F425+F426+F427+F428+F429+F430+F431+F432+F433+F434+F435+F436</f>
        <v>12206835.988800004</v>
      </c>
      <c r="G424" s="143"/>
      <c r="H424" s="143">
        <f>H425+H426+H427+H428+H429+H430+H431+H432+H433+H434+H435+H436</f>
        <v>7935016.1066000015</v>
      </c>
      <c r="I424" s="143">
        <f>I425+I426+I427+I428+I429+I430+I431+I432+I433+I434+I435+I436</f>
        <v>20141851.455399998</v>
      </c>
      <c r="J424" s="448"/>
      <c r="K424" s="354"/>
      <c r="L424" s="375"/>
      <c r="M424" s="375">
        <f>M425+M426+M427+M428+M429+M430+M431+M432+M433+M434+M435+M436</f>
        <v>12095307.756000003</v>
      </c>
      <c r="N424" s="375"/>
      <c r="O424" s="375">
        <f>O425+O426+O427+O428+O429+O430+O431+O432+O433+O434+O435+O436</f>
        <v>7886110.1066000015</v>
      </c>
      <c r="P424" s="375">
        <f>P425+P426+P427+P428+P429+P430+P431+P432+P433+P434+P435+P436</f>
        <v>19981417.222599998</v>
      </c>
      <c r="Q424" s="480"/>
      <c r="R424" s="327">
        <f t="shared" si="171"/>
        <v>0</v>
      </c>
      <c r="S424" s="375"/>
      <c r="T424" s="375">
        <f>T425+T426+T427+T428+T429+T430+T431+T432+T433+T434+T435+T436</f>
        <v>111528.23279999998</v>
      </c>
      <c r="U424" s="375"/>
      <c r="V424" s="375">
        <f>V425+V426+V427+V428+V429+V430+V431+V432+V433+V434+V435+V436</f>
        <v>48906</v>
      </c>
      <c r="W424" s="375">
        <f>W425+W426+W427+W428+W429+W430+W431+W432+W433+W434+W435+W436</f>
        <v>160434.2328</v>
      </c>
      <c r="X424" s="464">
        <f t="shared" si="169"/>
        <v>160434.23279999942</v>
      </c>
      <c r="Y424" s="497">
        <f t="shared" si="170"/>
        <v>5.8207660913467407E-10</v>
      </c>
    </row>
    <row r="425" spans="1:25" ht="28.5" x14ac:dyDescent="0.25">
      <c r="A425" s="146" t="s">
        <v>814</v>
      </c>
      <c r="B425" s="89" t="s">
        <v>815</v>
      </c>
      <c r="C425" s="90" t="s">
        <v>43</v>
      </c>
      <c r="D425" s="91">
        <v>78.790000000000006</v>
      </c>
      <c r="E425" s="40">
        <v>68196.710000000006</v>
      </c>
      <c r="F425" s="35">
        <f t="shared" ref="F425:F436" si="181">D425*E425</f>
        <v>5373218.7809000006</v>
      </c>
      <c r="G425" s="40">
        <v>0</v>
      </c>
      <c r="H425" s="35">
        <f t="shared" ref="H425:H436" si="182">D425*G425</f>
        <v>0</v>
      </c>
      <c r="I425" s="35">
        <f t="shared" ref="I425:I436" si="183">E425*D425+G425*D425</f>
        <v>5373218.7809000006</v>
      </c>
      <c r="J425" s="441"/>
      <c r="K425" s="357">
        <v>78.790000000000006</v>
      </c>
      <c r="L425" s="328">
        <v>68196.710000000006</v>
      </c>
      <c r="M425" s="329">
        <f t="shared" ref="M425:M436" si="184">K425*L425</f>
        <v>5373218.7809000006</v>
      </c>
      <c r="N425" s="328">
        <v>0</v>
      </c>
      <c r="O425" s="329">
        <f t="shared" ref="O425:O436" si="185">K425*N425</f>
        <v>0</v>
      </c>
      <c r="P425" s="329">
        <f t="shared" ref="P425:P436" si="186">L425*K425+N425*K425</f>
        <v>5373218.7809000006</v>
      </c>
      <c r="Q425" s="473"/>
      <c r="R425" s="327">
        <f t="shared" si="171"/>
        <v>0</v>
      </c>
      <c r="S425" s="328">
        <v>68196.710000000006</v>
      </c>
      <c r="T425" s="329">
        <f t="shared" ref="T425:T436" si="187">R425*S425</f>
        <v>0</v>
      </c>
      <c r="U425" s="328">
        <v>0</v>
      </c>
      <c r="V425" s="329">
        <f t="shared" ref="V425:V436" si="188">R425*U425</f>
        <v>0</v>
      </c>
      <c r="W425" s="329">
        <f t="shared" ref="W425" si="189">S425*R425+U425*R425</f>
        <v>0</v>
      </c>
      <c r="X425" s="464">
        <f t="shared" si="169"/>
        <v>0</v>
      </c>
      <c r="Y425" s="497">
        <f t="shared" si="170"/>
        <v>0</v>
      </c>
    </row>
    <row r="426" spans="1:25" x14ac:dyDescent="0.25">
      <c r="A426" s="146" t="s">
        <v>816</v>
      </c>
      <c r="B426" s="157" t="s">
        <v>805</v>
      </c>
      <c r="C426" s="149" t="s">
        <v>43</v>
      </c>
      <c r="D426" s="155">
        <v>117.822</v>
      </c>
      <c r="E426" s="40">
        <v>1590</v>
      </c>
      <c r="F426" s="35">
        <f t="shared" si="181"/>
        <v>187336.98</v>
      </c>
      <c r="G426" s="40">
        <v>0</v>
      </c>
      <c r="H426" s="35">
        <f t="shared" si="182"/>
        <v>0</v>
      </c>
      <c r="I426" s="465">
        <f>E426*D426+G426*D426-0.64</f>
        <v>187336.34</v>
      </c>
      <c r="J426" s="441"/>
      <c r="K426" s="378">
        <v>117.822</v>
      </c>
      <c r="L426" s="328">
        <v>1590</v>
      </c>
      <c r="M426" s="329">
        <f t="shared" si="184"/>
        <v>187336.98</v>
      </c>
      <c r="N426" s="328">
        <v>0</v>
      </c>
      <c r="O426" s="329">
        <f t="shared" si="185"/>
        <v>0</v>
      </c>
      <c r="P426" s="466">
        <f>L426*K426+N426*K426-0.64</f>
        <v>187336.34</v>
      </c>
      <c r="Q426" s="473"/>
      <c r="R426" s="327">
        <f t="shared" si="171"/>
        <v>0</v>
      </c>
      <c r="S426" s="328">
        <v>1590</v>
      </c>
      <c r="T426" s="329">
        <f t="shared" si="187"/>
        <v>0</v>
      </c>
      <c r="U426" s="328">
        <v>0</v>
      </c>
      <c r="V426" s="329">
        <f t="shared" si="188"/>
        <v>0</v>
      </c>
      <c r="W426" s="466">
        <f>S426*R426+U426*R426</f>
        <v>0</v>
      </c>
      <c r="X426" s="464">
        <f t="shared" si="169"/>
        <v>0</v>
      </c>
      <c r="Y426" s="497">
        <f t="shared" si="170"/>
        <v>0</v>
      </c>
    </row>
    <row r="427" spans="1:25" x14ac:dyDescent="0.25">
      <c r="A427" s="146" t="s">
        <v>817</v>
      </c>
      <c r="B427" s="156" t="s">
        <v>818</v>
      </c>
      <c r="C427" s="90" t="s">
        <v>43</v>
      </c>
      <c r="D427" s="91">
        <v>38.979999999999997</v>
      </c>
      <c r="E427" s="40">
        <v>2772.16</v>
      </c>
      <c r="F427" s="35">
        <f t="shared" si="181"/>
        <v>108058.79679999998</v>
      </c>
      <c r="G427" s="40">
        <v>0</v>
      </c>
      <c r="H427" s="35">
        <f t="shared" si="182"/>
        <v>0</v>
      </c>
      <c r="I427" s="35">
        <f t="shared" si="183"/>
        <v>108058.79679999998</v>
      </c>
      <c r="J427" s="441"/>
      <c r="K427" s="357">
        <v>21.4</v>
      </c>
      <c r="L427" s="328">
        <v>2772.16</v>
      </c>
      <c r="M427" s="329">
        <f t="shared" si="184"/>
        <v>59324.223999999995</v>
      </c>
      <c r="N427" s="328">
        <v>0</v>
      </c>
      <c r="O427" s="329">
        <f t="shared" si="185"/>
        <v>0</v>
      </c>
      <c r="P427" s="329">
        <f t="shared" si="186"/>
        <v>59324.223999999995</v>
      </c>
      <c r="Q427" s="473"/>
      <c r="R427" s="327">
        <f t="shared" si="171"/>
        <v>17.579999999999998</v>
      </c>
      <c r="S427" s="328">
        <v>2772.16</v>
      </c>
      <c r="T427" s="329">
        <f t="shared" si="187"/>
        <v>48734.572799999994</v>
      </c>
      <c r="U427" s="328">
        <v>0</v>
      </c>
      <c r="V427" s="329">
        <f t="shared" si="188"/>
        <v>0</v>
      </c>
      <c r="W427" s="329">
        <f t="shared" ref="W427:W436" si="190">S427*R427+U427*R427</f>
        <v>48734.572799999994</v>
      </c>
      <c r="X427" s="464">
        <f t="shared" si="169"/>
        <v>48734.572799999987</v>
      </c>
      <c r="Y427" s="497">
        <f t="shared" si="170"/>
        <v>0</v>
      </c>
    </row>
    <row r="428" spans="1:25" x14ac:dyDescent="0.25">
      <c r="A428" s="146" t="s">
        <v>819</v>
      </c>
      <c r="B428" s="157" t="s">
        <v>809</v>
      </c>
      <c r="C428" s="149" t="s">
        <v>43</v>
      </c>
      <c r="D428" s="155">
        <f>D427*1.6</f>
        <v>62.367999999999995</v>
      </c>
      <c r="E428" s="40">
        <v>1590</v>
      </c>
      <c r="F428" s="35">
        <f t="shared" si="181"/>
        <v>99165.119999999995</v>
      </c>
      <c r="G428" s="40">
        <v>0</v>
      </c>
      <c r="H428" s="35">
        <f t="shared" si="182"/>
        <v>0</v>
      </c>
      <c r="I428" s="35">
        <f t="shared" si="183"/>
        <v>99165.119999999995</v>
      </c>
      <c r="J428" s="441"/>
      <c r="K428" s="378">
        <v>34.24</v>
      </c>
      <c r="L428" s="328">
        <v>1590</v>
      </c>
      <c r="M428" s="329">
        <f t="shared" si="184"/>
        <v>54441.600000000006</v>
      </c>
      <c r="N428" s="328">
        <v>0</v>
      </c>
      <c r="O428" s="329">
        <f t="shared" si="185"/>
        <v>0</v>
      </c>
      <c r="P428" s="329">
        <f t="shared" si="186"/>
        <v>54441.600000000006</v>
      </c>
      <c r="Q428" s="473"/>
      <c r="R428" s="327">
        <f t="shared" si="171"/>
        <v>28.127999999999993</v>
      </c>
      <c r="S428" s="328">
        <v>1590</v>
      </c>
      <c r="T428" s="329">
        <f t="shared" si="187"/>
        <v>44723.51999999999</v>
      </c>
      <c r="U428" s="328">
        <v>0</v>
      </c>
      <c r="V428" s="329">
        <f t="shared" si="188"/>
        <v>0</v>
      </c>
      <c r="W428" s="329">
        <f t="shared" si="190"/>
        <v>44723.51999999999</v>
      </c>
      <c r="X428" s="464">
        <f t="shared" si="169"/>
        <v>44723.51999999999</v>
      </c>
      <c r="Y428" s="497">
        <f t="shared" si="170"/>
        <v>0</v>
      </c>
    </row>
    <row r="429" spans="1:25" x14ac:dyDescent="0.25">
      <c r="A429" s="146" t="s">
        <v>820</v>
      </c>
      <c r="B429" s="89" t="s">
        <v>821</v>
      </c>
      <c r="C429" s="90" t="s">
        <v>43</v>
      </c>
      <c r="D429" s="91">
        <v>21.4</v>
      </c>
      <c r="E429" s="40">
        <v>8646</v>
      </c>
      <c r="F429" s="35">
        <f t="shared" si="181"/>
        <v>185024.4</v>
      </c>
      <c r="G429" s="40">
        <v>23400</v>
      </c>
      <c r="H429" s="35">
        <f t="shared" si="182"/>
        <v>500759.99999999994</v>
      </c>
      <c r="I429" s="35">
        <f t="shared" si="183"/>
        <v>685784.39999999991</v>
      </c>
      <c r="J429" s="441"/>
      <c r="K429" s="357">
        <v>21.4</v>
      </c>
      <c r="L429" s="328">
        <v>8646</v>
      </c>
      <c r="M429" s="329">
        <f t="shared" si="184"/>
        <v>185024.4</v>
      </c>
      <c r="N429" s="328">
        <v>23400</v>
      </c>
      <c r="O429" s="329">
        <f t="shared" si="185"/>
        <v>500759.99999999994</v>
      </c>
      <c r="P429" s="329">
        <f t="shared" si="186"/>
        <v>685784.39999999991</v>
      </c>
      <c r="Q429" s="473"/>
      <c r="R429" s="327">
        <f t="shared" si="171"/>
        <v>0</v>
      </c>
      <c r="S429" s="328">
        <v>8646</v>
      </c>
      <c r="T429" s="329">
        <f t="shared" si="187"/>
        <v>0</v>
      </c>
      <c r="U429" s="328">
        <v>23400</v>
      </c>
      <c r="V429" s="329">
        <f t="shared" si="188"/>
        <v>0</v>
      </c>
      <c r="W429" s="329">
        <f t="shared" si="190"/>
        <v>0</v>
      </c>
      <c r="X429" s="464">
        <f t="shared" si="169"/>
        <v>0</v>
      </c>
      <c r="Y429" s="497">
        <f t="shared" si="170"/>
        <v>0</v>
      </c>
    </row>
    <row r="430" spans="1:25" x14ac:dyDescent="0.25">
      <c r="A430" s="146" t="s">
        <v>822</v>
      </c>
      <c r="B430" s="104" t="s">
        <v>823</v>
      </c>
      <c r="C430" s="90" t="s">
        <v>43</v>
      </c>
      <c r="D430" s="91">
        <v>22.47</v>
      </c>
      <c r="E430" s="40">
        <v>61344.43</v>
      </c>
      <c r="F430" s="35">
        <f t="shared" si="181"/>
        <v>1378409.3421</v>
      </c>
      <c r="G430" s="40">
        <v>70814.53</v>
      </c>
      <c r="H430" s="35">
        <f t="shared" si="182"/>
        <v>1591202.4890999999</v>
      </c>
      <c r="I430" s="35">
        <f t="shared" si="183"/>
        <v>2969611.8311999999</v>
      </c>
      <c r="J430" s="441"/>
      <c r="K430" s="357">
        <v>22.47</v>
      </c>
      <c r="L430" s="328">
        <v>61344.43</v>
      </c>
      <c r="M430" s="329">
        <f t="shared" si="184"/>
        <v>1378409.3421</v>
      </c>
      <c r="N430" s="328">
        <v>70814.53</v>
      </c>
      <c r="O430" s="329">
        <f t="shared" si="185"/>
        <v>1591202.4890999999</v>
      </c>
      <c r="P430" s="329">
        <f t="shared" si="186"/>
        <v>2969611.8311999999</v>
      </c>
      <c r="Q430" s="473"/>
      <c r="R430" s="327">
        <f t="shared" si="171"/>
        <v>0</v>
      </c>
      <c r="S430" s="328">
        <v>61344.43</v>
      </c>
      <c r="T430" s="329">
        <f t="shared" si="187"/>
        <v>0</v>
      </c>
      <c r="U430" s="328">
        <v>70814.53</v>
      </c>
      <c r="V430" s="329">
        <f t="shared" si="188"/>
        <v>0</v>
      </c>
      <c r="W430" s="329">
        <f t="shared" si="190"/>
        <v>0</v>
      </c>
      <c r="X430" s="464">
        <f t="shared" si="169"/>
        <v>0</v>
      </c>
      <c r="Y430" s="497">
        <f t="shared" si="170"/>
        <v>0</v>
      </c>
    </row>
    <row r="431" spans="1:25" ht="28.5" x14ac:dyDescent="0.25">
      <c r="A431" s="146" t="s">
        <v>824</v>
      </c>
      <c r="B431" s="89" t="s">
        <v>825</v>
      </c>
      <c r="C431" s="90" t="s">
        <v>43</v>
      </c>
      <c r="D431" s="463">
        <v>36</v>
      </c>
      <c r="E431" s="40">
        <v>68196.7</v>
      </c>
      <c r="F431" s="35">
        <f t="shared" si="181"/>
        <v>2455081.1999999997</v>
      </c>
      <c r="G431" s="40">
        <v>0</v>
      </c>
      <c r="H431" s="35">
        <f t="shared" si="182"/>
        <v>0</v>
      </c>
      <c r="I431" s="35">
        <f t="shared" si="183"/>
        <v>2455081.1999999997</v>
      </c>
      <c r="J431" s="452"/>
      <c r="K431" s="462">
        <v>36</v>
      </c>
      <c r="L431" s="328">
        <v>68196.7</v>
      </c>
      <c r="M431" s="329">
        <f t="shared" si="184"/>
        <v>2455081.1999999997</v>
      </c>
      <c r="N431" s="328">
        <v>0</v>
      </c>
      <c r="O431" s="329">
        <f t="shared" si="185"/>
        <v>0</v>
      </c>
      <c r="P431" s="329">
        <f t="shared" si="186"/>
        <v>2455081.1999999997</v>
      </c>
      <c r="Q431" s="484"/>
      <c r="R431" s="327">
        <f t="shared" si="171"/>
        <v>0</v>
      </c>
      <c r="S431" s="328">
        <v>68196.7</v>
      </c>
      <c r="T431" s="329">
        <f t="shared" si="187"/>
        <v>0</v>
      </c>
      <c r="U431" s="328">
        <v>0</v>
      </c>
      <c r="V431" s="329">
        <f t="shared" si="188"/>
        <v>0</v>
      </c>
      <c r="W431" s="329">
        <f t="shared" si="190"/>
        <v>0</v>
      </c>
      <c r="X431" s="464">
        <f t="shared" si="169"/>
        <v>0</v>
      </c>
      <c r="Y431" s="497">
        <f t="shared" si="170"/>
        <v>0</v>
      </c>
    </row>
    <row r="432" spans="1:25" x14ac:dyDescent="0.25">
      <c r="A432" s="146" t="s">
        <v>826</v>
      </c>
      <c r="B432" s="157" t="s">
        <v>805</v>
      </c>
      <c r="C432" s="149" t="s">
        <v>43</v>
      </c>
      <c r="D432" s="160">
        <f>D431*1.47</f>
        <v>52.92</v>
      </c>
      <c r="E432" s="40">
        <v>1590</v>
      </c>
      <c r="F432" s="35">
        <f t="shared" si="181"/>
        <v>84142.8</v>
      </c>
      <c r="G432" s="40">
        <v>0</v>
      </c>
      <c r="H432" s="35">
        <f t="shared" si="182"/>
        <v>0</v>
      </c>
      <c r="I432" s="35">
        <f t="shared" si="183"/>
        <v>84142.8</v>
      </c>
      <c r="J432" s="440"/>
      <c r="K432" s="381">
        <v>52.92</v>
      </c>
      <c r="L432" s="328">
        <v>1590</v>
      </c>
      <c r="M432" s="329">
        <f t="shared" si="184"/>
        <v>84142.8</v>
      </c>
      <c r="N432" s="328">
        <v>0</v>
      </c>
      <c r="O432" s="329">
        <f t="shared" si="185"/>
        <v>0</v>
      </c>
      <c r="P432" s="329">
        <f t="shared" si="186"/>
        <v>84142.8</v>
      </c>
      <c r="Q432" s="472"/>
      <c r="R432" s="327">
        <f t="shared" si="171"/>
        <v>0</v>
      </c>
      <c r="S432" s="328">
        <v>1590</v>
      </c>
      <c r="T432" s="329">
        <f t="shared" si="187"/>
        <v>0</v>
      </c>
      <c r="U432" s="328">
        <v>0</v>
      </c>
      <c r="V432" s="329">
        <f t="shared" si="188"/>
        <v>0</v>
      </c>
      <c r="W432" s="329">
        <f t="shared" si="190"/>
        <v>0</v>
      </c>
      <c r="X432" s="464">
        <f t="shared" si="169"/>
        <v>0</v>
      </c>
      <c r="Y432" s="497">
        <f t="shared" si="170"/>
        <v>0</v>
      </c>
    </row>
    <row r="433" spans="1:25" x14ac:dyDescent="0.25">
      <c r="A433" s="146" t="s">
        <v>827</v>
      </c>
      <c r="B433" s="89" t="s">
        <v>821</v>
      </c>
      <c r="C433" s="90" t="s">
        <v>43</v>
      </c>
      <c r="D433" s="91">
        <v>11.09</v>
      </c>
      <c r="E433" s="40">
        <v>8646</v>
      </c>
      <c r="F433" s="35">
        <f t="shared" si="181"/>
        <v>95884.14</v>
      </c>
      <c r="G433" s="40">
        <v>23400</v>
      </c>
      <c r="H433" s="35">
        <f t="shared" si="182"/>
        <v>259506</v>
      </c>
      <c r="I433" s="35">
        <f t="shared" si="183"/>
        <v>355390.14</v>
      </c>
      <c r="J433" s="441"/>
      <c r="K433" s="357">
        <v>9</v>
      </c>
      <c r="L433" s="328">
        <v>8646</v>
      </c>
      <c r="M433" s="329">
        <f t="shared" si="184"/>
        <v>77814</v>
      </c>
      <c r="N433" s="328">
        <v>23400</v>
      </c>
      <c r="O433" s="329">
        <f t="shared" si="185"/>
        <v>210600</v>
      </c>
      <c r="P433" s="329">
        <f t="shared" si="186"/>
        <v>288414</v>
      </c>
      <c r="Q433" s="473"/>
      <c r="R433" s="327">
        <f t="shared" si="171"/>
        <v>2.09</v>
      </c>
      <c r="S433" s="328">
        <v>8646</v>
      </c>
      <c r="T433" s="329">
        <f t="shared" si="187"/>
        <v>18070.14</v>
      </c>
      <c r="U433" s="328">
        <v>23400</v>
      </c>
      <c r="V433" s="329">
        <f t="shared" si="188"/>
        <v>48906</v>
      </c>
      <c r="W433" s="329">
        <f t="shared" si="190"/>
        <v>66976.14</v>
      </c>
      <c r="X433" s="464">
        <f t="shared" si="169"/>
        <v>66976.140000000014</v>
      </c>
      <c r="Y433" s="497">
        <f t="shared" si="170"/>
        <v>0</v>
      </c>
    </row>
    <row r="434" spans="1:25" x14ac:dyDescent="0.25">
      <c r="A434" s="146" t="s">
        <v>828</v>
      </c>
      <c r="B434" s="89" t="s">
        <v>829</v>
      </c>
      <c r="C434" s="90" t="s">
        <v>43</v>
      </c>
      <c r="D434" s="91">
        <v>12.6</v>
      </c>
      <c r="E434" s="40">
        <v>67036.179999999993</v>
      </c>
      <c r="F434" s="35">
        <f t="shared" si="181"/>
        <v>844655.8679999999</v>
      </c>
      <c r="G434" s="40">
        <v>70340.38</v>
      </c>
      <c r="H434" s="35">
        <f t="shared" si="182"/>
        <v>886288.78800000006</v>
      </c>
      <c r="I434" s="35">
        <f t="shared" si="183"/>
        <v>1730944.656</v>
      </c>
      <c r="J434" s="441"/>
      <c r="K434" s="357">
        <v>12.6</v>
      </c>
      <c r="L434" s="328">
        <v>67036.179999999993</v>
      </c>
      <c r="M434" s="329">
        <f t="shared" si="184"/>
        <v>844655.8679999999</v>
      </c>
      <c r="N434" s="328">
        <v>70340.38</v>
      </c>
      <c r="O434" s="329">
        <f t="shared" si="185"/>
        <v>886288.78800000006</v>
      </c>
      <c r="P434" s="329">
        <f t="shared" si="186"/>
        <v>1730944.656</v>
      </c>
      <c r="Q434" s="473"/>
      <c r="R434" s="327">
        <f t="shared" si="171"/>
        <v>0</v>
      </c>
      <c r="S434" s="328">
        <v>67036.179999999993</v>
      </c>
      <c r="T434" s="329">
        <f t="shared" si="187"/>
        <v>0</v>
      </c>
      <c r="U434" s="328">
        <v>70340.38</v>
      </c>
      <c r="V434" s="329">
        <f t="shared" si="188"/>
        <v>0</v>
      </c>
      <c r="W434" s="329">
        <f t="shared" si="190"/>
        <v>0</v>
      </c>
      <c r="X434" s="464">
        <f t="shared" si="169"/>
        <v>0</v>
      </c>
      <c r="Y434" s="497">
        <f t="shared" si="170"/>
        <v>0</v>
      </c>
    </row>
    <row r="435" spans="1:25" x14ac:dyDescent="0.25">
      <c r="A435" s="146" t="s">
        <v>830</v>
      </c>
      <c r="B435" s="89" t="s">
        <v>831</v>
      </c>
      <c r="C435" s="90" t="s">
        <v>28</v>
      </c>
      <c r="D435" s="91">
        <v>21</v>
      </c>
      <c r="E435" s="40">
        <v>4881.92</v>
      </c>
      <c r="F435" s="35">
        <f t="shared" si="181"/>
        <v>102520.32000000001</v>
      </c>
      <c r="G435" s="40">
        <v>9317.7999999999993</v>
      </c>
      <c r="H435" s="35">
        <f t="shared" si="182"/>
        <v>195673.8</v>
      </c>
      <c r="I435" s="35">
        <f t="shared" si="183"/>
        <v>298194.12</v>
      </c>
      <c r="J435" s="441"/>
      <c r="K435" s="357">
        <v>21</v>
      </c>
      <c r="L435" s="328">
        <v>4881.92</v>
      </c>
      <c r="M435" s="329">
        <f t="shared" si="184"/>
        <v>102520.32000000001</v>
      </c>
      <c r="N435" s="328">
        <v>9317.7999999999993</v>
      </c>
      <c r="O435" s="329">
        <f t="shared" si="185"/>
        <v>195673.8</v>
      </c>
      <c r="P435" s="329">
        <f t="shared" si="186"/>
        <v>298194.12</v>
      </c>
      <c r="Q435" s="473"/>
      <c r="R435" s="327">
        <f t="shared" si="171"/>
        <v>0</v>
      </c>
      <c r="S435" s="328">
        <v>4881.92</v>
      </c>
      <c r="T435" s="329">
        <f t="shared" si="187"/>
        <v>0</v>
      </c>
      <c r="U435" s="328">
        <v>9317.7999999999993</v>
      </c>
      <c r="V435" s="329">
        <f t="shared" si="188"/>
        <v>0</v>
      </c>
      <c r="W435" s="329">
        <f t="shared" si="190"/>
        <v>0</v>
      </c>
      <c r="X435" s="464">
        <f t="shared" si="169"/>
        <v>0</v>
      </c>
      <c r="Y435" s="497">
        <f t="shared" si="170"/>
        <v>0</v>
      </c>
    </row>
    <row r="436" spans="1:25" x14ac:dyDescent="0.25">
      <c r="A436" s="146" t="s">
        <v>832</v>
      </c>
      <c r="B436" s="89" t="s">
        <v>833</v>
      </c>
      <c r="C436" s="90" t="s">
        <v>167</v>
      </c>
      <c r="D436" s="91">
        <v>17.03</v>
      </c>
      <c r="E436" s="40">
        <v>75944.7</v>
      </c>
      <c r="F436" s="35">
        <f t="shared" si="181"/>
        <v>1293338.2409999999</v>
      </c>
      <c r="G436" s="40">
        <v>264332.65000000002</v>
      </c>
      <c r="H436" s="35">
        <f t="shared" si="182"/>
        <v>4501585.0295000011</v>
      </c>
      <c r="I436" s="35">
        <f t="shared" si="183"/>
        <v>5794923.2705000006</v>
      </c>
      <c r="J436" s="441"/>
      <c r="K436" s="357">
        <v>17.03</v>
      </c>
      <c r="L436" s="328">
        <v>75944.7</v>
      </c>
      <c r="M436" s="329">
        <f t="shared" si="184"/>
        <v>1293338.2409999999</v>
      </c>
      <c r="N436" s="328">
        <v>264332.65000000002</v>
      </c>
      <c r="O436" s="329">
        <f t="shared" si="185"/>
        <v>4501585.0295000011</v>
      </c>
      <c r="P436" s="329">
        <f t="shared" si="186"/>
        <v>5794923.2705000006</v>
      </c>
      <c r="Q436" s="473"/>
      <c r="R436" s="327">
        <f t="shared" si="171"/>
        <v>0</v>
      </c>
      <c r="S436" s="328">
        <v>75944.7</v>
      </c>
      <c r="T436" s="329">
        <f t="shared" si="187"/>
        <v>0</v>
      </c>
      <c r="U436" s="328">
        <v>264332.65000000002</v>
      </c>
      <c r="V436" s="329">
        <f t="shared" si="188"/>
        <v>0</v>
      </c>
      <c r="W436" s="329">
        <f t="shared" si="190"/>
        <v>0</v>
      </c>
      <c r="X436" s="464">
        <f t="shared" si="169"/>
        <v>0</v>
      </c>
      <c r="Y436" s="497">
        <f t="shared" si="170"/>
        <v>0</v>
      </c>
    </row>
    <row r="437" spans="1:25" x14ac:dyDescent="0.25">
      <c r="A437" s="147" t="s">
        <v>834</v>
      </c>
      <c r="B437" s="83" t="s">
        <v>835</v>
      </c>
      <c r="C437" s="84"/>
      <c r="D437" s="85"/>
      <c r="E437" s="143"/>
      <c r="F437" s="143">
        <f>SUM(F438:F443)</f>
        <v>251244.89999999997</v>
      </c>
      <c r="G437" s="143"/>
      <c r="H437" s="143">
        <f>SUM(H438:H443)</f>
        <v>149682</v>
      </c>
      <c r="I437" s="143">
        <f>SUM(I438:I443)</f>
        <v>400926.9</v>
      </c>
      <c r="J437" s="448"/>
      <c r="K437" s="354"/>
      <c r="L437" s="375"/>
      <c r="M437" s="375">
        <f>SUM(M438:M443)</f>
        <v>0</v>
      </c>
      <c r="N437" s="375"/>
      <c r="O437" s="375">
        <f>SUM(O438:O443)</f>
        <v>0</v>
      </c>
      <c r="P437" s="375">
        <f>SUM(P438:P443)</f>
        <v>0</v>
      </c>
      <c r="Q437" s="480"/>
      <c r="R437" s="327">
        <f t="shared" si="171"/>
        <v>0</v>
      </c>
      <c r="S437" s="375"/>
      <c r="T437" s="375">
        <f>SUM(T438:T443)</f>
        <v>251244.89999999997</v>
      </c>
      <c r="U437" s="375"/>
      <c r="V437" s="375">
        <f>SUM(V438:V443)</f>
        <v>149682</v>
      </c>
      <c r="W437" s="375">
        <f>SUM(W438:W443)</f>
        <v>400926.9</v>
      </c>
      <c r="X437" s="464">
        <f t="shared" si="169"/>
        <v>400926.9</v>
      </c>
      <c r="Y437" s="497">
        <f t="shared" si="170"/>
        <v>0</v>
      </c>
    </row>
    <row r="438" spans="1:25" x14ac:dyDescent="0.25">
      <c r="A438" s="146" t="s">
        <v>836</v>
      </c>
      <c r="B438" s="89" t="s">
        <v>835</v>
      </c>
      <c r="C438" s="90" t="s">
        <v>28</v>
      </c>
      <c r="D438" s="91">
        <v>7</v>
      </c>
      <c r="E438" s="40">
        <v>19650</v>
      </c>
      <c r="F438" s="35">
        <f t="shared" ref="F438:F443" si="191">D438*E438</f>
        <v>137550</v>
      </c>
      <c r="G438" s="40">
        <v>8580</v>
      </c>
      <c r="H438" s="35">
        <f t="shared" ref="H438:H443" si="192">D438*G438</f>
        <v>60060</v>
      </c>
      <c r="I438" s="35">
        <f t="shared" ref="I438:I443" si="193">E438*D438+G438*D438</f>
        <v>197610</v>
      </c>
      <c r="J438" s="441"/>
      <c r="K438" s="357"/>
      <c r="L438" s="328">
        <v>19650</v>
      </c>
      <c r="M438" s="329">
        <f t="shared" ref="M438:M443" si="194">K438*L438</f>
        <v>0</v>
      </c>
      <c r="N438" s="328">
        <v>8580</v>
      </c>
      <c r="O438" s="329">
        <f t="shared" ref="O438:O443" si="195">K438*N438</f>
        <v>0</v>
      </c>
      <c r="P438" s="329">
        <f t="shared" ref="P438:P443" si="196">L438*K438+N438*K438</f>
        <v>0</v>
      </c>
      <c r="Q438" s="473"/>
      <c r="R438" s="327">
        <f t="shared" si="171"/>
        <v>7</v>
      </c>
      <c r="S438" s="328">
        <v>19650</v>
      </c>
      <c r="T438" s="329">
        <f t="shared" ref="T438:T443" si="197">R438*S438</f>
        <v>137550</v>
      </c>
      <c r="U438" s="328">
        <v>8580</v>
      </c>
      <c r="V438" s="329">
        <f t="shared" ref="V438:V443" si="198">R438*U438</f>
        <v>60060</v>
      </c>
      <c r="W438" s="329">
        <f t="shared" ref="W438:W443" si="199">S438*R438+U438*R438</f>
        <v>197610</v>
      </c>
      <c r="X438" s="464">
        <f t="shared" si="169"/>
        <v>197610</v>
      </c>
      <c r="Y438" s="497">
        <f t="shared" si="170"/>
        <v>0</v>
      </c>
    </row>
    <row r="439" spans="1:25" x14ac:dyDescent="0.25">
      <c r="A439" s="146" t="s">
        <v>837</v>
      </c>
      <c r="B439" s="89" t="s">
        <v>838</v>
      </c>
      <c r="C439" s="90" t="s">
        <v>19</v>
      </c>
      <c r="D439" s="91">
        <v>21</v>
      </c>
      <c r="E439" s="40">
        <v>1021.8</v>
      </c>
      <c r="F439" s="35">
        <f t="shared" si="191"/>
        <v>21457.8</v>
      </c>
      <c r="G439" s="40">
        <v>1248</v>
      </c>
      <c r="H439" s="35">
        <f t="shared" si="192"/>
        <v>26208</v>
      </c>
      <c r="I439" s="35">
        <f t="shared" si="193"/>
        <v>47665.8</v>
      </c>
      <c r="J439" s="441"/>
      <c r="K439" s="357"/>
      <c r="L439" s="328">
        <v>1021.8</v>
      </c>
      <c r="M439" s="329">
        <f t="shared" si="194"/>
        <v>0</v>
      </c>
      <c r="N439" s="328">
        <v>1248</v>
      </c>
      <c r="O439" s="329">
        <f t="shared" si="195"/>
        <v>0</v>
      </c>
      <c r="P439" s="329">
        <f t="shared" si="196"/>
        <v>0</v>
      </c>
      <c r="Q439" s="473"/>
      <c r="R439" s="327">
        <f t="shared" si="171"/>
        <v>21</v>
      </c>
      <c r="S439" s="328">
        <v>1021.8</v>
      </c>
      <c r="T439" s="329">
        <f t="shared" si="197"/>
        <v>21457.8</v>
      </c>
      <c r="U439" s="328">
        <v>1248</v>
      </c>
      <c r="V439" s="329">
        <f t="shared" si="198"/>
        <v>26208</v>
      </c>
      <c r="W439" s="329">
        <f t="shared" si="199"/>
        <v>47665.8</v>
      </c>
      <c r="X439" s="464">
        <f t="shared" si="169"/>
        <v>47665.8</v>
      </c>
      <c r="Y439" s="497">
        <f t="shared" si="170"/>
        <v>0</v>
      </c>
    </row>
    <row r="440" spans="1:25" x14ac:dyDescent="0.25">
      <c r="A440" s="146" t="s">
        <v>839</v>
      </c>
      <c r="B440" s="89" t="s">
        <v>840</v>
      </c>
      <c r="C440" s="90" t="s">
        <v>43</v>
      </c>
      <c r="D440" s="91">
        <v>0.05</v>
      </c>
      <c r="E440" s="40">
        <v>8646</v>
      </c>
      <c r="F440" s="35">
        <f t="shared" si="191"/>
        <v>432.3</v>
      </c>
      <c r="G440" s="40">
        <v>23400</v>
      </c>
      <c r="H440" s="35">
        <f t="shared" si="192"/>
        <v>1170</v>
      </c>
      <c r="I440" s="35">
        <f t="shared" si="193"/>
        <v>1602.3</v>
      </c>
      <c r="J440" s="441"/>
      <c r="K440" s="357"/>
      <c r="L440" s="328">
        <v>8646</v>
      </c>
      <c r="M440" s="329">
        <f t="shared" si="194"/>
        <v>0</v>
      </c>
      <c r="N440" s="328">
        <v>23400</v>
      </c>
      <c r="O440" s="329">
        <f t="shared" si="195"/>
        <v>0</v>
      </c>
      <c r="P440" s="329">
        <f t="shared" si="196"/>
        <v>0</v>
      </c>
      <c r="Q440" s="473"/>
      <c r="R440" s="327">
        <f t="shared" si="171"/>
        <v>0.05</v>
      </c>
      <c r="S440" s="328">
        <v>8646</v>
      </c>
      <c r="T440" s="329">
        <f t="shared" si="197"/>
        <v>432.3</v>
      </c>
      <c r="U440" s="328">
        <v>23400</v>
      </c>
      <c r="V440" s="329">
        <f t="shared" si="198"/>
        <v>1170</v>
      </c>
      <c r="W440" s="329">
        <f t="shared" si="199"/>
        <v>1602.3</v>
      </c>
      <c r="X440" s="464">
        <f t="shared" si="169"/>
        <v>1602.3</v>
      </c>
      <c r="Y440" s="497">
        <f t="shared" si="170"/>
        <v>0</v>
      </c>
    </row>
    <row r="441" spans="1:25" x14ac:dyDescent="0.25">
      <c r="A441" s="146" t="s">
        <v>841</v>
      </c>
      <c r="B441" s="89" t="s">
        <v>842</v>
      </c>
      <c r="C441" s="90" t="s">
        <v>28</v>
      </c>
      <c r="D441" s="91">
        <v>14</v>
      </c>
      <c r="E441" s="40">
        <v>3615.6</v>
      </c>
      <c r="F441" s="35">
        <f t="shared" si="191"/>
        <v>50618.400000000001</v>
      </c>
      <c r="G441" s="40">
        <v>1560</v>
      </c>
      <c r="H441" s="35">
        <f t="shared" si="192"/>
        <v>21840</v>
      </c>
      <c r="I441" s="35">
        <f t="shared" si="193"/>
        <v>72458.399999999994</v>
      </c>
      <c r="J441" s="441"/>
      <c r="K441" s="357"/>
      <c r="L441" s="328">
        <v>3615.6</v>
      </c>
      <c r="M441" s="329">
        <f t="shared" si="194"/>
        <v>0</v>
      </c>
      <c r="N441" s="328">
        <v>1560</v>
      </c>
      <c r="O441" s="329">
        <f t="shared" si="195"/>
        <v>0</v>
      </c>
      <c r="P441" s="329">
        <f t="shared" si="196"/>
        <v>0</v>
      </c>
      <c r="Q441" s="473"/>
      <c r="R441" s="327">
        <f t="shared" si="171"/>
        <v>14</v>
      </c>
      <c r="S441" s="328">
        <v>3615.6</v>
      </c>
      <c r="T441" s="329">
        <f t="shared" si="197"/>
        <v>50618.400000000001</v>
      </c>
      <c r="U441" s="328">
        <v>1560</v>
      </c>
      <c r="V441" s="329">
        <f t="shared" si="198"/>
        <v>21840</v>
      </c>
      <c r="W441" s="329">
        <f t="shared" si="199"/>
        <v>72458.399999999994</v>
      </c>
      <c r="X441" s="464">
        <f t="shared" si="169"/>
        <v>72458.399999999994</v>
      </c>
      <c r="Y441" s="497">
        <f t="shared" si="170"/>
        <v>0</v>
      </c>
    </row>
    <row r="442" spans="1:25" x14ac:dyDescent="0.25">
      <c r="A442" s="146" t="s">
        <v>843</v>
      </c>
      <c r="B442" s="89" t="s">
        <v>844</v>
      </c>
      <c r="C442" s="90" t="s">
        <v>28</v>
      </c>
      <c r="D442" s="91">
        <v>7</v>
      </c>
      <c r="E442" s="40">
        <v>5502</v>
      </c>
      <c r="F442" s="35">
        <f t="shared" si="191"/>
        <v>38514</v>
      </c>
      <c r="G442" s="40">
        <v>5460</v>
      </c>
      <c r="H442" s="35">
        <f t="shared" si="192"/>
        <v>38220</v>
      </c>
      <c r="I442" s="35">
        <f t="shared" si="193"/>
        <v>76734</v>
      </c>
      <c r="J442" s="441"/>
      <c r="K442" s="357"/>
      <c r="L442" s="328">
        <v>5502</v>
      </c>
      <c r="M442" s="329">
        <f t="shared" si="194"/>
        <v>0</v>
      </c>
      <c r="N442" s="328">
        <v>5460</v>
      </c>
      <c r="O442" s="329">
        <f t="shared" si="195"/>
        <v>0</v>
      </c>
      <c r="P442" s="329">
        <f t="shared" si="196"/>
        <v>0</v>
      </c>
      <c r="Q442" s="473"/>
      <c r="R442" s="327">
        <f t="shared" si="171"/>
        <v>7</v>
      </c>
      <c r="S442" s="328">
        <v>5502</v>
      </c>
      <c r="T442" s="329">
        <f t="shared" si="197"/>
        <v>38514</v>
      </c>
      <c r="U442" s="328">
        <v>5460</v>
      </c>
      <c r="V442" s="329">
        <f t="shared" si="198"/>
        <v>38220</v>
      </c>
      <c r="W442" s="329">
        <f t="shared" si="199"/>
        <v>76734</v>
      </c>
      <c r="X442" s="464">
        <f t="shared" si="169"/>
        <v>76734</v>
      </c>
      <c r="Y442" s="497">
        <f t="shared" si="170"/>
        <v>0</v>
      </c>
    </row>
    <row r="443" spans="1:25" x14ac:dyDescent="0.25">
      <c r="A443" s="146" t="s">
        <v>845</v>
      </c>
      <c r="B443" s="89" t="s">
        <v>846</v>
      </c>
      <c r="C443" s="90" t="s">
        <v>28</v>
      </c>
      <c r="D443" s="91">
        <v>2</v>
      </c>
      <c r="E443" s="40">
        <v>1336.2</v>
      </c>
      <c r="F443" s="35">
        <f t="shared" si="191"/>
        <v>2672.4</v>
      </c>
      <c r="G443" s="40">
        <v>1092</v>
      </c>
      <c r="H443" s="35">
        <f t="shared" si="192"/>
        <v>2184</v>
      </c>
      <c r="I443" s="35">
        <f t="shared" si="193"/>
        <v>4856.3999999999996</v>
      </c>
      <c r="J443" s="441"/>
      <c r="K443" s="357"/>
      <c r="L443" s="328">
        <v>1336.2</v>
      </c>
      <c r="M443" s="329">
        <f t="shared" si="194"/>
        <v>0</v>
      </c>
      <c r="N443" s="328">
        <v>1092</v>
      </c>
      <c r="O443" s="329">
        <f t="shared" si="195"/>
        <v>0</v>
      </c>
      <c r="P443" s="329">
        <f t="shared" si="196"/>
        <v>0</v>
      </c>
      <c r="Q443" s="473"/>
      <c r="R443" s="327">
        <f t="shared" si="171"/>
        <v>2</v>
      </c>
      <c r="S443" s="328">
        <v>1336.2</v>
      </c>
      <c r="T443" s="329">
        <f t="shared" si="197"/>
        <v>2672.4</v>
      </c>
      <c r="U443" s="328">
        <v>1092</v>
      </c>
      <c r="V443" s="329">
        <f t="shared" si="198"/>
        <v>2184</v>
      </c>
      <c r="W443" s="329">
        <f t="shared" si="199"/>
        <v>4856.3999999999996</v>
      </c>
      <c r="X443" s="464">
        <f t="shared" si="169"/>
        <v>4856.3999999999996</v>
      </c>
      <c r="Y443" s="497">
        <f t="shared" si="170"/>
        <v>0</v>
      </c>
    </row>
    <row r="444" spans="1:25" x14ac:dyDescent="0.25">
      <c r="A444" s="147" t="s">
        <v>847</v>
      </c>
      <c r="B444" s="83" t="s">
        <v>848</v>
      </c>
      <c r="C444" s="84"/>
      <c r="D444" s="85"/>
      <c r="E444" s="143"/>
      <c r="F444" s="143">
        <f>SUM(F445:F447)</f>
        <v>543912</v>
      </c>
      <c r="G444" s="143"/>
      <c r="H444" s="143">
        <f>SUM(H445:H447)</f>
        <v>336960</v>
      </c>
      <c r="I444" s="143">
        <f>SUM(I445:I447)</f>
        <v>880872</v>
      </c>
      <c r="J444" s="448"/>
      <c r="K444" s="354"/>
      <c r="L444" s="375"/>
      <c r="M444" s="375">
        <f>SUM(M445:M447)</f>
        <v>0</v>
      </c>
      <c r="N444" s="375"/>
      <c r="O444" s="375">
        <f>SUM(O445:O447)</f>
        <v>0</v>
      </c>
      <c r="P444" s="375">
        <f>SUM(P445:P447)</f>
        <v>0</v>
      </c>
      <c r="Q444" s="480"/>
      <c r="R444" s="327">
        <f t="shared" si="171"/>
        <v>0</v>
      </c>
      <c r="S444" s="375"/>
      <c r="T444" s="375">
        <f>SUM(T445:T447)</f>
        <v>543912</v>
      </c>
      <c r="U444" s="375"/>
      <c r="V444" s="375">
        <f>SUM(V445:V447)</f>
        <v>336960</v>
      </c>
      <c r="W444" s="375">
        <f>SUM(W445:W447)</f>
        <v>880872</v>
      </c>
      <c r="X444" s="464">
        <f t="shared" si="169"/>
        <v>880872</v>
      </c>
      <c r="Y444" s="497">
        <f t="shared" si="170"/>
        <v>0</v>
      </c>
    </row>
    <row r="445" spans="1:25" x14ac:dyDescent="0.25">
      <c r="A445" s="161" t="s">
        <v>849</v>
      </c>
      <c r="B445" s="89" t="s">
        <v>848</v>
      </c>
      <c r="C445" s="90" t="s">
        <v>406</v>
      </c>
      <c r="D445" s="91">
        <v>20</v>
      </c>
      <c r="E445" s="40">
        <v>19650</v>
      </c>
      <c r="F445" s="35">
        <f>D445*E445</f>
        <v>393000</v>
      </c>
      <c r="G445" s="40">
        <v>8580</v>
      </c>
      <c r="H445" s="35">
        <f>D445*G445</f>
        <v>171600</v>
      </c>
      <c r="I445" s="35">
        <f>E445*D445+G445*D445</f>
        <v>564600</v>
      </c>
      <c r="J445" s="441"/>
      <c r="K445" s="357"/>
      <c r="L445" s="328">
        <v>19650</v>
      </c>
      <c r="M445" s="329">
        <f>K445*L445</f>
        <v>0</v>
      </c>
      <c r="N445" s="328">
        <v>8580</v>
      </c>
      <c r="O445" s="329">
        <f>K445*N445</f>
        <v>0</v>
      </c>
      <c r="P445" s="329">
        <f>L445*K445+N445*K445</f>
        <v>0</v>
      </c>
      <c r="Q445" s="473"/>
      <c r="R445" s="327">
        <f t="shared" si="171"/>
        <v>20</v>
      </c>
      <c r="S445" s="328">
        <v>19650</v>
      </c>
      <c r="T445" s="329">
        <f>R445*S445</f>
        <v>393000</v>
      </c>
      <c r="U445" s="328">
        <v>8580</v>
      </c>
      <c r="V445" s="329">
        <f>R445*U445</f>
        <v>171600</v>
      </c>
      <c r="W445" s="329">
        <f>S445*R445+U445*R445</f>
        <v>564600</v>
      </c>
      <c r="X445" s="464">
        <f t="shared" si="169"/>
        <v>564600</v>
      </c>
      <c r="Y445" s="497">
        <f t="shared" si="170"/>
        <v>0</v>
      </c>
    </row>
    <row r="446" spans="1:25" x14ac:dyDescent="0.25">
      <c r="A446" s="161" t="s">
        <v>850</v>
      </c>
      <c r="B446" s="89" t="s">
        <v>838</v>
      </c>
      <c r="C446" s="90" t="s">
        <v>19</v>
      </c>
      <c r="D446" s="91">
        <v>40</v>
      </c>
      <c r="E446" s="40">
        <v>1021.8</v>
      </c>
      <c r="F446" s="35">
        <f>D446*E446</f>
        <v>40872</v>
      </c>
      <c r="G446" s="40">
        <v>1248</v>
      </c>
      <c r="H446" s="35">
        <f>D446*G446</f>
        <v>49920</v>
      </c>
      <c r="I446" s="35">
        <f>E446*D446+G446*D446</f>
        <v>90792</v>
      </c>
      <c r="J446" s="441"/>
      <c r="K446" s="357"/>
      <c r="L446" s="328">
        <v>1021.8</v>
      </c>
      <c r="M446" s="329">
        <f>K446*L446</f>
        <v>0</v>
      </c>
      <c r="N446" s="328">
        <v>1248</v>
      </c>
      <c r="O446" s="329">
        <f>K446*N446</f>
        <v>0</v>
      </c>
      <c r="P446" s="329">
        <f>L446*K446+N446*K446</f>
        <v>0</v>
      </c>
      <c r="Q446" s="473"/>
      <c r="R446" s="327">
        <f t="shared" si="171"/>
        <v>40</v>
      </c>
      <c r="S446" s="328">
        <v>1021.8</v>
      </c>
      <c r="T446" s="329">
        <f>R446*S446</f>
        <v>40872</v>
      </c>
      <c r="U446" s="328">
        <v>1248</v>
      </c>
      <c r="V446" s="329">
        <f>R446*U446</f>
        <v>49920</v>
      </c>
      <c r="W446" s="329">
        <f>S446*R446+U446*R446</f>
        <v>90792</v>
      </c>
      <c r="X446" s="464">
        <f t="shared" si="169"/>
        <v>90792</v>
      </c>
      <c r="Y446" s="497">
        <f t="shared" si="170"/>
        <v>0</v>
      </c>
    </row>
    <row r="447" spans="1:25" x14ac:dyDescent="0.25">
      <c r="A447" s="161" t="s">
        <v>851</v>
      </c>
      <c r="B447" s="89" t="s">
        <v>852</v>
      </c>
      <c r="C447" s="90" t="s">
        <v>406</v>
      </c>
      <c r="D447" s="91">
        <v>200</v>
      </c>
      <c r="E447" s="40">
        <v>550.20000000000005</v>
      </c>
      <c r="F447" s="35">
        <f>D447*E447</f>
        <v>110040.00000000001</v>
      </c>
      <c r="G447" s="40">
        <v>577.20000000000005</v>
      </c>
      <c r="H447" s="35">
        <f>D447*G447</f>
        <v>115440.00000000001</v>
      </c>
      <c r="I447" s="35">
        <f>E447*D447+G447*D447</f>
        <v>225480.00000000003</v>
      </c>
      <c r="J447" s="441"/>
      <c r="K447" s="357"/>
      <c r="L447" s="328">
        <v>550.20000000000005</v>
      </c>
      <c r="M447" s="329">
        <f>K447*L447</f>
        <v>0</v>
      </c>
      <c r="N447" s="328">
        <v>577.20000000000005</v>
      </c>
      <c r="O447" s="329">
        <f>K447*N447</f>
        <v>0</v>
      </c>
      <c r="P447" s="329">
        <f>L447*K447+N447*K447</f>
        <v>0</v>
      </c>
      <c r="Q447" s="473"/>
      <c r="R447" s="327">
        <f t="shared" si="171"/>
        <v>200</v>
      </c>
      <c r="S447" s="328">
        <v>550.20000000000005</v>
      </c>
      <c r="T447" s="329">
        <f>R447*S447</f>
        <v>110040.00000000001</v>
      </c>
      <c r="U447" s="328">
        <v>577.20000000000005</v>
      </c>
      <c r="V447" s="329">
        <f>R447*U447</f>
        <v>115440.00000000001</v>
      </c>
      <c r="W447" s="329">
        <f>S447*R447+U447*R447</f>
        <v>225480.00000000003</v>
      </c>
      <c r="X447" s="464">
        <f t="shared" si="169"/>
        <v>225480.00000000003</v>
      </c>
      <c r="Y447" s="497">
        <f t="shared" si="170"/>
        <v>0</v>
      </c>
    </row>
    <row r="448" spans="1:25" x14ac:dyDescent="0.25">
      <c r="A448" s="147" t="s">
        <v>853</v>
      </c>
      <c r="B448" s="83" t="s">
        <v>854</v>
      </c>
      <c r="C448" s="84"/>
      <c r="D448" s="85"/>
      <c r="E448" s="143"/>
      <c r="F448" s="143">
        <f>F449+F450</f>
        <v>30182.400000000001</v>
      </c>
      <c r="G448" s="143"/>
      <c r="H448" s="143">
        <f>H449+H450</f>
        <v>44304</v>
      </c>
      <c r="I448" s="143">
        <f>I449+I450</f>
        <v>74486.399999999994</v>
      </c>
      <c r="J448" s="448"/>
      <c r="K448" s="354"/>
      <c r="L448" s="375"/>
      <c r="M448" s="375">
        <f>M449+M450</f>
        <v>0</v>
      </c>
      <c r="N448" s="375"/>
      <c r="O448" s="375">
        <f>O449+O450</f>
        <v>0</v>
      </c>
      <c r="P448" s="375">
        <f>P449+P450</f>
        <v>0</v>
      </c>
      <c r="Q448" s="480"/>
      <c r="R448" s="327">
        <f t="shared" si="171"/>
        <v>0</v>
      </c>
      <c r="S448" s="375"/>
      <c r="T448" s="375">
        <f>T449+T450</f>
        <v>30182.400000000001</v>
      </c>
      <c r="U448" s="375"/>
      <c r="V448" s="375">
        <f>V449+V450</f>
        <v>44304</v>
      </c>
      <c r="W448" s="375">
        <f>W449+W450</f>
        <v>74486.399999999994</v>
      </c>
      <c r="X448" s="464">
        <f t="shared" si="169"/>
        <v>74486.399999999994</v>
      </c>
      <c r="Y448" s="497">
        <f t="shared" si="170"/>
        <v>0</v>
      </c>
    </row>
    <row r="449" spans="1:25" x14ac:dyDescent="0.25">
      <c r="A449" s="146" t="s">
        <v>855</v>
      </c>
      <c r="B449" s="89" t="s">
        <v>854</v>
      </c>
      <c r="C449" s="90" t="s">
        <v>19</v>
      </c>
      <c r="D449" s="91">
        <v>4</v>
      </c>
      <c r="E449" s="40">
        <v>5502</v>
      </c>
      <c r="F449" s="35">
        <f>D449*E449</f>
        <v>22008</v>
      </c>
      <c r="G449" s="40">
        <v>8580</v>
      </c>
      <c r="H449" s="35">
        <f>D449*G449</f>
        <v>34320</v>
      </c>
      <c r="I449" s="35">
        <f>E449*D449+G449*D449</f>
        <v>56328</v>
      </c>
      <c r="J449" s="441"/>
      <c r="K449" s="357"/>
      <c r="L449" s="328">
        <v>5502</v>
      </c>
      <c r="M449" s="329">
        <f>K449*L449</f>
        <v>0</v>
      </c>
      <c r="N449" s="328">
        <v>8580</v>
      </c>
      <c r="O449" s="329">
        <f>K449*N449</f>
        <v>0</v>
      </c>
      <c r="P449" s="329">
        <f>L449*K449+N449*K449</f>
        <v>0</v>
      </c>
      <c r="Q449" s="473"/>
      <c r="R449" s="327">
        <f t="shared" si="171"/>
        <v>4</v>
      </c>
      <c r="S449" s="328">
        <v>5502</v>
      </c>
      <c r="T449" s="329">
        <f>R449*S449</f>
        <v>22008</v>
      </c>
      <c r="U449" s="328">
        <v>8580</v>
      </c>
      <c r="V449" s="329">
        <f>R449*U449</f>
        <v>34320</v>
      </c>
      <c r="W449" s="329">
        <f>S449*R449+U449*R449</f>
        <v>56328</v>
      </c>
      <c r="X449" s="464">
        <f t="shared" si="169"/>
        <v>56328</v>
      </c>
      <c r="Y449" s="497">
        <f t="shared" si="170"/>
        <v>0</v>
      </c>
    </row>
    <row r="450" spans="1:25" x14ac:dyDescent="0.25">
      <c r="A450" s="146" t="s">
        <v>856</v>
      </c>
      <c r="B450" s="89" t="s">
        <v>838</v>
      </c>
      <c r="C450" s="90" t="s">
        <v>19</v>
      </c>
      <c r="D450" s="91">
        <v>8</v>
      </c>
      <c r="E450" s="40">
        <v>1021.8</v>
      </c>
      <c r="F450" s="35">
        <f>D450*E450</f>
        <v>8174.4</v>
      </c>
      <c r="G450" s="40">
        <v>1248</v>
      </c>
      <c r="H450" s="35">
        <f>D450*G450</f>
        <v>9984</v>
      </c>
      <c r="I450" s="35">
        <f>E450*D450+G450*D450</f>
        <v>18158.400000000001</v>
      </c>
      <c r="J450" s="441"/>
      <c r="K450" s="357"/>
      <c r="L450" s="328">
        <v>1021.8</v>
      </c>
      <c r="M450" s="329">
        <f>K450*L450</f>
        <v>0</v>
      </c>
      <c r="N450" s="328">
        <v>1248</v>
      </c>
      <c r="O450" s="329">
        <f>K450*N450</f>
        <v>0</v>
      </c>
      <c r="P450" s="329">
        <f>L450*K450+N450*K450</f>
        <v>0</v>
      </c>
      <c r="Q450" s="473"/>
      <c r="R450" s="327">
        <f t="shared" si="171"/>
        <v>8</v>
      </c>
      <c r="S450" s="328">
        <v>1021.8</v>
      </c>
      <c r="T450" s="329">
        <f>R450*S450</f>
        <v>8174.4</v>
      </c>
      <c r="U450" s="328">
        <v>1248</v>
      </c>
      <c r="V450" s="329">
        <f>R450*U450</f>
        <v>9984</v>
      </c>
      <c r="W450" s="329">
        <f>S450*R450+U450*R450</f>
        <v>18158.400000000001</v>
      </c>
      <c r="X450" s="464">
        <f t="shared" si="169"/>
        <v>18158.400000000001</v>
      </c>
      <c r="Y450" s="497">
        <f t="shared" si="170"/>
        <v>0</v>
      </c>
    </row>
    <row r="451" spans="1:25" ht="30" x14ac:dyDescent="0.25">
      <c r="A451" s="147" t="s">
        <v>857</v>
      </c>
      <c r="B451" s="83" t="s">
        <v>858</v>
      </c>
      <c r="C451" s="84"/>
      <c r="D451" s="85"/>
      <c r="E451" s="143"/>
      <c r="F451" s="143">
        <f>F452+F453+F454+F455+F456</f>
        <v>38139180.100000001</v>
      </c>
      <c r="G451" s="143"/>
      <c r="H451" s="143">
        <f>H452+H453+H454+H455+H456</f>
        <v>3785039.3</v>
      </c>
      <c r="I451" s="143">
        <f>I452+I453+I454+I455+I456</f>
        <v>41924219.399999999</v>
      </c>
      <c r="J451" s="448"/>
      <c r="K451" s="354"/>
      <c r="L451" s="375"/>
      <c r="M451" s="375">
        <f>M452+M453+M454+M455+M456</f>
        <v>38139180.100000001</v>
      </c>
      <c r="N451" s="375"/>
      <c r="O451" s="375">
        <f>O452+O453+O454+O455+O456</f>
        <v>3785039.3</v>
      </c>
      <c r="P451" s="375">
        <f>P452+P453+P454+P455+P456</f>
        <v>41924219.399999999</v>
      </c>
      <c r="Q451" s="480"/>
      <c r="R451" s="327">
        <f t="shared" si="171"/>
        <v>0</v>
      </c>
      <c r="S451" s="375"/>
      <c r="T451" s="375">
        <f>T452+T453+T454+T455+T456</f>
        <v>0</v>
      </c>
      <c r="U451" s="375"/>
      <c r="V451" s="375">
        <f>V452+V453+V454+V455+V456</f>
        <v>0</v>
      </c>
      <c r="W451" s="375">
        <f>W452+W453+W454+W455+W456</f>
        <v>0</v>
      </c>
      <c r="X451" s="464">
        <f t="shared" si="169"/>
        <v>0</v>
      </c>
      <c r="Y451" s="497">
        <f t="shared" si="170"/>
        <v>0</v>
      </c>
    </row>
    <row r="452" spans="1:25" x14ac:dyDescent="0.25">
      <c r="A452" s="146" t="s">
        <v>859</v>
      </c>
      <c r="B452" s="98" t="s">
        <v>860</v>
      </c>
      <c r="C452" s="149" t="s">
        <v>19</v>
      </c>
      <c r="D452" s="155">
        <v>11410</v>
      </c>
      <c r="E452" s="35">
        <v>750</v>
      </c>
      <c r="F452" s="35">
        <f>D452*E452</f>
        <v>8557500</v>
      </c>
      <c r="G452" s="35">
        <v>0</v>
      </c>
      <c r="H452" s="35">
        <f>D452*G452</f>
        <v>0</v>
      </c>
      <c r="I452" s="35">
        <f>E452*D452+G452*D452</f>
        <v>8557500</v>
      </c>
      <c r="J452" s="441"/>
      <c r="K452" s="378">
        <v>11410</v>
      </c>
      <c r="L452" s="329">
        <v>750</v>
      </c>
      <c r="M452" s="329">
        <f>K452*L452</f>
        <v>8557500</v>
      </c>
      <c r="N452" s="329">
        <v>0</v>
      </c>
      <c r="O452" s="329">
        <f>K452*N452</f>
        <v>0</v>
      </c>
      <c r="P452" s="329">
        <f>L452*K452+N452*K452</f>
        <v>8557500</v>
      </c>
      <c r="Q452" s="473"/>
      <c r="R452" s="327">
        <f t="shared" si="171"/>
        <v>0</v>
      </c>
      <c r="S452" s="329">
        <v>750</v>
      </c>
      <c r="T452" s="329">
        <f>R452*S452</f>
        <v>0</v>
      </c>
      <c r="U452" s="329">
        <v>0</v>
      </c>
      <c r="V452" s="329">
        <f>R452*U452</f>
        <v>0</v>
      </c>
      <c r="W452" s="329">
        <f>S452*R452+U452*R452</f>
        <v>0</v>
      </c>
      <c r="X452" s="464">
        <f t="shared" si="169"/>
        <v>0</v>
      </c>
      <c r="Y452" s="497">
        <f t="shared" si="170"/>
        <v>0</v>
      </c>
    </row>
    <row r="453" spans="1:25" x14ac:dyDescent="0.25">
      <c r="A453" s="146" t="s">
        <v>861</v>
      </c>
      <c r="B453" s="98" t="s">
        <v>862</v>
      </c>
      <c r="C453" s="149" t="s">
        <v>19</v>
      </c>
      <c r="D453" s="155">
        <v>11410</v>
      </c>
      <c r="E453" s="35">
        <v>89</v>
      </c>
      <c r="F453" s="35">
        <f>D453*E453</f>
        <v>1015490</v>
      </c>
      <c r="G453" s="35">
        <v>46</v>
      </c>
      <c r="H453" s="35">
        <f>D453*G453</f>
        <v>524860</v>
      </c>
      <c r="I453" s="35">
        <f>E453*D453+G453*D453</f>
        <v>1540350</v>
      </c>
      <c r="J453" s="441"/>
      <c r="K453" s="378">
        <v>11410</v>
      </c>
      <c r="L453" s="329">
        <v>89</v>
      </c>
      <c r="M453" s="329">
        <f>K453*L453</f>
        <v>1015490</v>
      </c>
      <c r="N453" s="329">
        <v>46</v>
      </c>
      <c r="O453" s="329">
        <f>K453*N453</f>
        <v>524860</v>
      </c>
      <c r="P453" s="329">
        <f>L453*K453+N453*K453</f>
        <v>1540350</v>
      </c>
      <c r="Q453" s="473"/>
      <c r="R453" s="327">
        <f t="shared" si="171"/>
        <v>0</v>
      </c>
      <c r="S453" s="329">
        <v>89</v>
      </c>
      <c r="T453" s="329">
        <f>R453*S453</f>
        <v>0</v>
      </c>
      <c r="U453" s="329">
        <v>46</v>
      </c>
      <c r="V453" s="329">
        <f>R453*U453</f>
        <v>0</v>
      </c>
      <c r="W453" s="329">
        <f>S453*R453+U453*R453</f>
        <v>0</v>
      </c>
      <c r="X453" s="464">
        <f t="shared" si="169"/>
        <v>0</v>
      </c>
      <c r="Y453" s="497">
        <f t="shared" si="170"/>
        <v>0</v>
      </c>
    </row>
    <row r="454" spans="1:25" x14ac:dyDescent="0.25">
      <c r="A454" s="146" t="s">
        <v>863</v>
      </c>
      <c r="B454" s="98" t="s">
        <v>864</v>
      </c>
      <c r="C454" s="149" t="s">
        <v>19</v>
      </c>
      <c r="D454" s="155">
        <v>11410</v>
      </c>
      <c r="E454" s="35">
        <v>1675</v>
      </c>
      <c r="F454" s="35">
        <f>D454*E454</f>
        <v>19111750</v>
      </c>
      <c r="G454" s="35">
        <v>0</v>
      </c>
      <c r="H454" s="35">
        <f>D454*G454</f>
        <v>0</v>
      </c>
      <c r="I454" s="35">
        <f>E454*D454+G454*D454</f>
        <v>19111750</v>
      </c>
      <c r="J454" s="441"/>
      <c r="K454" s="378">
        <v>11410</v>
      </c>
      <c r="L454" s="329">
        <v>1675</v>
      </c>
      <c r="M454" s="329">
        <f>K454*L454</f>
        <v>19111750</v>
      </c>
      <c r="N454" s="329">
        <v>0</v>
      </c>
      <c r="O454" s="329">
        <f>K454*N454</f>
        <v>0</v>
      </c>
      <c r="P454" s="329">
        <f>L454*K454+N454*K454</f>
        <v>19111750</v>
      </c>
      <c r="Q454" s="473"/>
      <c r="R454" s="327">
        <f t="shared" si="171"/>
        <v>0</v>
      </c>
      <c r="S454" s="329">
        <v>1675</v>
      </c>
      <c r="T454" s="329">
        <f>R454*S454</f>
        <v>0</v>
      </c>
      <c r="U454" s="329">
        <v>0</v>
      </c>
      <c r="V454" s="329">
        <f>R454*U454</f>
        <v>0</v>
      </c>
      <c r="W454" s="329">
        <f>S454*R454+U454*R454</f>
        <v>0</v>
      </c>
      <c r="X454" s="464">
        <f t="shared" ref="X454:X517" si="200">I454-P454</f>
        <v>0</v>
      </c>
      <c r="Y454" s="497">
        <f t="shared" ref="Y454:Y517" si="201">W454-X454</f>
        <v>0</v>
      </c>
    </row>
    <row r="455" spans="1:25" x14ac:dyDescent="0.25">
      <c r="A455" s="146" t="s">
        <v>865</v>
      </c>
      <c r="B455" s="98" t="s">
        <v>866</v>
      </c>
      <c r="C455" s="149" t="s">
        <v>19</v>
      </c>
      <c r="D455" s="155">
        <v>11410</v>
      </c>
      <c r="E455" s="35">
        <v>102.61</v>
      </c>
      <c r="F455" s="35">
        <f>D455*E455</f>
        <v>1170780.1000000001</v>
      </c>
      <c r="G455" s="35">
        <v>55.73</v>
      </c>
      <c r="H455" s="35">
        <f>D455*G455</f>
        <v>635879.29999999993</v>
      </c>
      <c r="I455" s="35">
        <f>E455*D455+G455*D455</f>
        <v>1806659.4</v>
      </c>
      <c r="J455" s="441"/>
      <c r="K455" s="378">
        <v>11410</v>
      </c>
      <c r="L455" s="329">
        <v>102.61</v>
      </c>
      <c r="M455" s="329">
        <f>K455*L455</f>
        <v>1170780.1000000001</v>
      </c>
      <c r="N455" s="329">
        <v>55.73</v>
      </c>
      <c r="O455" s="329">
        <f>K455*N455</f>
        <v>635879.29999999993</v>
      </c>
      <c r="P455" s="329">
        <f>L455*K455+N455*K455</f>
        <v>1806659.4</v>
      </c>
      <c r="Q455" s="473"/>
      <c r="R455" s="327">
        <f t="shared" si="171"/>
        <v>0</v>
      </c>
      <c r="S455" s="329">
        <v>102.61</v>
      </c>
      <c r="T455" s="329">
        <f>R455*S455</f>
        <v>0</v>
      </c>
      <c r="U455" s="329">
        <v>55.73</v>
      </c>
      <c r="V455" s="329">
        <f>R455*U455</f>
        <v>0</v>
      </c>
      <c r="W455" s="329">
        <f>S455*R455+U455*R455</f>
        <v>0</v>
      </c>
      <c r="X455" s="464">
        <f t="shared" si="200"/>
        <v>0</v>
      </c>
      <c r="Y455" s="497">
        <f t="shared" si="201"/>
        <v>0</v>
      </c>
    </row>
    <row r="456" spans="1:25" x14ac:dyDescent="0.25">
      <c r="A456" s="146" t="s">
        <v>867</v>
      </c>
      <c r="B456" s="98" t="s">
        <v>868</v>
      </c>
      <c r="C456" s="149" t="s">
        <v>19</v>
      </c>
      <c r="D456" s="155">
        <v>11410</v>
      </c>
      <c r="E456" s="35">
        <v>726</v>
      </c>
      <c r="F456" s="35">
        <f>D456*E456</f>
        <v>8283660</v>
      </c>
      <c r="G456" s="35">
        <v>230</v>
      </c>
      <c r="H456" s="35">
        <f>D456*G456</f>
        <v>2624300</v>
      </c>
      <c r="I456" s="35">
        <f>E456*D456+G456*D456</f>
        <v>10907960</v>
      </c>
      <c r="J456" s="441"/>
      <c r="K456" s="378">
        <v>11410</v>
      </c>
      <c r="L456" s="329">
        <v>726</v>
      </c>
      <c r="M456" s="329">
        <f>K456*L456</f>
        <v>8283660</v>
      </c>
      <c r="N456" s="329">
        <v>230</v>
      </c>
      <c r="O456" s="329">
        <f>K456*N456</f>
        <v>2624300</v>
      </c>
      <c r="P456" s="329">
        <f>L456*K456+N456*K456</f>
        <v>10907960</v>
      </c>
      <c r="Q456" s="473"/>
      <c r="R456" s="327">
        <f t="shared" ref="R456:R519" si="202">D456-K456</f>
        <v>0</v>
      </c>
      <c r="S456" s="329">
        <v>726</v>
      </c>
      <c r="T456" s="329">
        <f>R456*S456</f>
        <v>0</v>
      </c>
      <c r="U456" s="329">
        <v>230</v>
      </c>
      <c r="V456" s="329">
        <f>R456*U456</f>
        <v>0</v>
      </c>
      <c r="W456" s="329">
        <f>S456*R456+U456*R456</f>
        <v>0</v>
      </c>
      <c r="X456" s="464">
        <f t="shared" si="200"/>
        <v>0</v>
      </c>
      <c r="Y456" s="497">
        <f t="shared" si="201"/>
        <v>0</v>
      </c>
    </row>
    <row r="457" spans="1:25" ht="30" x14ac:dyDescent="0.25">
      <c r="A457" s="147" t="s">
        <v>869</v>
      </c>
      <c r="B457" s="162" t="s">
        <v>870</v>
      </c>
      <c r="C457" s="84"/>
      <c r="D457" s="85"/>
      <c r="E457" s="44"/>
      <c r="F457" s="143">
        <f>F458+F459+F460+F461+F462</f>
        <v>579753.6</v>
      </c>
      <c r="G457" s="44"/>
      <c r="H457" s="143">
        <f>H458+H459+H460+H461+H462</f>
        <v>767025.48</v>
      </c>
      <c r="I457" s="143">
        <f>I458+I459+I460+I461+I462</f>
        <v>1346779.08</v>
      </c>
      <c r="J457" s="448"/>
      <c r="K457" s="354"/>
      <c r="L457" s="331"/>
      <c r="M457" s="375">
        <f>M458+M459+M460+M461+M462</f>
        <v>357053.6</v>
      </c>
      <c r="N457" s="331"/>
      <c r="O457" s="375">
        <f>O458+O459+O460+O461+O462</f>
        <v>319825.48</v>
      </c>
      <c r="P457" s="375">
        <f>P458+P459+P460+P461+P462</f>
        <v>676879.08</v>
      </c>
      <c r="Q457" s="480"/>
      <c r="R457" s="327">
        <f t="shared" si="202"/>
        <v>0</v>
      </c>
      <c r="S457" s="331"/>
      <c r="T457" s="375">
        <f>T458+T459+T460+T461+T462</f>
        <v>222700</v>
      </c>
      <c r="U457" s="331"/>
      <c r="V457" s="375">
        <f>V458+V459+V460+V461+V462</f>
        <v>447200</v>
      </c>
      <c r="W457" s="375">
        <f>W458+W459+W460+W461+W462</f>
        <v>669900</v>
      </c>
      <c r="X457" s="464">
        <f t="shared" si="200"/>
        <v>669900.00000000012</v>
      </c>
      <c r="Y457" s="497">
        <f t="shared" si="201"/>
        <v>0</v>
      </c>
    </row>
    <row r="458" spans="1:25" x14ac:dyDescent="0.25">
      <c r="A458" s="163" t="s">
        <v>871</v>
      </c>
      <c r="B458" s="164" t="s">
        <v>872</v>
      </c>
      <c r="C458" s="149" t="s">
        <v>28</v>
      </c>
      <c r="D458" s="155">
        <v>1</v>
      </c>
      <c r="E458" s="40">
        <v>58950</v>
      </c>
      <c r="F458" s="35">
        <f>D458*E458</f>
        <v>58950</v>
      </c>
      <c r="G458" s="40">
        <v>0</v>
      </c>
      <c r="H458" s="35">
        <f>D458*G458</f>
        <v>0</v>
      </c>
      <c r="I458" s="35">
        <f>E458*D458+G458*D458</f>
        <v>58950</v>
      </c>
      <c r="J458" s="441"/>
      <c r="K458" s="378">
        <v>1</v>
      </c>
      <c r="L458" s="328">
        <v>58950</v>
      </c>
      <c r="M458" s="329">
        <f>K458*L458</f>
        <v>58950</v>
      </c>
      <c r="N458" s="328">
        <v>0</v>
      </c>
      <c r="O458" s="329">
        <f>K458*N458</f>
        <v>0</v>
      </c>
      <c r="P458" s="329">
        <f>L458*K458+N458*K458</f>
        <v>58950</v>
      </c>
      <c r="Q458" s="473"/>
      <c r="R458" s="327">
        <f t="shared" si="202"/>
        <v>0</v>
      </c>
      <c r="S458" s="328">
        <v>58950</v>
      </c>
      <c r="T458" s="329">
        <f>R458*S458</f>
        <v>0</v>
      </c>
      <c r="U458" s="328">
        <v>0</v>
      </c>
      <c r="V458" s="329">
        <f>R458*U458</f>
        <v>0</v>
      </c>
      <c r="W458" s="329">
        <f>S458*R458+U458*R458</f>
        <v>0</v>
      </c>
      <c r="X458" s="464">
        <f t="shared" si="200"/>
        <v>0</v>
      </c>
      <c r="Y458" s="497">
        <f t="shared" si="201"/>
        <v>0</v>
      </c>
    </row>
    <row r="459" spans="1:25" x14ac:dyDescent="0.25">
      <c r="A459" s="163" t="s">
        <v>873</v>
      </c>
      <c r="B459" s="165" t="s">
        <v>874</v>
      </c>
      <c r="C459" s="90" t="s">
        <v>183</v>
      </c>
      <c r="D459" s="91">
        <v>1.52</v>
      </c>
      <c r="E459" s="40">
        <v>118555</v>
      </c>
      <c r="F459" s="35">
        <f>D459*E459</f>
        <v>180203.6</v>
      </c>
      <c r="G459" s="40">
        <v>210411.5</v>
      </c>
      <c r="H459" s="35">
        <f>D459*G459</f>
        <v>319825.48</v>
      </c>
      <c r="I459" s="35">
        <f>E459*D459+G459*D459</f>
        <v>500029.07999999996</v>
      </c>
      <c r="J459" s="441"/>
      <c r="K459" s="357">
        <v>1.52</v>
      </c>
      <c r="L459" s="328">
        <v>118555</v>
      </c>
      <c r="M459" s="329">
        <f>K459*L459</f>
        <v>180203.6</v>
      </c>
      <c r="N459" s="328">
        <v>210411.5</v>
      </c>
      <c r="O459" s="329">
        <f>K459*N459</f>
        <v>319825.48</v>
      </c>
      <c r="P459" s="329">
        <f>L459*K459+N459*K459</f>
        <v>500029.07999999996</v>
      </c>
      <c r="Q459" s="473"/>
      <c r="R459" s="327">
        <f t="shared" si="202"/>
        <v>0</v>
      </c>
      <c r="S459" s="328">
        <v>118555</v>
      </c>
      <c r="T459" s="329">
        <f>R459*S459</f>
        <v>0</v>
      </c>
      <c r="U459" s="328">
        <v>210411.5</v>
      </c>
      <c r="V459" s="329">
        <f>R459*U459</f>
        <v>0</v>
      </c>
      <c r="W459" s="329">
        <f>S459*R459+U459*R459</f>
        <v>0</v>
      </c>
      <c r="X459" s="464">
        <f t="shared" si="200"/>
        <v>0</v>
      </c>
      <c r="Y459" s="497">
        <f t="shared" si="201"/>
        <v>0</v>
      </c>
    </row>
    <row r="460" spans="1:25" x14ac:dyDescent="0.25">
      <c r="A460" s="163" t="s">
        <v>875</v>
      </c>
      <c r="B460" s="145" t="s">
        <v>876</v>
      </c>
      <c r="C460" s="90" t="s">
        <v>170</v>
      </c>
      <c r="D460" s="91">
        <v>2</v>
      </c>
      <c r="E460" s="40">
        <v>58950</v>
      </c>
      <c r="F460" s="35">
        <f>D460*E460</f>
        <v>117900</v>
      </c>
      <c r="G460" s="40">
        <v>0</v>
      </c>
      <c r="H460" s="35">
        <f>D460*G460</f>
        <v>0</v>
      </c>
      <c r="I460" s="35">
        <f>E460*D460+G460*D460</f>
        <v>117900</v>
      </c>
      <c r="J460" s="441"/>
      <c r="K460" s="357">
        <v>2</v>
      </c>
      <c r="L460" s="328">
        <v>58950</v>
      </c>
      <c r="M460" s="329">
        <f>K460*L460</f>
        <v>117900</v>
      </c>
      <c r="N460" s="328">
        <v>0</v>
      </c>
      <c r="O460" s="329">
        <f>K460*N460</f>
        <v>0</v>
      </c>
      <c r="P460" s="329">
        <f>L460*K460+N460*K460</f>
        <v>117900</v>
      </c>
      <c r="Q460" s="473"/>
      <c r="R460" s="327">
        <f t="shared" si="202"/>
        <v>0</v>
      </c>
      <c r="S460" s="328">
        <v>58950</v>
      </c>
      <c r="T460" s="329">
        <f>R460*S460</f>
        <v>0</v>
      </c>
      <c r="U460" s="328">
        <v>0</v>
      </c>
      <c r="V460" s="329">
        <f>R460*U460</f>
        <v>0</v>
      </c>
      <c r="W460" s="329">
        <f>S460*R460+U460*R460</f>
        <v>0</v>
      </c>
      <c r="X460" s="464">
        <f t="shared" si="200"/>
        <v>0</v>
      </c>
      <c r="Y460" s="497">
        <f t="shared" si="201"/>
        <v>0</v>
      </c>
    </row>
    <row r="461" spans="1:25" x14ac:dyDescent="0.25">
      <c r="A461" s="163" t="s">
        <v>877</v>
      </c>
      <c r="B461" s="145" t="s">
        <v>878</v>
      </c>
      <c r="C461" s="90" t="s">
        <v>170</v>
      </c>
      <c r="D461" s="91">
        <v>2</v>
      </c>
      <c r="E461" s="40">
        <v>52400</v>
      </c>
      <c r="F461" s="35">
        <f>D461*E461</f>
        <v>104800</v>
      </c>
      <c r="G461" s="40">
        <v>32500</v>
      </c>
      <c r="H461" s="35">
        <f>D461*G461</f>
        <v>65000</v>
      </c>
      <c r="I461" s="35">
        <f>E461*D461+G461*D461</f>
        <v>169800</v>
      </c>
      <c r="J461" s="441"/>
      <c r="K461" s="357"/>
      <c r="L461" s="328">
        <v>52400</v>
      </c>
      <c r="M461" s="329">
        <f>K461*L461</f>
        <v>0</v>
      </c>
      <c r="N461" s="328">
        <v>32500</v>
      </c>
      <c r="O461" s="329">
        <f>K461*N461</f>
        <v>0</v>
      </c>
      <c r="P461" s="329">
        <f>L461*K461+N461*K461</f>
        <v>0</v>
      </c>
      <c r="Q461" s="473"/>
      <c r="R461" s="327">
        <f t="shared" si="202"/>
        <v>2</v>
      </c>
      <c r="S461" s="328">
        <v>52400</v>
      </c>
      <c r="T461" s="329">
        <f>R461*S461</f>
        <v>104800</v>
      </c>
      <c r="U461" s="328">
        <v>32500</v>
      </c>
      <c r="V461" s="329">
        <f>R461*U461</f>
        <v>65000</v>
      </c>
      <c r="W461" s="329">
        <f>S461*R461+U461*R461</f>
        <v>169800</v>
      </c>
      <c r="X461" s="464">
        <f t="shared" si="200"/>
        <v>169800</v>
      </c>
      <c r="Y461" s="497">
        <f t="shared" si="201"/>
        <v>0</v>
      </c>
    </row>
    <row r="462" spans="1:25" x14ac:dyDescent="0.25">
      <c r="A462" s="163" t="s">
        <v>879</v>
      </c>
      <c r="B462" s="145" t="s">
        <v>880</v>
      </c>
      <c r="C462" s="90" t="s">
        <v>170</v>
      </c>
      <c r="D462" s="91">
        <v>2</v>
      </c>
      <c r="E462" s="40">
        <v>58950</v>
      </c>
      <c r="F462" s="35">
        <f>D462*E462</f>
        <v>117900</v>
      </c>
      <c r="G462" s="40">
        <v>191100</v>
      </c>
      <c r="H462" s="35">
        <f>D462*G462</f>
        <v>382200</v>
      </c>
      <c r="I462" s="35">
        <f>E462*D462+G462*D462</f>
        <v>500100</v>
      </c>
      <c r="J462" s="441"/>
      <c r="K462" s="357"/>
      <c r="L462" s="328">
        <v>58950</v>
      </c>
      <c r="M462" s="329">
        <f>K462*L462</f>
        <v>0</v>
      </c>
      <c r="N462" s="328">
        <v>191100</v>
      </c>
      <c r="O462" s="329">
        <f>K462*N462</f>
        <v>0</v>
      </c>
      <c r="P462" s="329">
        <f>L462*K462+N462*K462</f>
        <v>0</v>
      </c>
      <c r="Q462" s="473"/>
      <c r="R462" s="327">
        <f t="shared" si="202"/>
        <v>2</v>
      </c>
      <c r="S462" s="328">
        <v>58950</v>
      </c>
      <c r="T462" s="329">
        <f>R462*S462</f>
        <v>117900</v>
      </c>
      <c r="U462" s="328">
        <v>191100</v>
      </c>
      <c r="V462" s="329">
        <f>R462*U462</f>
        <v>382200</v>
      </c>
      <c r="W462" s="329">
        <f>S462*R462+U462*R462</f>
        <v>500100</v>
      </c>
      <c r="X462" s="464">
        <f t="shared" si="200"/>
        <v>500100</v>
      </c>
      <c r="Y462" s="497">
        <f t="shared" si="201"/>
        <v>0</v>
      </c>
    </row>
    <row r="463" spans="1:25" x14ac:dyDescent="0.25">
      <c r="A463" s="166" t="s">
        <v>881</v>
      </c>
      <c r="B463" s="83" t="s">
        <v>882</v>
      </c>
      <c r="C463" s="83"/>
      <c r="D463" s="167"/>
      <c r="E463" s="40"/>
      <c r="F463" s="143">
        <f>F464+F465+F466+F467+F468+F469+F470+F471</f>
        <v>1722110.5720000002</v>
      </c>
      <c r="G463" s="40"/>
      <c r="H463" s="143">
        <f>H464+H465+H466+H467+H468+H469+H470+H471</f>
        <v>0</v>
      </c>
      <c r="I463" s="143">
        <f>I464+I465+I466+I467+I468+I469+I470+I471</f>
        <v>1722110.5720000002</v>
      </c>
      <c r="J463" s="448"/>
      <c r="K463" s="382"/>
      <c r="L463" s="328"/>
      <c r="M463" s="375">
        <f>M464+M465+M466+M467+M468+M469+M470+M471</f>
        <v>0</v>
      </c>
      <c r="N463" s="328"/>
      <c r="O463" s="375">
        <f>O464+O465+O466+O467+O468+O469+O470+O471</f>
        <v>0</v>
      </c>
      <c r="P463" s="375">
        <f>P464+P465+P466+P467+P468+P469+P470+P471</f>
        <v>0</v>
      </c>
      <c r="Q463" s="480"/>
      <c r="R463" s="327">
        <f t="shared" si="202"/>
        <v>0</v>
      </c>
      <c r="S463" s="328"/>
      <c r="T463" s="375">
        <f>T464+T465+T466+T467+T468+T469+T470+T471</f>
        <v>1722110.5720000002</v>
      </c>
      <c r="U463" s="328"/>
      <c r="V463" s="375">
        <f>V464+V465+V466+V467+V468+V469+V470+V471</f>
        <v>0</v>
      </c>
      <c r="W463" s="375">
        <f>W464+W465+W466+W467+W468+W469+W470+W471</f>
        <v>1722110.5720000002</v>
      </c>
      <c r="X463" s="464">
        <f t="shared" si="200"/>
        <v>1722110.5720000002</v>
      </c>
      <c r="Y463" s="497">
        <f t="shared" si="201"/>
        <v>0</v>
      </c>
    </row>
    <row r="464" spans="1:25" ht="28.5" x14ac:dyDescent="0.25">
      <c r="A464" s="163" t="s">
        <v>883</v>
      </c>
      <c r="B464" s="104" t="s">
        <v>884</v>
      </c>
      <c r="C464" s="105" t="s">
        <v>19</v>
      </c>
      <c r="D464" s="153">
        <v>150</v>
      </c>
      <c r="E464" s="40">
        <v>1944.56</v>
      </c>
      <c r="F464" s="35">
        <f t="shared" ref="F464:F474" si="203">D464*E464</f>
        <v>291684</v>
      </c>
      <c r="G464" s="40">
        <v>0</v>
      </c>
      <c r="H464" s="35">
        <f t="shared" ref="H464:H473" si="204">D464*G464</f>
        <v>0</v>
      </c>
      <c r="I464" s="35">
        <f t="shared" ref="I464:I474" si="205">E464*D464+G464*D464</f>
        <v>291684</v>
      </c>
      <c r="J464" s="441"/>
      <c r="K464" s="376"/>
      <c r="L464" s="328">
        <v>1944.56</v>
      </c>
      <c r="M464" s="329">
        <f t="shared" ref="M464:M474" si="206">K464*L464</f>
        <v>0</v>
      </c>
      <c r="N464" s="328">
        <v>0</v>
      </c>
      <c r="O464" s="329">
        <f t="shared" ref="O464:O473" si="207">K464*N464</f>
        <v>0</v>
      </c>
      <c r="P464" s="329">
        <f t="shared" ref="P464:P474" si="208">L464*K464+N464*K464</f>
        <v>0</v>
      </c>
      <c r="Q464" s="473"/>
      <c r="R464" s="327">
        <f t="shared" si="202"/>
        <v>150</v>
      </c>
      <c r="S464" s="328">
        <v>1944.56</v>
      </c>
      <c r="T464" s="329">
        <f t="shared" ref="T464:T474" si="209">R464*S464</f>
        <v>291684</v>
      </c>
      <c r="U464" s="328">
        <v>0</v>
      </c>
      <c r="V464" s="329">
        <f t="shared" ref="V464:V473" si="210">R464*U464</f>
        <v>0</v>
      </c>
      <c r="W464" s="329">
        <f t="shared" ref="W464:W474" si="211">S464*R464+U464*R464</f>
        <v>291684</v>
      </c>
      <c r="X464" s="464">
        <f t="shared" si="200"/>
        <v>291684</v>
      </c>
      <c r="Y464" s="497">
        <f t="shared" si="201"/>
        <v>0</v>
      </c>
    </row>
    <row r="465" spans="1:25" x14ac:dyDescent="0.25">
      <c r="A465" s="163" t="s">
        <v>885</v>
      </c>
      <c r="B465" s="150" t="s">
        <v>886</v>
      </c>
      <c r="C465" s="105" t="s">
        <v>167</v>
      </c>
      <c r="D465" s="153">
        <v>7.2</v>
      </c>
      <c r="E465" s="40">
        <v>79410.95</v>
      </c>
      <c r="F465" s="35">
        <f t="shared" si="203"/>
        <v>571758.84</v>
      </c>
      <c r="G465" s="40">
        <v>0</v>
      </c>
      <c r="H465" s="35">
        <f t="shared" si="204"/>
        <v>0</v>
      </c>
      <c r="I465" s="35">
        <f t="shared" si="205"/>
        <v>571758.84</v>
      </c>
      <c r="J465" s="441"/>
      <c r="K465" s="376"/>
      <c r="L465" s="328">
        <v>79410.95</v>
      </c>
      <c r="M465" s="329">
        <f t="shared" si="206"/>
        <v>0</v>
      </c>
      <c r="N465" s="328">
        <v>0</v>
      </c>
      <c r="O465" s="329">
        <f t="shared" si="207"/>
        <v>0</v>
      </c>
      <c r="P465" s="329">
        <f t="shared" si="208"/>
        <v>0</v>
      </c>
      <c r="Q465" s="473"/>
      <c r="R465" s="327">
        <f t="shared" si="202"/>
        <v>7.2</v>
      </c>
      <c r="S465" s="328">
        <v>79410.95</v>
      </c>
      <c r="T465" s="329">
        <f t="shared" si="209"/>
        <v>571758.84</v>
      </c>
      <c r="U465" s="328">
        <v>0</v>
      </c>
      <c r="V465" s="329">
        <f t="shared" si="210"/>
        <v>0</v>
      </c>
      <c r="W465" s="329">
        <f t="shared" si="211"/>
        <v>571758.84</v>
      </c>
      <c r="X465" s="464">
        <f t="shared" si="200"/>
        <v>571758.84</v>
      </c>
      <c r="Y465" s="497">
        <f t="shared" si="201"/>
        <v>0</v>
      </c>
    </row>
    <row r="466" spans="1:25" ht="28.5" x14ac:dyDescent="0.25">
      <c r="A466" s="163" t="s">
        <v>887</v>
      </c>
      <c r="B466" s="104" t="s">
        <v>888</v>
      </c>
      <c r="C466" s="105" t="s">
        <v>296</v>
      </c>
      <c r="D466" s="153">
        <v>84</v>
      </c>
      <c r="E466" s="40">
        <v>2661.4</v>
      </c>
      <c r="F466" s="35">
        <f t="shared" si="203"/>
        <v>223557.6</v>
      </c>
      <c r="G466" s="40">
        <v>0</v>
      </c>
      <c r="H466" s="35">
        <f t="shared" si="204"/>
        <v>0</v>
      </c>
      <c r="I466" s="35">
        <f t="shared" si="205"/>
        <v>223557.6</v>
      </c>
      <c r="J466" s="441"/>
      <c r="K466" s="376"/>
      <c r="L466" s="328">
        <v>2661.4</v>
      </c>
      <c r="M466" s="329">
        <f t="shared" si="206"/>
        <v>0</v>
      </c>
      <c r="N466" s="328">
        <v>0</v>
      </c>
      <c r="O466" s="329">
        <f t="shared" si="207"/>
        <v>0</v>
      </c>
      <c r="P466" s="329">
        <f t="shared" si="208"/>
        <v>0</v>
      </c>
      <c r="Q466" s="473"/>
      <c r="R466" s="327">
        <f t="shared" si="202"/>
        <v>84</v>
      </c>
      <c r="S466" s="328">
        <v>2661.4</v>
      </c>
      <c r="T466" s="329">
        <f t="shared" si="209"/>
        <v>223557.6</v>
      </c>
      <c r="U466" s="328">
        <v>0</v>
      </c>
      <c r="V466" s="329">
        <f t="shared" si="210"/>
        <v>0</v>
      </c>
      <c r="W466" s="329">
        <f t="shared" si="211"/>
        <v>223557.6</v>
      </c>
      <c r="X466" s="464">
        <f t="shared" si="200"/>
        <v>223557.6</v>
      </c>
      <c r="Y466" s="497">
        <f t="shared" si="201"/>
        <v>0</v>
      </c>
    </row>
    <row r="467" spans="1:25" x14ac:dyDescent="0.25">
      <c r="A467" s="163" t="s">
        <v>889</v>
      </c>
      <c r="B467" s="104" t="s">
        <v>890</v>
      </c>
      <c r="C467" s="105" t="s">
        <v>43</v>
      </c>
      <c r="D467" s="153">
        <v>33</v>
      </c>
      <c r="E467" s="40">
        <v>6385.96</v>
      </c>
      <c r="F467" s="35">
        <f t="shared" si="203"/>
        <v>210736.68</v>
      </c>
      <c r="G467" s="40">
        <v>0</v>
      </c>
      <c r="H467" s="35">
        <f t="shared" si="204"/>
        <v>0</v>
      </c>
      <c r="I467" s="35">
        <f t="shared" si="205"/>
        <v>210736.68</v>
      </c>
      <c r="J467" s="441"/>
      <c r="K467" s="376"/>
      <c r="L467" s="328">
        <v>6385.96</v>
      </c>
      <c r="M467" s="329">
        <f t="shared" si="206"/>
        <v>0</v>
      </c>
      <c r="N467" s="328">
        <v>0</v>
      </c>
      <c r="O467" s="329">
        <f t="shared" si="207"/>
        <v>0</v>
      </c>
      <c r="P467" s="329">
        <f t="shared" si="208"/>
        <v>0</v>
      </c>
      <c r="Q467" s="473"/>
      <c r="R467" s="327">
        <f t="shared" si="202"/>
        <v>33</v>
      </c>
      <c r="S467" s="328">
        <v>6385.96</v>
      </c>
      <c r="T467" s="329">
        <f t="shared" si="209"/>
        <v>210736.68</v>
      </c>
      <c r="U467" s="328">
        <v>0</v>
      </c>
      <c r="V467" s="329">
        <f t="shared" si="210"/>
        <v>0</v>
      </c>
      <c r="W467" s="329">
        <f t="shared" si="211"/>
        <v>210736.68</v>
      </c>
      <c r="X467" s="464">
        <f t="shared" si="200"/>
        <v>210736.68</v>
      </c>
      <c r="Y467" s="497">
        <f t="shared" si="201"/>
        <v>0</v>
      </c>
    </row>
    <row r="468" spans="1:25" x14ac:dyDescent="0.25">
      <c r="A468" s="163" t="s">
        <v>891</v>
      </c>
      <c r="B468" s="104" t="s">
        <v>892</v>
      </c>
      <c r="C468" s="105" t="s">
        <v>43</v>
      </c>
      <c r="D468" s="153">
        <v>2.2999999999999998</v>
      </c>
      <c r="E468" s="40">
        <v>7179.92</v>
      </c>
      <c r="F468" s="35">
        <f t="shared" si="203"/>
        <v>16513.815999999999</v>
      </c>
      <c r="G468" s="40">
        <v>0</v>
      </c>
      <c r="H468" s="35">
        <f t="shared" si="204"/>
        <v>0</v>
      </c>
      <c r="I468" s="35">
        <f t="shared" si="205"/>
        <v>16513.815999999999</v>
      </c>
      <c r="J468" s="441"/>
      <c r="K468" s="376"/>
      <c r="L468" s="328">
        <v>7179.92</v>
      </c>
      <c r="M468" s="329">
        <f t="shared" si="206"/>
        <v>0</v>
      </c>
      <c r="N468" s="328">
        <v>0</v>
      </c>
      <c r="O468" s="329">
        <f t="shared" si="207"/>
        <v>0</v>
      </c>
      <c r="P468" s="329">
        <f t="shared" si="208"/>
        <v>0</v>
      </c>
      <c r="Q468" s="473"/>
      <c r="R468" s="327">
        <f t="shared" si="202"/>
        <v>2.2999999999999998</v>
      </c>
      <c r="S468" s="328">
        <v>7179.92</v>
      </c>
      <c r="T468" s="329">
        <f t="shared" si="209"/>
        <v>16513.815999999999</v>
      </c>
      <c r="U468" s="328">
        <v>0</v>
      </c>
      <c r="V468" s="329">
        <f t="shared" si="210"/>
        <v>0</v>
      </c>
      <c r="W468" s="329">
        <f t="shared" si="211"/>
        <v>16513.815999999999</v>
      </c>
      <c r="X468" s="464">
        <f t="shared" si="200"/>
        <v>16513.815999999999</v>
      </c>
      <c r="Y468" s="497">
        <f t="shared" si="201"/>
        <v>0</v>
      </c>
    </row>
    <row r="469" spans="1:25" x14ac:dyDescent="0.25">
      <c r="A469" s="163" t="s">
        <v>893</v>
      </c>
      <c r="B469" s="104" t="s">
        <v>894</v>
      </c>
      <c r="C469" s="105" t="s">
        <v>19</v>
      </c>
      <c r="D469" s="153">
        <v>75.599999999999994</v>
      </c>
      <c r="E469" s="40">
        <v>1444.56</v>
      </c>
      <c r="F469" s="35">
        <f t="shared" si="203"/>
        <v>109208.73599999999</v>
      </c>
      <c r="G469" s="40">
        <v>0</v>
      </c>
      <c r="H469" s="35">
        <f t="shared" si="204"/>
        <v>0</v>
      </c>
      <c r="I469" s="35">
        <f t="shared" si="205"/>
        <v>109208.73599999999</v>
      </c>
      <c r="J469" s="441"/>
      <c r="K469" s="376"/>
      <c r="L469" s="328">
        <v>1444.56</v>
      </c>
      <c r="M469" s="329">
        <f t="shared" si="206"/>
        <v>0</v>
      </c>
      <c r="N469" s="328">
        <v>0</v>
      </c>
      <c r="O469" s="329">
        <f t="shared" si="207"/>
        <v>0</v>
      </c>
      <c r="P469" s="329">
        <f t="shared" si="208"/>
        <v>0</v>
      </c>
      <c r="Q469" s="473"/>
      <c r="R469" s="327">
        <f t="shared" si="202"/>
        <v>75.599999999999994</v>
      </c>
      <c r="S469" s="328">
        <v>1444.56</v>
      </c>
      <c r="T469" s="329">
        <f t="shared" si="209"/>
        <v>109208.73599999999</v>
      </c>
      <c r="U469" s="328">
        <v>0</v>
      </c>
      <c r="V469" s="329">
        <f t="shared" si="210"/>
        <v>0</v>
      </c>
      <c r="W469" s="329">
        <f t="shared" si="211"/>
        <v>109208.73599999999</v>
      </c>
      <c r="X469" s="464">
        <f t="shared" si="200"/>
        <v>109208.73599999999</v>
      </c>
      <c r="Y469" s="497">
        <f t="shared" si="201"/>
        <v>0</v>
      </c>
    </row>
    <row r="470" spans="1:25" ht="28.5" x14ac:dyDescent="0.25">
      <c r="A470" s="163" t="s">
        <v>895</v>
      </c>
      <c r="B470" s="104" t="s">
        <v>896</v>
      </c>
      <c r="C470" s="105" t="s">
        <v>167</v>
      </c>
      <c r="D470" s="153">
        <v>65</v>
      </c>
      <c r="E470" s="40">
        <v>3325.32</v>
      </c>
      <c r="F470" s="35">
        <f t="shared" si="203"/>
        <v>216145.80000000002</v>
      </c>
      <c r="G470" s="40">
        <v>0</v>
      </c>
      <c r="H470" s="35">
        <f t="shared" si="204"/>
        <v>0</v>
      </c>
      <c r="I470" s="35">
        <f t="shared" si="205"/>
        <v>216145.80000000002</v>
      </c>
      <c r="J470" s="441"/>
      <c r="K470" s="376"/>
      <c r="L470" s="328">
        <v>3325.32</v>
      </c>
      <c r="M470" s="329">
        <f t="shared" si="206"/>
        <v>0</v>
      </c>
      <c r="N470" s="328">
        <v>0</v>
      </c>
      <c r="O470" s="329">
        <f t="shared" si="207"/>
        <v>0</v>
      </c>
      <c r="P470" s="329">
        <f t="shared" si="208"/>
        <v>0</v>
      </c>
      <c r="Q470" s="473"/>
      <c r="R470" s="327">
        <f t="shared" si="202"/>
        <v>65</v>
      </c>
      <c r="S470" s="328">
        <v>3325.32</v>
      </c>
      <c r="T470" s="329">
        <f t="shared" si="209"/>
        <v>216145.80000000002</v>
      </c>
      <c r="U470" s="328">
        <v>0</v>
      </c>
      <c r="V470" s="329">
        <f t="shared" si="210"/>
        <v>0</v>
      </c>
      <c r="W470" s="329">
        <f t="shared" si="211"/>
        <v>216145.80000000002</v>
      </c>
      <c r="X470" s="464">
        <f t="shared" si="200"/>
        <v>216145.80000000002</v>
      </c>
      <c r="Y470" s="497">
        <f t="shared" si="201"/>
        <v>0</v>
      </c>
    </row>
    <row r="471" spans="1:25" x14ac:dyDescent="0.25">
      <c r="A471" s="163" t="s">
        <v>897</v>
      </c>
      <c r="B471" s="157" t="s">
        <v>805</v>
      </c>
      <c r="C471" s="158" t="s">
        <v>43</v>
      </c>
      <c r="D471" s="168">
        <v>51.89</v>
      </c>
      <c r="E471" s="40">
        <v>1590</v>
      </c>
      <c r="F471" s="35">
        <f t="shared" si="203"/>
        <v>82505.100000000006</v>
      </c>
      <c r="G471" s="40">
        <v>0</v>
      </c>
      <c r="H471" s="35">
        <f t="shared" si="204"/>
        <v>0</v>
      </c>
      <c r="I471" s="35">
        <f t="shared" si="205"/>
        <v>82505.100000000006</v>
      </c>
      <c r="J471" s="441"/>
      <c r="K471" s="383"/>
      <c r="L471" s="328">
        <v>1590</v>
      </c>
      <c r="M471" s="329">
        <f t="shared" si="206"/>
        <v>0</v>
      </c>
      <c r="N471" s="328">
        <v>0</v>
      </c>
      <c r="O471" s="329">
        <f t="shared" si="207"/>
        <v>0</v>
      </c>
      <c r="P471" s="329">
        <f t="shared" si="208"/>
        <v>0</v>
      </c>
      <c r="Q471" s="473"/>
      <c r="R471" s="327">
        <f t="shared" si="202"/>
        <v>51.89</v>
      </c>
      <c r="S471" s="328">
        <v>1590</v>
      </c>
      <c r="T471" s="329">
        <f t="shared" si="209"/>
        <v>82505.100000000006</v>
      </c>
      <c r="U471" s="328">
        <v>0</v>
      </c>
      <c r="V471" s="329">
        <f t="shared" si="210"/>
        <v>0</v>
      </c>
      <c r="W471" s="329">
        <f t="shared" si="211"/>
        <v>82505.100000000006</v>
      </c>
      <c r="X471" s="464">
        <f t="shared" si="200"/>
        <v>82505.100000000006</v>
      </c>
      <c r="Y471" s="497">
        <f t="shared" si="201"/>
        <v>0</v>
      </c>
    </row>
    <row r="472" spans="1:25" ht="30" x14ac:dyDescent="0.25">
      <c r="A472" s="166" t="s">
        <v>898</v>
      </c>
      <c r="B472" s="95" t="s">
        <v>899</v>
      </c>
      <c r="C472" s="84" t="s">
        <v>28</v>
      </c>
      <c r="D472" s="85">
        <v>2</v>
      </c>
      <c r="E472" s="44">
        <v>143000</v>
      </c>
      <c r="F472" s="45">
        <f t="shared" si="203"/>
        <v>286000</v>
      </c>
      <c r="G472" s="44">
        <v>547170</v>
      </c>
      <c r="H472" s="45">
        <f t="shared" si="204"/>
        <v>1094340</v>
      </c>
      <c r="I472" s="45">
        <f t="shared" si="205"/>
        <v>1380340</v>
      </c>
      <c r="J472" s="442"/>
      <c r="K472" s="354"/>
      <c r="L472" s="331">
        <v>143000</v>
      </c>
      <c r="M472" s="332">
        <f t="shared" si="206"/>
        <v>0</v>
      </c>
      <c r="N472" s="331">
        <v>547170</v>
      </c>
      <c r="O472" s="332">
        <f t="shared" si="207"/>
        <v>0</v>
      </c>
      <c r="P472" s="332">
        <f t="shared" si="208"/>
        <v>0</v>
      </c>
      <c r="Q472" s="474"/>
      <c r="R472" s="327">
        <f t="shared" si="202"/>
        <v>2</v>
      </c>
      <c r="S472" s="331">
        <v>143000</v>
      </c>
      <c r="T472" s="332">
        <f t="shared" si="209"/>
        <v>286000</v>
      </c>
      <c r="U472" s="331">
        <v>547170</v>
      </c>
      <c r="V472" s="332">
        <f t="shared" si="210"/>
        <v>1094340</v>
      </c>
      <c r="W472" s="332">
        <f t="shared" si="211"/>
        <v>1380340</v>
      </c>
      <c r="X472" s="464">
        <f t="shared" si="200"/>
        <v>1380340</v>
      </c>
      <c r="Y472" s="497">
        <f t="shared" si="201"/>
        <v>0</v>
      </c>
    </row>
    <row r="473" spans="1:25" x14ac:dyDescent="0.25">
      <c r="A473" s="166" t="s">
        <v>900</v>
      </c>
      <c r="B473" s="169" t="s">
        <v>901</v>
      </c>
      <c r="C473" s="170" t="s">
        <v>296</v>
      </c>
      <c r="D473" s="171">
        <v>163.22</v>
      </c>
      <c r="E473" s="44">
        <v>1821.19</v>
      </c>
      <c r="F473" s="45">
        <f t="shared" si="203"/>
        <v>297254.63180000003</v>
      </c>
      <c r="G473" s="44">
        <v>79.5</v>
      </c>
      <c r="H473" s="45">
        <f t="shared" si="204"/>
        <v>12975.99</v>
      </c>
      <c r="I473" s="45">
        <f t="shared" si="205"/>
        <v>310230.62180000002</v>
      </c>
      <c r="J473" s="442"/>
      <c r="K473" s="384">
        <v>155.69999999999999</v>
      </c>
      <c r="L473" s="331">
        <v>1821.19</v>
      </c>
      <c r="M473" s="332">
        <f t="shared" si="206"/>
        <v>283559.283</v>
      </c>
      <c r="N473" s="331">
        <v>79.5</v>
      </c>
      <c r="O473" s="332">
        <f t="shared" si="207"/>
        <v>12378.15</v>
      </c>
      <c r="P473" s="332">
        <f t="shared" si="208"/>
        <v>295937.43300000002</v>
      </c>
      <c r="Q473" s="474"/>
      <c r="R473" s="327">
        <f t="shared" si="202"/>
        <v>7.5200000000000102</v>
      </c>
      <c r="S473" s="331">
        <v>1821.19</v>
      </c>
      <c r="T473" s="332">
        <f t="shared" si="209"/>
        <v>13695.34880000002</v>
      </c>
      <c r="U473" s="331">
        <v>79.5</v>
      </c>
      <c r="V473" s="332">
        <f t="shared" si="210"/>
        <v>597.84000000000083</v>
      </c>
      <c r="W473" s="332">
        <f t="shared" si="211"/>
        <v>14293.18880000002</v>
      </c>
      <c r="X473" s="464">
        <f t="shared" si="200"/>
        <v>14293.188800000004</v>
      </c>
      <c r="Y473" s="497">
        <f t="shared" si="201"/>
        <v>1.6370904631912708E-11</v>
      </c>
    </row>
    <row r="474" spans="1:25" x14ac:dyDescent="0.25">
      <c r="A474" s="166" t="s">
        <v>902</v>
      </c>
      <c r="B474" s="169" t="s">
        <v>903</v>
      </c>
      <c r="C474" s="170" t="s">
        <v>296</v>
      </c>
      <c r="D474" s="171">
        <v>168.34</v>
      </c>
      <c r="E474" s="44">
        <v>1649.42</v>
      </c>
      <c r="F474" s="45">
        <f t="shared" si="203"/>
        <v>277663.3628</v>
      </c>
      <c r="G474" s="44"/>
      <c r="H474" s="45"/>
      <c r="I474" s="45">
        <f t="shared" si="205"/>
        <v>277663.3628</v>
      </c>
      <c r="J474" s="442"/>
      <c r="K474" s="384">
        <v>166.2</v>
      </c>
      <c r="L474" s="331">
        <v>1649.42</v>
      </c>
      <c r="M474" s="332">
        <f t="shared" si="206"/>
        <v>274133.60399999999</v>
      </c>
      <c r="N474" s="331"/>
      <c r="O474" s="332"/>
      <c r="P474" s="332">
        <f t="shared" si="208"/>
        <v>274133.60399999999</v>
      </c>
      <c r="Q474" s="474"/>
      <c r="R474" s="327">
        <f t="shared" si="202"/>
        <v>2.1400000000000148</v>
      </c>
      <c r="S474" s="331">
        <v>1649.42</v>
      </c>
      <c r="T474" s="332">
        <f t="shared" si="209"/>
        <v>3529.7588000000246</v>
      </c>
      <c r="U474" s="331"/>
      <c r="V474" s="332"/>
      <c r="W474" s="332">
        <f t="shared" si="211"/>
        <v>3529.7588000000246</v>
      </c>
      <c r="X474" s="464">
        <f t="shared" si="200"/>
        <v>3529.7588000000105</v>
      </c>
      <c r="Y474" s="497">
        <f t="shared" si="201"/>
        <v>1.4097167877480388E-11</v>
      </c>
    </row>
    <row r="475" spans="1:25" ht="30" x14ac:dyDescent="0.25">
      <c r="A475" s="166" t="s">
        <v>904</v>
      </c>
      <c r="B475" s="83" t="s">
        <v>905</v>
      </c>
      <c r="C475" s="84"/>
      <c r="D475" s="85"/>
      <c r="E475" s="143"/>
      <c r="F475" s="45"/>
      <c r="G475" s="143"/>
      <c r="H475" s="45"/>
      <c r="I475" s="143"/>
      <c r="J475" s="448"/>
      <c r="K475" s="354"/>
      <c r="L475" s="375"/>
      <c r="M475" s="332"/>
      <c r="N475" s="375"/>
      <c r="O475" s="332"/>
      <c r="P475" s="375"/>
      <c r="Q475" s="480"/>
      <c r="R475" s="327">
        <f t="shared" si="202"/>
        <v>0</v>
      </c>
      <c r="S475" s="375"/>
      <c r="T475" s="332"/>
      <c r="U475" s="375"/>
      <c r="V475" s="332"/>
      <c r="W475" s="375"/>
      <c r="X475" s="464">
        <f t="shared" si="200"/>
        <v>0</v>
      </c>
      <c r="Y475" s="497">
        <f t="shared" si="201"/>
        <v>0</v>
      </c>
    </row>
    <row r="476" spans="1:25" x14ac:dyDescent="0.25">
      <c r="A476" s="166" t="s">
        <v>906</v>
      </c>
      <c r="B476" s="172" t="s">
        <v>907</v>
      </c>
      <c r="C476" s="173"/>
      <c r="D476" s="174"/>
      <c r="E476" s="143"/>
      <c r="F476" s="143">
        <f>F477+F478+F479+F480</f>
        <v>1595505.192</v>
      </c>
      <c r="G476" s="143"/>
      <c r="H476" s="143">
        <f>H477+H478+H479+H480</f>
        <v>1148578</v>
      </c>
      <c r="I476" s="143">
        <f>I477+I478+I479+I480</f>
        <v>2744083.1919999998</v>
      </c>
      <c r="J476" s="448"/>
      <c r="K476" s="385"/>
      <c r="L476" s="375"/>
      <c r="M476" s="375">
        <f>M477+M478+M479+M480</f>
        <v>1041436.5</v>
      </c>
      <c r="N476" s="375"/>
      <c r="O476" s="375">
        <f>O477+O478+O479+O480</f>
        <v>848052</v>
      </c>
      <c r="P476" s="375">
        <f>P477+P478+P479+P480</f>
        <v>1889488.5</v>
      </c>
      <c r="Q476" s="480"/>
      <c r="R476" s="327">
        <f t="shared" si="202"/>
        <v>0</v>
      </c>
      <c r="S476" s="375"/>
      <c r="T476" s="375">
        <f>T477+T478+T479+T480</f>
        <v>554068.69199999992</v>
      </c>
      <c r="U476" s="375"/>
      <c r="V476" s="375">
        <f>V477+V478+V479+V480</f>
        <v>300526</v>
      </c>
      <c r="W476" s="375">
        <f>W477+W478+W479+W480</f>
        <v>854594.69199999992</v>
      </c>
      <c r="X476" s="464">
        <f t="shared" si="200"/>
        <v>854594.69199999981</v>
      </c>
      <c r="Y476" s="497">
        <f t="shared" si="201"/>
        <v>0</v>
      </c>
    </row>
    <row r="477" spans="1:25" x14ac:dyDescent="0.25">
      <c r="A477" s="163" t="s">
        <v>908</v>
      </c>
      <c r="B477" s="98" t="s">
        <v>909</v>
      </c>
      <c r="C477" s="149" t="s">
        <v>19</v>
      </c>
      <c r="D477" s="155">
        <v>1091.3</v>
      </c>
      <c r="E477" s="48">
        <v>96</v>
      </c>
      <c r="F477" s="35">
        <f>D477*E477</f>
        <v>104764.79999999999</v>
      </c>
      <c r="G477" s="48">
        <v>0</v>
      </c>
      <c r="H477" s="35">
        <f>D477*G477</f>
        <v>0</v>
      </c>
      <c r="I477" s="48">
        <f>E477*D477+D477*G477</f>
        <v>104764.79999999999</v>
      </c>
      <c r="J477" s="449"/>
      <c r="K477" s="378"/>
      <c r="L477" s="377">
        <v>96</v>
      </c>
      <c r="M477" s="329">
        <f>K477*L477</f>
        <v>0</v>
      </c>
      <c r="N477" s="377">
        <v>0</v>
      </c>
      <c r="O477" s="329">
        <f>K477*N477</f>
        <v>0</v>
      </c>
      <c r="P477" s="377">
        <f>L477*K477+K477*N477</f>
        <v>0</v>
      </c>
      <c r="Q477" s="481"/>
      <c r="R477" s="327">
        <f t="shared" si="202"/>
        <v>1091.3</v>
      </c>
      <c r="S477" s="377">
        <v>96</v>
      </c>
      <c r="T477" s="329">
        <f>R477*S477</f>
        <v>104764.79999999999</v>
      </c>
      <c r="U477" s="377">
        <v>0</v>
      </c>
      <c r="V477" s="329">
        <f>R477*U477</f>
        <v>0</v>
      </c>
      <c r="W477" s="377">
        <f>S477*R477+R477*U477</f>
        <v>104764.79999999999</v>
      </c>
      <c r="X477" s="464">
        <f t="shared" si="200"/>
        <v>104764.79999999999</v>
      </c>
      <c r="Y477" s="497">
        <f t="shared" si="201"/>
        <v>0</v>
      </c>
    </row>
    <row r="478" spans="1:25" x14ac:dyDescent="0.25">
      <c r="A478" s="163" t="s">
        <v>910</v>
      </c>
      <c r="B478" s="98" t="s">
        <v>911</v>
      </c>
      <c r="C478" s="149" t="s">
        <v>19</v>
      </c>
      <c r="D478" s="155">
        <v>1091.3</v>
      </c>
      <c r="E478" s="48">
        <v>130.56</v>
      </c>
      <c r="F478" s="35">
        <f>D478*E478</f>
        <v>142480.128</v>
      </c>
      <c r="G478" s="48">
        <v>60</v>
      </c>
      <c r="H478" s="35">
        <f>D478*G478</f>
        <v>65478</v>
      </c>
      <c r="I478" s="48">
        <f>E478*D478+D478*G478</f>
        <v>207958.128</v>
      </c>
      <c r="J478" s="449"/>
      <c r="K478" s="378">
        <v>825</v>
      </c>
      <c r="L478" s="377">
        <v>130.56</v>
      </c>
      <c r="M478" s="329">
        <f>K478*L478</f>
        <v>107712</v>
      </c>
      <c r="N478" s="377">
        <v>60</v>
      </c>
      <c r="O478" s="329">
        <f>K478*N478</f>
        <v>49500</v>
      </c>
      <c r="P478" s="377">
        <f>L478*K478+K478*N478</f>
        <v>157212</v>
      </c>
      <c r="Q478" s="481"/>
      <c r="R478" s="327">
        <f t="shared" si="202"/>
        <v>266.29999999999995</v>
      </c>
      <c r="S478" s="377">
        <v>130.56</v>
      </c>
      <c r="T478" s="329">
        <f>R478*S478</f>
        <v>34768.127999999997</v>
      </c>
      <c r="U478" s="377">
        <v>60</v>
      </c>
      <c r="V478" s="329">
        <f>R478*U478</f>
        <v>15977.999999999996</v>
      </c>
      <c r="W478" s="377">
        <f>S478*R478+R478*U478</f>
        <v>50746.127999999997</v>
      </c>
      <c r="X478" s="464">
        <f t="shared" si="200"/>
        <v>50746.127999999997</v>
      </c>
      <c r="Y478" s="497">
        <f t="shared" si="201"/>
        <v>0</v>
      </c>
    </row>
    <row r="479" spans="1:25" x14ac:dyDescent="0.25">
      <c r="A479" s="163" t="s">
        <v>912</v>
      </c>
      <c r="B479" s="98" t="s">
        <v>913</v>
      </c>
      <c r="C479" s="149" t="s">
        <v>19</v>
      </c>
      <c r="D479" s="155">
        <v>1091.3</v>
      </c>
      <c r="E479" s="48">
        <v>929.28</v>
      </c>
      <c r="F479" s="35">
        <f>D479*E479</f>
        <v>1014123.264</v>
      </c>
      <c r="G479" s="48">
        <v>920</v>
      </c>
      <c r="H479" s="35">
        <f>D479*G479</f>
        <v>1003996</v>
      </c>
      <c r="I479" s="48">
        <f>E479*D479+D479*G479</f>
        <v>2018119.264</v>
      </c>
      <c r="J479" s="449"/>
      <c r="K479" s="378">
        <v>825</v>
      </c>
      <c r="L479" s="377">
        <v>929.28</v>
      </c>
      <c r="M479" s="329">
        <f>K479*L479</f>
        <v>766656</v>
      </c>
      <c r="N479" s="377">
        <v>920</v>
      </c>
      <c r="O479" s="329">
        <f>K479*N479</f>
        <v>759000</v>
      </c>
      <c r="P479" s="377">
        <f>L479*K479+K479*N479</f>
        <v>1525656</v>
      </c>
      <c r="Q479" s="481"/>
      <c r="R479" s="327">
        <f t="shared" si="202"/>
        <v>266.29999999999995</v>
      </c>
      <c r="S479" s="377">
        <v>929.28</v>
      </c>
      <c r="T479" s="329">
        <f>R479*S479</f>
        <v>247467.26399999994</v>
      </c>
      <c r="U479" s="377">
        <v>920</v>
      </c>
      <c r="V479" s="329">
        <f>R479*U479</f>
        <v>244995.99999999997</v>
      </c>
      <c r="W479" s="377">
        <f>S479*R479+R479*U479</f>
        <v>492463.26399999991</v>
      </c>
      <c r="X479" s="464">
        <f t="shared" si="200"/>
        <v>492463.26399999997</v>
      </c>
      <c r="Y479" s="497">
        <f t="shared" si="201"/>
        <v>0</v>
      </c>
    </row>
    <row r="480" spans="1:25" x14ac:dyDescent="0.25">
      <c r="A480" s="163" t="s">
        <v>914</v>
      </c>
      <c r="B480" s="98" t="s">
        <v>915</v>
      </c>
      <c r="C480" s="149" t="s">
        <v>916</v>
      </c>
      <c r="D480" s="91">
        <v>1</v>
      </c>
      <c r="E480" s="48">
        <v>334137</v>
      </c>
      <c r="F480" s="35">
        <f>D480*E480</f>
        <v>334137</v>
      </c>
      <c r="G480" s="48">
        <v>79104</v>
      </c>
      <c r="H480" s="35">
        <f>D480*G480</f>
        <v>79104</v>
      </c>
      <c r="I480" s="48">
        <f>E480*D480+D480*G480</f>
        <v>413241</v>
      </c>
      <c r="J480" s="449"/>
      <c r="K480" s="357">
        <v>0.5</v>
      </c>
      <c r="L480" s="377">
        <v>334137</v>
      </c>
      <c r="M480" s="329">
        <f>K480*L480</f>
        <v>167068.5</v>
      </c>
      <c r="N480" s="377">
        <v>79104</v>
      </c>
      <c r="O480" s="329">
        <f>K480*N480</f>
        <v>39552</v>
      </c>
      <c r="P480" s="377">
        <f>L480*K480+K480*N480</f>
        <v>206620.5</v>
      </c>
      <c r="Q480" s="481"/>
      <c r="R480" s="327">
        <f t="shared" si="202"/>
        <v>0.5</v>
      </c>
      <c r="S480" s="377">
        <v>334137</v>
      </c>
      <c r="T480" s="329">
        <f>R480*S480</f>
        <v>167068.5</v>
      </c>
      <c r="U480" s="377">
        <v>79104</v>
      </c>
      <c r="V480" s="329">
        <f>R480*U480</f>
        <v>39552</v>
      </c>
      <c r="W480" s="377">
        <f>S480*R480+R480*U480</f>
        <v>206620.5</v>
      </c>
      <c r="X480" s="464">
        <f t="shared" si="200"/>
        <v>206620.5</v>
      </c>
      <c r="Y480" s="497">
        <f t="shared" si="201"/>
        <v>0</v>
      </c>
    </row>
    <row r="481" spans="1:25" x14ac:dyDescent="0.25">
      <c r="A481" s="166" t="s">
        <v>917</v>
      </c>
      <c r="B481" s="172" t="s">
        <v>918</v>
      </c>
      <c r="C481" s="173"/>
      <c r="D481" s="174"/>
      <c r="E481" s="143"/>
      <c r="F481" s="143">
        <f>SUM(F482:F483)</f>
        <v>394092</v>
      </c>
      <c r="G481" s="143"/>
      <c r="H481" s="143">
        <f>SUM(H482:H483)</f>
        <v>364900</v>
      </c>
      <c r="I481" s="143">
        <f>SUM(I482:I483)</f>
        <v>758992</v>
      </c>
      <c r="J481" s="448"/>
      <c r="K481" s="385"/>
      <c r="L481" s="375"/>
      <c r="M481" s="375">
        <f>SUM(M482:M483)</f>
        <v>394092</v>
      </c>
      <c r="N481" s="375"/>
      <c r="O481" s="375">
        <f>SUM(O482:O483)</f>
        <v>364900</v>
      </c>
      <c r="P481" s="375">
        <f>SUM(P482:P483)</f>
        <v>758992</v>
      </c>
      <c r="Q481" s="480"/>
      <c r="R481" s="327">
        <f t="shared" si="202"/>
        <v>0</v>
      </c>
      <c r="S481" s="375"/>
      <c r="T481" s="375">
        <f>SUM(T482:T483)</f>
        <v>0</v>
      </c>
      <c r="U481" s="375"/>
      <c r="V481" s="375">
        <f>SUM(V482:V483)</f>
        <v>0</v>
      </c>
      <c r="W481" s="375">
        <f>SUM(W482:W483)</f>
        <v>0</v>
      </c>
      <c r="X481" s="464">
        <f t="shared" si="200"/>
        <v>0</v>
      </c>
      <c r="Y481" s="497">
        <f t="shared" si="201"/>
        <v>0</v>
      </c>
    </row>
    <row r="482" spans="1:25" x14ac:dyDescent="0.25">
      <c r="A482" s="163" t="s">
        <v>919</v>
      </c>
      <c r="B482" s="98" t="s">
        <v>909</v>
      </c>
      <c r="C482" s="149" t="s">
        <v>19</v>
      </c>
      <c r="D482" s="155">
        <v>410</v>
      </c>
      <c r="E482" s="48">
        <v>90</v>
      </c>
      <c r="F482" s="35">
        <f>D482*E482</f>
        <v>36900</v>
      </c>
      <c r="G482" s="48">
        <v>0</v>
      </c>
      <c r="H482" s="35">
        <f>G482*D482</f>
        <v>0</v>
      </c>
      <c r="I482" s="48">
        <f>E482*D482+D482*G482</f>
        <v>36900</v>
      </c>
      <c r="J482" s="449"/>
      <c r="K482" s="378">
        <v>410</v>
      </c>
      <c r="L482" s="377">
        <v>90</v>
      </c>
      <c r="M482" s="329">
        <f>K482*L482</f>
        <v>36900</v>
      </c>
      <c r="N482" s="377">
        <v>0</v>
      </c>
      <c r="O482" s="329">
        <f>N482*K482</f>
        <v>0</v>
      </c>
      <c r="P482" s="377">
        <f>L482*K482+K482*N482</f>
        <v>36900</v>
      </c>
      <c r="Q482" s="481"/>
      <c r="R482" s="327">
        <f t="shared" si="202"/>
        <v>0</v>
      </c>
      <c r="S482" s="377">
        <v>90</v>
      </c>
      <c r="T482" s="329">
        <f>R482*S482</f>
        <v>0</v>
      </c>
      <c r="U482" s="377">
        <v>0</v>
      </c>
      <c r="V482" s="329">
        <f>U482*R482</f>
        <v>0</v>
      </c>
      <c r="W482" s="377">
        <f>S482*R482+R482*U482</f>
        <v>0</v>
      </c>
      <c r="X482" s="464">
        <f t="shared" si="200"/>
        <v>0</v>
      </c>
      <c r="Y482" s="497">
        <f t="shared" si="201"/>
        <v>0</v>
      </c>
    </row>
    <row r="483" spans="1:25" x14ac:dyDescent="0.25">
      <c r="A483" s="163" t="s">
        <v>920</v>
      </c>
      <c r="B483" s="98" t="s">
        <v>921</v>
      </c>
      <c r="C483" s="149" t="s">
        <v>19</v>
      </c>
      <c r="D483" s="155">
        <v>410</v>
      </c>
      <c r="E483" s="48">
        <v>871.2</v>
      </c>
      <c r="F483" s="35">
        <f>D483*E483</f>
        <v>357192</v>
      </c>
      <c r="G483" s="48">
        <v>890</v>
      </c>
      <c r="H483" s="35">
        <f>D483*G483</f>
        <v>364900</v>
      </c>
      <c r="I483" s="48">
        <f>E483*D483+D483*G483</f>
        <v>722092</v>
      </c>
      <c r="J483" s="449"/>
      <c r="K483" s="378">
        <v>410</v>
      </c>
      <c r="L483" s="377">
        <v>871.2</v>
      </c>
      <c r="M483" s="329">
        <f>K483*L483</f>
        <v>357192</v>
      </c>
      <c r="N483" s="377">
        <v>890</v>
      </c>
      <c r="O483" s="329">
        <f>K483*N483</f>
        <v>364900</v>
      </c>
      <c r="P483" s="377">
        <f>L483*K483+K483*N483</f>
        <v>722092</v>
      </c>
      <c r="Q483" s="481"/>
      <c r="R483" s="327">
        <f t="shared" si="202"/>
        <v>0</v>
      </c>
      <c r="S483" s="377">
        <v>871.2</v>
      </c>
      <c r="T483" s="329">
        <f>R483*S483</f>
        <v>0</v>
      </c>
      <c r="U483" s="377">
        <v>890</v>
      </c>
      <c r="V483" s="329">
        <f>R483*U483</f>
        <v>0</v>
      </c>
      <c r="W483" s="377">
        <f>S483*R483+R483*U483</f>
        <v>0</v>
      </c>
      <c r="X483" s="464">
        <f t="shared" si="200"/>
        <v>0</v>
      </c>
      <c r="Y483" s="497">
        <f t="shared" si="201"/>
        <v>0</v>
      </c>
    </row>
    <row r="484" spans="1:25" x14ac:dyDescent="0.25">
      <c r="A484" s="166" t="s">
        <v>922</v>
      </c>
      <c r="B484" s="83" t="s">
        <v>923</v>
      </c>
      <c r="C484" s="84"/>
      <c r="D484" s="85"/>
      <c r="E484" s="143"/>
      <c r="F484" s="143">
        <f>F485+F486+F487+F488+F489+F490</f>
        <v>874103.95970000001</v>
      </c>
      <c r="G484" s="143"/>
      <c r="H484" s="143">
        <f>H485+H486+H487+H488+H489+H490</f>
        <v>222570.32</v>
      </c>
      <c r="I484" s="143">
        <f>I485+I486+I487+I488+I489+I490</f>
        <v>1096674.2797000001</v>
      </c>
      <c r="J484" s="448"/>
      <c r="K484" s="354"/>
      <c r="L484" s="375"/>
      <c r="M484" s="375">
        <f>M485+M486+M487+M488+M489+M490</f>
        <v>577636.34210000001</v>
      </c>
      <c r="N484" s="375"/>
      <c r="O484" s="375">
        <f>O485+O486+O487+O488+O489+O490</f>
        <v>209972</v>
      </c>
      <c r="P484" s="375">
        <f>P485+P486+P487+P488+P489+P490</f>
        <v>787608.34210000001</v>
      </c>
      <c r="Q484" s="480"/>
      <c r="R484" s="327">
        <f t="shared" si="202"/>
        <v>0</v>
      </c>
      <c r="S484" s="375"/>
      <c r="T484" s="375">
        <f>T485+T486+T487+T488+T489+T490</f>
        <v>296467.6176</v>
      </c>
      <c r="U484" s="375"/>
      <c r="V484" s="375">
        <f>V485+V486+V487+V488+V489+V490</f>
        <v>12598.319999999998</v>
      </c>
      <c r="W484" s="375">
        <f>W485+W486+W487+W488+W489+W490</f>
        <v>309065.9376</v>
      </c>
      <c r="X484" s="464">
        <f t="shared" si="200"/>
        <v>309065.93760000006</v>
      </c>
      <c r="Y484" s="497">
        <f t="shared" si="201"/>
        <v>0</v>
      </c>
    </row>
    <row r="485" spans="1:25" x14ac:dyDescent="0.25">
      <c r="A485" s="163" t="s">
        <v>924</v>
      </c>
      <c r="B485" s="89" t="s">
        <v>925</v>
      </c>
      <c r="C485" s="90" t="s">
        <v>205</v>
      </c>
      <c r="D485" s="91">
        <v>42.06</v>
      </c>
      <c r="E485" s="48">
        <v>6500</v>
      </c>
      <c r="F485" s="35">
        <f t="shared" ref="F485:F490" si="212">D485*E485</f>
        <v>273390</v>
      </c>
      <c r="G485" s="48">
        <v>0</v>
      </c>
      <c r="H485" s="35">
        <f>G485*D485</f>
        <v>0</v>
      </c>
      <c r="I485" s="48">
        <f t="shared" ref="I485:I490" si="213">E485*D485+D485*G485</f>
        <v>273390</v>
      </c>
      <c r="J485" s="449"/>
      <c r="K485" s="357">
        <v>42.06</v>
      </c>
      <c r="L485" s="377">
        <v>6500</v>
      </c>
      <c r="M485" s="329">
        <f t="shared" ref="M485:M490" si="214">K485*L485</f>
        <v>273390</v>
      </c>
      <c r="N485" s="377">
        <v>0</v>
      </c>
      <c r="O485" s="329">
        <f>N485*K485</f>
        <v>0</v>
      </c>
      <c r="P485" s="377">
        <f t="shared" ref="P485:P490" si="215">L485*K485+K485*N485</f>
        <v>273390</v>
      </c>
      <c r="Q485" s="481"/>
      <c r="R485" s="327">
        <f t="shared" si="202"/>
        <v>0</v>
      </c>
      <c r="S485" s="377">
        <v>6500</v>
      </c>
      <c r="T485" s="329">
        <f t="shared" ref="T485:T490" si="216">R485*S485</f>
        <v>0</v>
      </c>
      <c r="U485" s="377">
        <v>0</v>
      </c>
      <c r="V485" s="329">
        <f>U485*R485</f>
        <v>0</v>
      </c>
      <c r="W485" s="377">
        <f t="shared" ref="W485:W490" si="217">S485*R485+R485*U485</f>
        <v>0</v>
      </c>
      <c r="X485" s="464">
        <f t="shared" si="200"/>
        <v>0</v>
      </c>
      <c r="Y485" s="497">
        <f t="shared" si="201"/>
        <v>0</v>
      </c>
    </row>
    <row r="486" spans="1:25" x14ac:dyDescent="0.25">
      <c r="A486" s="163" t="s">
        <v>926</v>
      </c>
      <c r="B486" s="89" t="s">
        <v>803</v>
      </c>
      <c r="C486" s="90" t="s">
        <v>43</v>
      </c>
      <c r="D486" s="91">
        <v>6.61</v>
      </c>
      <c r="E486" s="40">
        <v>20171.61</v>
      </c>
      <c r="F486" s="35">
        <f t="shared" si="212"/>
        <v>133334.34210000001</v>
      </c>
      <c r="G486" s="48">
        <v>0</v>
      </c>
      <c r="H486" s="35">
        <f>G486*D486</f>
        <v>0</v>
      </c>
      <c r="I486" s="48">
        <f t="shared" si="213"/>
        <v>133334.34210000001</v>
      </c>
      <c r="J486" s="449"/>
      <c r="K486" s="357">
        <v>6.61</v>
      </c>
      <c r="L486" s="328">
        <v>20171.61</v>
      </c>
      <c r="M486" s="329">
        <f t="shared" si="214"/>
        <v>133334.34210000001</v>
      </c>
      <c r="N486" s="377">
        <v>0</v>
      </c>
      <c r="O486" s="329">
        <f>N486*K486</f>
        <v>0</v>
      </c>
      <c r="P486" s="377">
        <f t="shared" si="215"/>
        <v>133334.34210000001</v>
      </c>
      <c r="Q486" s="481"/>
      <c r="R486" s="327">
        <f t="shared" si="202"/>
        <v>0</v>
      </c>
      <c r="S486" s="328">
        <v>20171.61</v>
      </c>
      <c r="T486" s="329">
        <f t="shared" si="216"/>
        <v>0</v>
      </c>
      <c r="U486" s="377">
        <v>0</v>
      </c>
      <c r="V486" s="329">
        <f>U486*R486</f>
        <v>0</v>
      </c>
      <c r="W486" s="377">
        <f t="shared" si="217"/>
        <v>0</v>
      </c>
      <c r="X486" s="464">
        <f t="shared" si="200"/>
        <v>0</v>
      </c>
      <c r="Y486" s="497">
        <f t="shared" si="201"/>
        <v>0</v>
      </c>
    </row>
    <row r="487" spans="1:25" ht="28.5" x14ac:dyDescent="0.25">
      <c r="A487" s="163" t="s">
        <v>927</v>
      </c>
      <c r="B487" s="89" t="s">
        <v>752</v>
      </c>
      <c r="C487" s="90" t="s">
        <v>43</v>
      </c>
      <c r="D487" s="91">
        <v>14.84</v>
      </c>
      <c r="E487" s="40">
        <v>12208</v>
      </c>
      <c r="F487" s="35">
        <f t="shared" si="212"/>
        <v>181166.72</v>
      </c>
      <c r="G487" s="40">
        <v>14998</v>
      </c>
      <c r="H487" s="35">
        <f>D487*G487</f>
        <v>222570.32</v>
      </c>
      <c r="I487" s="48">
        <f t="shared" si="213"/>
        <v>403737.04000000004</v>
      </c>
      <c r="J487" s="449"/>
      <c r="K487" s="357">
        <v>14</v>
      </c>
      <c r="L487" s="328">
        <v>12208</v>
      </c>
      <c r="M487" s="329">
        <f t="shared" si="214"/>
        <v>170912</v>
      </c>
      <c r="N487" s="328">
        <v>14998</v>
      </c>
      <c r="O487" s="329">
        <f>K487*N487</f>
        <v>209972</v>
      </c>
      <c r="P487" s="377">
        <f t="shared" si="215"/>
        <v>380884</v>
      </c>
      <c r="Q487" s="481"/>
      <c r="R487" s="327">
        <f t="shared" si="202"/>
        <v>0.83999999999999986</v>
      </c>
      <c r="S487" s="328">
        <v>12208</v>
      </c>
      <c r="T487" s="329">
        <f t="shared" si="216"/>
        <v>10254.719999999998</v>
      </c>
      <c r="U487" s="328">
        <v>14998</v>
      </c>
      <c r="V487" s="329">
        <f>R487*U487</f>
        <v>12598.319999999998</v>
      </c>
      <c r="W487" s="377">
        <f t="shared" si="217"/>
        <v>22853.039999999994</v>
      </c>
      <c r="X487" s="464">
        <f t="shared" si="200"/>
        <v>22853.040000000037</v>
      </c>
      <c r="Y487" s="497">
        <f t="shared" si="201"/>
        <v>-4.3655745685100555E-11</v>
      </c>
    </row>
    <row r="488" spans="1:25" ht="28.5" x14ac:dyDescent="0.25">
      <c r="A488" s="175" t="s">
        <v>928</v>
      </c>
      <c r="B488" s="136" t="s">
        <v>929</v>
      </c>
      <c r="C488" s="135" t="s">
        <v>43</v>
      </c>
      <c r="D488" s="39">
        <v>8.58</v>
      </c>
      <c r="E488" s="40">
        <v>12208</v>
      </c>
      <c r="F488" s="35">
        <f t="shared" si="212"/>
        <v>104744.64</v>
      </c>
      <c r="G488" s="40"/>
      <c r="H488" s="35">
        <f>D488*G488</f>
        <v>0</v>
      </c>
      <c r="I488" s="48">
        <f t="shared" si="213"/>
        <v>104744.64</v>
      </c>
      <c r="J488" s="449"/>
      <c r="K488" s="327"/>
      <c r="L488" s="328">
        <v>12208</v>
      </c>
      <c r="M488" s="329">
        <f t="shared" si="214"/>
        <v>0</v>
      </c>
      <c r="N488" s="328"/>
      <c r="O488" s="329">
        <f>K488*N488</f>
        <v>0</v>
      </c>
      <c r="P488" s="377">
        <f t="shared" si="215"/>
        <v>0</v>
      </c>
      <c r="Q488" s="481"/>
      <c r="R488" s="327">
        <f t="shared" si="202"/>
        <v>8.58</v>
      </c>
      <c r="S488" s="328">
        <v>12208</v>
      </c>
      <c r="T488" s="329">
        <f t="shared" si="216"/>
        <v>104744.64</v>
      </c>
      <c r="U488" s="328"/>
      <c r="V488" s="329">
        <f>R488*U488</f>
        <v>0</v>
      </c>
      <c r="W488" s="377">
        <f t="shared" si="217"/>
        <v>104744.64</v>
      </c>
      <c r="X488" s="464">
        <f t="shared" si="200"/>
        <v>104744.64</v>
      </c>
      <c r="Y488" s="497">
        <f t="shared" si="201"/>
        <v>0</v>
      </c>
    </row>
    <row r="489" spans="1:25" x14ac:dyDescent="0.25">
      <c r="A489" s="175" t="s">
        <v>930</v>
      </c>
      <c r="B489" s="136" t="s">
        <v>809</v>
      </c>
      <c r="C489" s="135" t="s">
        <v>43</v>
      </c>
      <c r="D489" s="39">
        <f>D488*1.6-D488</f>
        <v>5.1480000000000015</v>
      </c>
      <c r="E489" s="40">
        <v>12208</v>
      </c>
      <c r="F489" s="35">
        <f t="shared" si="212"/>
        <v>62846.784000000021</v>
      </c>
      <c r="G489" s="40"/>
      <c r="H489" s="35">
        <f>D489*G489</f>
        <v>0</v>
      </c>
      <c r="I489" s="48">
        <f t="shared" si="213"/>
        <v>62846.784000000021</v>
      </c>
      <c r="J489" s="449"/>
      <c r="K489" s="327"/>
      <c r="L489" s="328">
        <v>12208</v>
      </c>
      <c r="M489" s="329">
        <f t="shared" si="214"/>
        <v>0</v>
      </c>
      <c r="N489" s="328"/>
      <c r="O489" s="329">
        <f>K489*N489</f>
        <v>0</v>
      </c>
      <c r="P489" s="377">
        <f t="shared" si="215"/>
        <v>0</v>
      </c>
      <c r="Q489" s="481"/>
      <c r="R489" s="327">
        <f t="shared" si="202"/>
        <v>5.1480000000000015</v>
      </c>
      <c r="S489" s="328">
        <v>12208</v>
      </c>
      <c r="T489" s="329">
        <f t="shared" si="216"/>
        <v>62846.784000000021</v>
      </c>
      <c r="U489" s="328"/>
      <c r="V489" s="329">
        <f>R489*U489</f>
        <v>0</v>
      </c>
      <c r="W489" s="377">
        <f t="shared" si="217"/>
        <v>62846.784000000021</v>
      </c>
      <c r="X489" s="464">
        <f t="shared" si="200"/>
        <v>62846.784000000021</v>
      </c>
      <c r="Y489" s="497">
        <f t="shared" si="201"/>
        <v>0</v>
      </c>
    </row>
    <row r="490" spans="1:25" x14ac:dyDescent="0.25">
      <c r="A490" s="175" t="s">
        <v>931</v>
      </c>
      <c r="B490" s="136" t="s">
        <v>805</v>
      </c>
      <c r="C490" s="135" t="s">
        <v>43</v>
      </c>
      <c r="D490" s="39">
        <f>D486*1.47</f>
        <v>9.7166999999999994</v>
      </c>
      <c r="E490" s="40">
        <v>12208</v>
      </c>
      <c r="F490" s="35">
        <f t="shared" si="212"/>
        <v>118621.4736</v>
      </c>
      <c r="G490" s="40"/>
      <c r="H490" s="35">
        <f>D490*G490</f>
        <v>0</v>
      </c>
      <c r="I490" s="48">
        <f t="shared" si="213"/>
        <v>118621.4736</v>
      </c>
      <c r="J490" s="449"/>
      <c r="K490" s="327"/>
      <c r="L490" s="328">
        <v>12208</v>
      </c>
      <c r="M490" s="329">
        <f t="shared" si="214"/>
        <v>0</v>
      </c>
      <c r="N490" s="328"/>
      <c r="O490" s="329">
        <f>K490*N490</f>
        <v>0</v>
      </c>
      <c r="P490" s="377">
        <f t="shared" si="215"/>
        <v>0</v>
      </c>
      <c r="Q490" s="481"/>
      <c r="R490" s="327">
        <f t="shared" si="202"/>
        <v>9.7166999999999994</v>
      </c>
      <c r="S490" s="328">
        <v>12208</v>
      </c>
      <c r="T490" s="329">
        <f t="shared" si="216"/>
        <v>118621.4736</v>
      </c>
      <c r="U490" s="328"/>
      <c r="V490" s="329">
        <f>R490*U490</f>
        <v>0</v>
      </c>
      <c r="W490" s="377">
        <f t="shared" si="217"/>
        <v>118621.4736</v>
      </c>
      <c r="X490" s="464">
        <f t="shared" si="200"/>
        <v>118621.4736</v>
      </c>
      <c r="Y490" s="497">
        <f t="shared" si="201"/>
        <v>0</v>
      </c>
    </row>
    <row r="491" spans="1:25" x14ac:dyDescent="0.25">
      <c r="A491" s="166" t="s">
        <v>932</v>
      </c>
      <c r="B491" s="83" t="s">
        <v>933</v>
      </c>
      <c r="C491" s="84"/>
      <c r="D491" s="85"/>
      <c r="E491" s="44"/>
      <c r="F491" s="143">
        <f>F492+F493+F494+F495</f>
        <v>474403.4</v>
      </c>
      <c r="G491" s="143"/>
      <c r="H491" s="143">
        <f>H492+H493+H494+H495</f>
        <v>410962.5</v>
      </c>
      <c r="I491" s="143">
        <f>I492+I493+I494+I495</f>
        <v>885365.9</v>
      </c>
      <c r="J491" s="448"/>
      <c r="K491" s="354"/>
      <c r="L491" s="331"/>
      <c r="M491" s="375">
        <f>M492+M493+M494+M495</f>
        <v>0</v>
      </c>
      <c r="N491" s="375"/>
      <c r="O491" s="375">
        <f>O492+O493+O494+O495</f>
        <v>0</v>
      </c>
      <c r="P491" s="375">
        <f>P492+P493+P494+P495</f>
        <v>0</v>
      </c>
      <c r="Q491" s="480"/>
      <c r="R491" s="327">
        <f t="shared" si="202"/>
        <v>0</v>
      </c>
      <c r="S491" s="331"/>
      <c r="T491" s="375">
        <f>T492+T493+T494+T495</f>
        <v>474403.4</v>
      </c>
      <c r="U491" s="375"/>
      <c r="V491" s="375">
        <f>V492+V493+V494+V495</f>
        <v>410962.5</v>
      </c>
      <c r="W491" s="375">
        <f>W492+W493+W494+W495</f>
        <v>885365.9</v>
      </c>
      <c r="X491" s="464">
        <f t="shared" si="200"/>
        <v>885365.9</v>
      </c>
      <c r="Y491" s="497">
        <f t="shared" si="201"/>
        <v>0</v>
      </c>
    </row>
    <row r="492" spans="1:25" ht="28.5" x14ac:dyDescent="0.25">
      <c r="A492" s="163" t="s">
        <v>934</v>
      </c>
      <c r="B492" s="165" t="s">
        <v>935</v>
      </c>
      <c r="C492" s="90" t="s">
        <v>19</v>
      </c>
      <c r="D492" s="91">
        <v>140</v>
      </c>
      <c r="E492" s="40">
        <v>589.5</v>
      </c>
      <c r="F492" s="35">
        <f>D492*E492</f>
        <v>82530</v>
      </c>
      <c r="G492" s="40">
        <v>364</v>
      </c>
      <c r="H492" s="35">
        <f>D492*G492</f>
        <v>50960</v>
      </c>
      <c r="I492" s="35">
        <f>E492*D492+G492*D492</f>
        <v>133490</v>
      </c>
      <c r="J492" s="441"/>
      <c r="K492" s="357"/>
      <c r="L492" s="328">
        <v>589.5</v>
      </c>
      <c r="M492" s="329">
        <f>K492*L492</f>
        <v>0</v>
      </c>
      <c r="N492" s="328">
        <v>364</v>
      </c>
      <c r="O492" s="329">
        <f>K492*N492</f>
        <v>0</v>
      </c>
      <c r="P492" s="329">
        <f>L492*K492+N492*K492</f>
        <v>0</v>
      </c>
      <c r="Q492" s="473"/>
      <c r="R492" s="327">
        <f t="shared" si="202"/>
        <v>140</v>
      </c>
      <c r="S492" s="328">
        <v>589.5</v>
      </c>
      <c r="T492" s="329">
        <f>R492*S492</f>
        <v>82530</v>
      </c>
      <c r="U492" s="328">
        <v>364</v>
      </c>
      <c r="V492" s="329">
        <f>R492*U492</f>
        <v>50960</v>
      </c>
      <c r="W492" s="329">
        <f>S492*R492+U492*R492</f>
        <v>133490</v>
      </c>
      <c r="X492" s="464">
        <f t="shared" si="200"/>
        <v>133490</v>
      </c>
      <c r="Y492" s="497">
        <f t="shared" si="201"/>
        <v>0</v>
      </c>
    </row>
    <row r="493" spans="1:25" x14ac:dyDescent="0.25">
      <c r="A493" s="163" t="s">
        <v>936</v>
      </c>
      <c r="B493" s="165" t="s">
        <v>937</v>
      </c>
      <c r="C493" s="90" t="s">
        <v>19</v>
      </c>
      <c r="D493" s="91">
        <v>125</v>
      </c>
      <c r="E493" s="40">
        <v>1506.5</v>
      </c>
      <c r="F493" s="35">
        <f>D493*E493</f>
        <v>188312.5</v>
      </c>
      <c r="G493" s="40">
        <v>1049.0999999999999</v>
      </c>
      <c r="H493" s="35">
        <f>D493*G493</f>
        <v>131137.5</v>
      </c>
      <c r="I493" s="35">
        <f>E493*D493+G493*D493</f>
        <v>319450</v>
      </c>
      <c r="J493" s="441"/>
      <c r="K493" s="357"/>
      <c r="L493" s="328">
        <v>1506.5</v>
      </c>
      <c r="M493" s="329">
        <f>K493*L493</f>
        <v>0</v>
      </c>
      <c r="N493" s="328">
        <v>1049.0999999999999</v>
      </c>
      <c r="O493" s="329">
        <f>K493*N493</f>
        <v>0</v>
      </c>
      <c r="P493" s="329">
        <f>L493*K493+N493*K493</f>
        <v>0</v>
      </c>
      <c r="Q493" s="473"/>
      <c r="R493" s="327">
        <f t="shared" si="202"/>
        <v>125</v>
      </c>
      <c r="S493" s="328">
        <v>1506.5</v>
      </c>
      <c r="T493" s="329">
        <f>R493*S493</f>
        <v>188312.5</v>
      </c>
      <c r="U493" s="328">
        <v>1049.0999999999999</v>
      </c>
      <c r="V493" s="329">
        <f>R493*U493</f>
        <v>131137.5</v>
      </c>
      <c r="W493" s="329">
        <f>S493*R493+U493*R493</f>
        <v>319450</v>
      </c>
      <c r="X493" s="464">
        <f t="shared" si="200"/>
        <v>319450</v>
      </c>
      <c r="Y493" s="497">
        <f t="shared" si="201"/>
        <v>0</v>
      </c>
    </row>
    <row r="494" spans="1:25" x14ac:dyDescent="0.25">
      <c r="A494" s="163" t="s">
        <v>938</v>
      </c>
      <c r="B494" s="165" t="s">
        <v>939</v>
      </c>
      <c r="C494" s="90" t="s">
        <v>19</v>
      </c>
      <c r="D494" s="91">
        <v>125</v>
      </c>
      <c r="E494" s="40">
        <v>1244.5</v>
      </c>
      <c r="F494" s="35">
        <f>D494*E494</f>
        <v>155562.5</v>
      </c>
      <c r="G494" s="40">
        <v>1281.8</v>
      </c>
      <c r="H494" s="35">
        <f>D494*G494</f>
        <v>160225</v>
      </c>
      <c r="I494" s="35">
        <f>E494*D494+G494*D494</f>
        <v>315787.5</v>
      </c>
      <c r="J494" s="441"/>
      <c r="K494" s="357"/>
      <c r="L494" s="328">
        <v>1244.5</v>
      </c>
      <c r="M494" s="329">
        <f>K494*L494</f>
        <v>0</v>
      </c>
      <c r="N494" s="328">
        <v>1281.8</v>
      </c>
      <c r="O494" s="329">
        <f>K494*N494</f>
        <v>0</v>
      </c>
      <c r="P494" s="329">
        <f>L494*K494+N494*K494</f>
        <v>0</v>
      </c>
      <c r="Q494" s="473"/>
      <c r="R494" s="327">
        <f t="shared" si="202"/>
        <v>125</v>
      </c>
      <c r="S494" s="328">
        <v>1244.5</v>
      </c>
      <c r="T494" s="329">
        <f>R494*S494</f>
        <v>155562.5</v>
      </c>
      <c r="U494" s="328">
        <v>1281.8</v>
      </c>
      <c r="V494" s="329">
        <f>R494*U494</f>
        <v>160225</v>
      </c>
      <c r="W494" s="329">
        <f>S494*R494+U494*R494</f>
        <v>315787.5</v>
      </c>
      <c r="X494" s="464">
        <f t="shared" si="200"/>
        <v>315787.5</v>
      </c>
      <c r="Y494" s="497">
        <f t="shared" si="201"/>
        <v>0</v>
      </c>
    </row>
    <row r="495" spans="1:25" x14ac:dyDescent="0.25">
      <c r="A495" s="163" t="s">
        <v>940</v>
      </c>
      <c r="B495" s="165" t="s">
        <v>89</v>
      </c>
      <c r="C495" s="90" t="s">
        <v>205</v>
      </c>
      <c r="D495" s="91">
        <v>80</v>
      </c>
      <c r="E495" s="40">
        <v>599.98</v>
      </c>
      <c r="F495" s="35">
        <f>D495*E495</f>
        <v>47998.400000000001</v>
      </c>
      <c r="G495" s="40">
        <v>858</v>
      </c>
      <c r="H495" s="35">
        <f>D495*G495</f>
        <v>68640</v>
      </c>
      <c r="I495" s="35">
        <f>E495*D495+G495*D495</f>
        <v>116638.39999999999</v>
      </c>
      <c r="J495" s="441"/>
      <c r="K495" s="357"/>
      <c r="L495" s="328">
        <v>599.98</v>
      </c>
      <c r="M495" s="329">
        <f>K495*L495</f>
        <v>0</v>
      </c>
      <c r="N495" s="328">
        <v>858</v>
      </c>
      <c r="O495" s="329">
        <f>K495*N495</f>
        <v>0</v>
      </c>
      <c r="P495" s="329">
        <f>L495*K495+N495*K495</f>
        <v>0</v>
      </c>
      <c r="Q495" s="473"/>
      <c r="R495" s="327">
        <f t="shared" si="202"/>
        <v>80</v>
      </c>
      <c r="S495" s="328">
        <v>599.98</v>
      </c>
      <c r="T495" s="329">
        <f>R495*S495</f>
        <v>47998.400000000001</v>
      </c>
      <c r="U495" s="328">
        <v>858</v>
      </c>
      <c r="V495" s="329">
        <f>R495*U495</f>
        <v>68640</v>
      </c>
      <c r="W495" s="329">
        <f>S495*R495+U495*R495</f>
        <v>116638.39999999999</v>
      </c>
      <c r="X495" s="464">
        <f t="shared" si="200"/>
        <v>116638.39999999999</v>
      </c>
      <c r="Y495" s="497">
        <f t="shared" si="201"/>
        <v>0</v>
      </c>
    </row>
    <row r="496" spans="1:25" x14ac:dyDescent="0.25">
      <c r="A496" s="166" t="s">
        <v>941</v>
      </c>
      <c r="B496" s="95" t="s">
        <v>942</v>
      </c>
      <c r="C496" s="90"/>
      <c r="D496" s="91"/>
      <c r="E496" s="40">
        <v>0</v>
      </c>
      <c r="F496" s="143">
        <f>F497</f>
        <v>1769569.0803999999</v>
      </c>
      <c r="G496" s="40">
        <v>0</v>
      </c>
      <c r="H496" s="143">
        <f>H497</f>
        <v>1784443.6433999999</v>
      </c>
      <c r="I496" s="143">
        <f>I497</f>
        <v>3554012.7237999998</v>
      </c>
      <c r="J496" s="448"/>
      <c r="K496" s="357"/>
      <c r="L496" s="328">
        <v>0</v>
      </c>
      <c r="M496" s="375">
        <f>M497</f>
        <v>1281350.5543999998</v>
      </c>
      <c r="N496" s="328">
        <v>0</v>
      </c>
      <c r="O496" s="375">
        <f>O497</f>
        <v>1292121.2724000001</v>
      </c>
      <c r="P496" s="375">
        <f>P497</f>
        <v>2573471.8267999999</v>
      </c>
      <c r="Q496" s="480"/>
      <c r="R496" s="327">
        <f t="shared" si="202"/>
        <v>0</v>
      </c>
      <c r="S496" s="328">
        <v>0</v>
      </c>
      <c r="T496" s="375">
        <f>T497</f>
        <v>488218.52599999995</v>
      </c>
      <c r="U496" s="328">
        <v>0</v>
      </c>
      <c r="V496" s="375">
        <f>V497</f>
        <v>492322.37099999998</v>
      </c>
      <c r="W496" s="375">
        <f>W497</f>
        <v>980540.89699999988</v>
      </c>
      <c r="X496" s="464">
        <f t="shared" si="200"/>
        <v>980540.89699999988</v>
      </c>
      <c r="Y496" s="497">
        <f t="shared" si="201"/>
        <v>0</v>
      </c>
    </row>
    <row r="497" spans="1:25" x14ac:dyDescent="0.25">
      <c r="A497" s="163" t="s">
        <v>943</v>
      </c>
      <c r="B497" s="150" t="s">
        <v>944</v>
      </c>
      <c r="C497" s="90" t="s">
        <v>43</v>
      </c>
      <c r="D497" s="91">
        <v>69.41</v>
      </c>
      <c r="E497" s="40">
        <v>25494.44</v>
      </c>
      <c r="F497" s="35">
        <f>D497*E497</f>
        <v>1769569.0803999999</v>
      </c>
      <c r="G497" s="40">
        <v>25708.74</v>
      </c>
      <c r="H497" s="35">
        <f>D497*G497</f>
        <v>1784443.6433999999</v>
      </c>
      <c r="I497" s="35">
        <f>E497*D497+G497*D497</f>
        <v>3554012.7237999998</v>
      </c>
      <c r="J497" s="441"/>
      <c r="K497" s="357">
        <v>50.26</v>
      </c>
      <c r="L497" s="328">
        <v>25494.44</v>
      </c>
      <c r="M497" s="329">
        <f>K497*L497</f>
        <v>1281350.5543999998</v>
      </c>
      <c r="N497" s="328">
        <v>25708.74</v>
      </c>
      <c r="O497" s="329">
        <f>K497*N497</f>
        <v>1292121.2724000001</v>
      </c>
      <c r="P497" s="329">
        <f>L497*K497+N497*K497</f>
        <v>2573471.8267999999</v>
      </c>
      <c r="Q497" s="473"/>
      <c r="R497" s="327">
        <f t="shared" si="202"/>
        <v>19.149999999999999</v>
      </c>
      <c r="S497" s="328">
        <v>25494.44</v>
      </c>
      <c r="T497" s="329">
        <f>R497*S497</f>
        <v>488218.52599999995</v>
      </c>
      <c r="U497" s="328">
        <v>25708.74</v>
      </c>
      <c r="V497" s="329">
        <f>R497*U497</f>
        <v>492322.37099999998</v>
      </c>
      <c r="W497" s="329">
        <f>S497*R497+U497*R497</f>
        <v>980540.89699999988</v>
      </c>
      <c r="X497" s="464">
        <f t="shared" si="200"/>
        <v>980540.89699999988</v>
      </c>
      <c r="Y497" s="497">
        <f t="shared" si="201"/>
        <v>0</v>
      </c>
    </row>
    <row r="498" spans="1:25" ht="30" x14ac:dyDescent="0.25">
      <c r="A498" s="166" t="s">
        <v>945</v>
      </c>
      <c r="B498" s="95" t="s">
        <v>946</v>
      </c>
      <c r="C498" s="84"/>
      <c r="D498" s="85"/>
      <c r="E498" s="44"/>
      <c r="F498" s="143">
        <f>F499+F500+F501+F502+F503</f>
        <v>2862852.2787000001</v>
      </c>
      <c r="G498" s="143"/>
      <c r="H498" s="143">
        <f>H499+H500+H501+H502+H503</f>
        <v>1102378.2757999999</v>
      </c>
      <c r="I498" s="143">
        <f>I499+I500+I501+I502+I503</f>
        <v>3965230.5545000001</v>
      </c>
      <c r="J498" s="448"/>
      <c r="K498" s="354"/>
      <c r="L498" s="331"/>
      <c r="M498" s="375">
        <f>M499+M500+M501+M502+M503</f>
        <v>2770507.2483999995</v>
      </c>
      <c r="N498" s="375"/>
      <c r="O498" s="375">
        <f>O499+O500+O501+O502+O503</f>
        <v>979030.16799999995</v>
      </c>
      <c r="P498" s="375">
        <f>P499+P500+P501+P502+P503</f>
        <v>3749537.4163999995</v>
      </c>
      <c r="Q498" s="480"/>
      <c r="R498" s="327">
        <f t="shared" si="202"/>
        <v>0</v>
      </c>
      <c r="S498" s="331"/>
      <c r="T498" s="375">
        <f>T499+T500+T501+T502+T503</f>
        <v>92345.03030000013</v>
      </c>
      <c r="U498" s="375"/>
      <c r="V498" s="375">
        <f>V499+V500+V501+V502+V503</f>
        <v>123348.10780000007</v>
      </c>
      <c r="W498" s="375">
        <f>W499+W500+W501+W502+W503</f>
        <v>215693.13810000019</v>
      </c>
      <c r="X498" s="464">
        <f t="shared" si="200"/>
        <v>215693.13810000056</v>
      </c>
      <c r="Y498" s="497">
        <f t="shared" si="201"/>
        <v>-3.7834979593753815E-10</v>
      </c>
    </row>
    <row r="499" spans="1:25" x14ac:dyDescent="0.25">
      <c r="A499" s="163" t="s">
        <v>947</v>
      </c>
      <c r="B499" s="156" t="s">
        <v>803</v>
      </c>
      <c r="C499" s="90" t="s">
        <v>43</v>
      </c>
      <c r="D499" s="91">
        <v>26.4</v>
      </c>
      <c r="E499" s="40">
        <v>20171.61</v>
      </c>
      <c r="F499" s="35">
        <f>D499*E499</f>
        <v>532530.50399999996</v>
      </c>
      <c r="G499" s="40">
        <v>0</v>
      </c>
      <c r="H499" s="35">
        <f>D499*G499</f>
        <v>0</v>
      </c>
      <c r="I499" s="35">
        <f>E499*D499+G499*D499</f>
        <v>532530.50399999996</v>
      </c>
      <c r="J499" s="441"/>
      <c r="K499" s="357">
        <v>26.4</v>
      </c>
      <c r="L499" s="328">
        <v>20171.61</v>
      </c>
      <c r="M499" s="329">
        <f>K499*L499</f>
        <v>532530.50399999996</v>
      </c>
      <c r="N499" s="328">
        <v>0</v>
      </c>
      <c r="O499" s="329">
        <f>K499*N499</f>
        <v>0</v>
      </c>
      <c r="P499" s="329">
        <f>L499*K499+N499*K499</f>
        <v>532530.50399999996</v>
      </c>
      <c r="Q499" s="473"/>
      <c r="R499" s="327">
        <f t="shared" si="202"/>
        <v>0</v>
      </c>
      <c r="S499" s="328">
        <v>20171.61</v>
      </c>
      <c r="T499" s="329">
        <f>R499*S499</f>
        <v>0</v>
      </c>
      <c r="U499" s="328">
        <v>0</v>
      </c>
      <c r="V499" s="329">
        <f>R499*U499</f>
        <v>0</v>
      </c>
      <c r="W499" s="329">
        <f>S499*R499+U499*R499</f>
        <v>0</v>
      </c>
      <c r="X499" s="464">
        <f t="shared" si="200"/>
        <v>0</v>
      </c>
      <c r="Y499" s="497">
        <f t="shared" si="201"/>
        <v>0</v>
      </c>
    </row>
    <row r="500" spans="1:25" x14ac:dyDescent="0.25">
      <c r="A500" s="163" t="s">
        <v>948</v>
      </c>
      <c r="B500" s="157" t="s">
        <v>805</v>
      </c>
      <c r="C500" s="149" t="s">
        <v>43</v>
      </c>
      <c r="D500" s="155">
        <v>38.81</v>
      </c>
      <c r="E500" s="40">
        <v>1590</v>
      </c>
      <c r="F500" s="35">
        <f>D500*E500</f>
        <v>61707.9</v>
      </c>
      <c r="G500" s="40">
        <v>0</v>
      </c>
      <c r="H500" s="35">
        <f>D500*G500</f>
        <v>0</v>
      </c>
      <c r="I500" s="35">
        <f>E500*D500+G500*D500</f>
        <v>61707.9</v>
      </c>
      <c r="J500" s="441"/>
      <c r="K500" s="378">
        <v>38.81</v>
      </c>
      <c r="L500" s="328">
        <v>1590</v>
      </c>
      <c r="M500" s="329">
        <f>K500*L500</f>
        <v>61707.9</v>
      </c>
      <c r="N500" s="328">
        <v>0</v>
      </c>
      <c r="O500" s="329">
        <f>K500*N500</f>
        <v>0</v>
      </c>
      <c r="P500" s="329">
        <f>L500*K500+N500*K500</f>
        <v>61707.9</v>
      </c>
      <c r="Q500" s="473"/>
      <c r="R500" s="327">
        <f t="shared" si="202"/>
        <v>0</v>
      </c>
      <c r="S500" s="328">
        <v>1590</v>
      </c>
      <c r="T500" s="329">
        <f>R500*S500</f>
        <v>0</v>
      </c>
      <c r="U500" s="328">
        <v>0</v>
      </c>
      <c r="V500" s="329">
        <f>R500*U500</f>
        <v>0</v>
      </c>
      <c r="W500" s="329">
        <f>S500*R500+U500*R500</f>
        <v>0</v>
      </c>
      <c r="X500" s="464">
        <f t="shared" si="200"/>
        <v>0</v>
      </c>
      <c r="Y500" s="497">
        <f t="shared" si="201"/>
        <v>0</v>
      </c>
    </row>
    <row r="501" spans="1:25" x14ac:dyDescent="0.25">
      <c r="A501" s="163" t="s">
        <v>949</v>
      </c>
      <c r="B501" s="156" t="s">
        <v>807</v>
      </c>
      <c r="C501" s="90" t="s">
        <v>43</v>
      </c>
      <c r="D501" s="91">
        <v>317.68</v>
      </c>
      <c r="E501" s="40">
        <v>2045.87</v>
      </c>
      <c r="F501" s="35">
        <f>D501*E501</f>
        <v>649931.98159999994</v>
      </c>
      <c r="G501" s="40">
        <v>0</v>
      </c>
      <c r="H501" s="35">
        <f>D501*G501</f>
        <v>0</v>
      </c>
      <c r="I501" s="35">
        <f>E501*D501+G501*D501</f>
        <v>649931.98159999994</v>
      </c>
      <c r="J501" s="441"/>
      <c r="K501" s="357">
        <v>317.32</v>
      </c>
      <c r="L501" s="328">
        <v>2045.87</v>
      </c>
      <c r="M501" s="329">
        <f>K501*L501</f>
        <v>649195.4683999999</v>
      </c>
      <c r="N501" s="328">
        <v>0</v>
      </c>
      <c r="O501" s="329">
        <f>K501*N501</f>
        <v>0</v>
      </c>
      <c r="P501" s="329">
        <f>L501*K501+N501*K501</f>
        <v>649195.4683999999</v>
      </c>
      <c r="Q501" s="473"/>
      <c r="R501" s="327">
        <f t="shared" si="202"/>
        <v>0.36000000000001364</v>
      </c>
      <c r="S501" s="328">
        <v>2045.87</v>
      </c>
      <c r="T501" s="329">
        <f>R501*S501</f>
        <v>736.51320000002784</v>
      </c>
      <c r="U501" s="328">
        <v>0</v>
      </c>
      <c r="V501" s="329">
        <f>R501*U501</f>
        <v>0</v>
      </c>
      <c r="W501" s="329">
        <f>S501*R501+U501*R501</f>
        <v>736.51320000002784</v>
      </c>
      <c r="X501" s="464">
        <f t="shared" si="200"/>
        <v>736.51320000004489</v>
      </c>
      <c r="Y501" s="497">
        <f t="shared" si="201"/>
        <v>-1.7053025658242404E-11</v>
      </c>
    </row>
    <row r="502" spans="1:25" x14ac:dyDescent="0.25">
      <c r="A502" s="163" t="s">
        <v>950</v>
      </c>
      <c r="B502" s="157" t="s">
        <v>809</v>
      </c>
      <c r="C502" s="149" t="s">
        <v>43</v>
      </c>
      <c r="D502" s="155">
        <f>D501*1.6</f>
        <v>508.28800000000001</v>
      </c>
      <c r="E502" s="40">
        <v>1590</v>
      </c>
      <c r="F502" s="35">
        <f>D502*E502</f>
        <v>808177.92</v>
      </c>
      <c r="G502" s="40">
        <v>0</v>
      </c>
      <c r="H502" s="35">
        <f>D502*G502</f>
        <v>0</v>
      </c>
      <c r="I502" s="35">
        <f>E502*D502+G502*D502</f>
        <v>808177.92</v>
      </c>
      <c r="J502" s="441"/>
      <c r="K502" s="378">
        <v>507.71</v>
      </c>
      <c r="L502" s="328">
        <v>1590</v>
      </c>
      <c r="M502" s="329">
        <f>K502*L502</f>
        <v>807258.9</v>
      </c>
      <c r="N502" s="328">
        <v>0</v>
      </c>
      <c r="O502" s="329">
        <f>K502*N502</f>
        <v>0</v>
      </c>
      <c r="P502" s="329">
        <f>L502*K502+N502*K502</f>
        <v>807258.9</v>
      </c>
      <c r="Q502" s="473"/>
      <c r="R502" s="327">
        <f t="shared" si="202"/>
        <v>0.57800000000003138</v>
      </c>
      <c r="S502" s="328">
        <v>1590</v>
      </c>
      <c r="T502" s="329">
        <f>R502*S502</f>
        <v>919.02000000004989</v>
      </c>
      <c r="U502" s="328">
        <v>0</v>
      </c>
      <c r="V502" s="329">
        <f>R502*U502</f>
        <v>0</v>
      </c>
      <c r="W502" s="329">
        <f>S502*R502+U502*R502</f>
        <v>919.02000000004989</v>
      </c>
      <c r="X502" s="464">
        <f t="shared" si="200"/>
        <v>919.02000000001863</v>
      </c>
      <c r="Y502" s="497">
        <f t="shared" si="201"/>
        <v>3.1263880373444408E-11</v>
      </c>
    </row>
    <row r="503" spans="1:25" x14ac:dyDescent="0.25">
      <c r="A503" s="163" t="s">
        <v>951</v>
      </c>
      <c r="B503" s="150" t="s">
        <v>952</v>
      </c>
      <c r="C503" s="176" t="s">
        <v>43</v>
      </c>
      <c r="D503" s="159">
        <v>45.49</v>
      </c>
      <c r="E503" s="40">
        <v>17817.189999999999</v>
      </c>
      <c r="F503" s="35">
        <f>D503*E503</f>
        <v>810503.97309999994</v>
      </c>
      <c r="G503" s="40">
        <v>24233.42</v>
      </c>
      <c r="H503" s="35">
        <f>D503*G503</f>
        <v>1102378.2757999999</v>
      </c>
      <c r="I503" s="35">
        <f>E503*D503+G503*D503</f>
        <v>1912882.2489</v>
      </c>
      <c r="J503" s="452"/>
      <c r="K503" s="380">
        <v>40.4</v>
      </c>
      <c r="L503" s="328">
        <v>17817.189999999999</v>
      </c>
      <c r="M503" s="329">
        <f>K503*L503</f>
        <v>719814.47599999991</v>
      </c>
      <c r="N503" s="328">
        <v>24233.42</v>
      </c>
      <c r="O503" s="329">
        <f>K503*N503</f>
        <v>979030.16799999995</v>
      </c>
      <c r="P503" s="329">
        <f>L503*K503+N503*K503</f>
        <v>1698844.6439999999</v>
      </c>
      <c r="Q503" s="484"/>
      <c r="R503" s="327">
        <f t="shared" si="202"/>
        <v>5.0900000000000034</v>
      </c>
      <c r="S503" s="328">
        <v>17817.189999999999</v>
      </c>
      <c r="T503" s="329">
        <f>R503*S503</f>
        <v>90689.497100000051</v>
      </c>
      <c r="U503" s="328">
        <v>24233.42</v>
      </c>
      <c r="V503" s="329">
        <f>R503*U503</f>
        <v>123348.10780000007</v>
      </c>
      <c r="W503" s="329">
        <f>S503*R503+U503*R503</f>
        <v>214037.60490000012</v>
      </c>
      <c r="X503" s="464">
        <f t="shared" si="200"/>
        <v>214037.60490000015</v>
      </c>
      <c r="Y503" s="497">
        <f t="shared" si="201"/>
        <v>0</v>
      </c>
    </row>
    <row r="504" spans="1:25" x14ac:dyDescent="0.25">
      <c r="A504" s="177" t="s">
        <v>953</v>
      </c>
      <c r="B504" s="47" t="s">
        <v>954</v>
      </c>
      <c r="C504" s="178"/>
      <c r="D504" s="179"/>
      <c r="E504" s="59"/>
      <c r="F504" s="143">
        <f>F505+F506+F507+F508+F509</f>
        <v>652021.97699999996</v>
      </c>
      <c r="G504" s="180"/>
      <c r="H504" s="143">
        <f>H505+H506+H507+H508+H509</f>
        <v>296047.83</v>
      </c>
      <c r="I504" s="143">
        <f>I505+I506+I507+I508+I509</f>
        <v>948069.80700000003</v>
      </c>
      <c r="J504" s="453"/>
      <c r="K504" s="386"/>
      <c r="L504" s="338"/>
      <c r="M504" s="375">
        <f>M505+M506+M507+M508+M509</f>
        <v>0</v>
      </c>
      <c r="N504" s="387"/>
      <c r="O504" s="375">
        <f>O505+O506+O507+O508+O509</f>
        <v>0</v>
      </c>
      <c r="P504" s="375">
        <f>P505+P506+P507+P508+P509</f>
        <v>0</v>
      </c>
      <c r="Q504" s="485"/>
      <c r="R504" s="327">
        <f t="shared" si="202"/>
        <v>0</v>
      </c>
      <c r="S504" s="338"/>
      <c r="T504" s="375">
        <f>T505+T506+T507+T508+T509</f>
        <v>652021.97699999996</v>
      </c>
      <c r="U504" s="387"/>
      <c r="V504" s="375">
        <f>V505+V506+V507+V508+V509</f>
        <v>296047.83</v>
      </c>
      <c r="W504" s="375">
        <f>W505+W506+W507+W508+W509</f>
        <v>948069.80700000003</v>
      </c>
      <c r="X504" s="464">
        <f t="shared" si="200"/>
        <v>948069.80700000003</v>
      </c>
      <c r="Y504" s="497">
        <f t="shared" si="201"/>
        <v>0</v>
      </c>
    </row>
    <row r="505" spans="1:25" x14ac:dyDescent="0.25">
      <c r="A505" s="175" t="s">
        <v>955</v>
      </c>
      <c r="B505" s="122" t="s">
        <v>860</v>
      </c>
      <c r="C505" s="181" t="s">
        <v>19</v>
      </c>
      <c r="D505" s="140">
        <v>310</v>
      </c>
      <c r="E505" s="40">
        <v>478.51679999999999</v>
      </c>
      <c r="F505" s="35">
        <f>D505*E505</f>
        <v>148340.20799999998</v>
      </c>
      <c r="G505" s="40">
        <v>39.078000000000003</v>
      </c>
      <c r="H505" s="35">
        <f>D505*G505</f>
        <v>12114.18</v>
      </c>
      <c r="I505" s="35">
        <f>F505+H505</f>
        <v>160454.38799999998</v>
      </c>
      <c r="J505" s="452"/>
      <c r="K505" s="374"/>
      <c r="L505" s="328">
        <v>478.51679999999999</v>
      </c>
      <c r="M505" s="329">
        <f>K505*L505</f>
        <v>0</v>
      </c>
      <c r="N505" s="328">
        <v>39.078000000000003</v>
      </c>
      <c r="O505" s="329">
        <f>K505*N505</f>
        <v>0</v>
      </c>
      <c r="P505" s="329">
        <f>M505+O505</f>
        <v>0</v>
      </c>
      <c r="Q505" s="484"/>
      <c r="R505" s="327">
        <f t="shared" si="202"/>
        <v>310</v>
      </c>
      <c r="S505" s="328">
        <v>478.51679999999999</v>
      </c>
      <c r="T505" s="329">
        <f>R505*S505</f>
        <v>148340.20799999998</v>
      </c>
      <c r="U505" s="328">
        <v>39.078000000000003</v>
      </c>
      <c r="V505" s="329">
        <f>R505*U505</f>
        <v>12114.18</v>
      </c>
      <c r="W505" s="329">
        <f>T505+V505</f>
        <v>160454.38799999998</v>
      </c>
      <c r="X505" s="464">
        <f t="shared" si="200"/>
        <v>160454.38799999998</v>
      </c>
      <c r="Y505" s="497">
        <f t="shared" si="201"/>
        <v>0</v>
      </c>
    </row>
    <row r="506" spans="1:25" x14ac:dyDescent="0.25">
      <c r="A506" s="175" t="s">
        <v>956</v>
      </c>
      <c r="B506" s="122" t="s">
        <v>862</v>
      </c>
      <c r="C506" s="181" t="s">
        <v>19</v>
      </c>
      <c r="D506" s="140">
        <v>310</v>
      </c>
      <c r="E506" s="40">
        <v>85.516800000000003</v>
      </c>
      <c r="F506" s="35">
        <f>D506*E506</f>
        <v>26510.208000000002</v>
      </c>
      <c r="G506" s="40">
        <v>46.448999999999998</v>
      </c>
      <c r="H506" s="35">
        <f>D506*G506</f>
        <v>14399.189999999999</v>
      </c>
      <c r="I506" s="35">
        <f>F506+H506</f>
        <v>40909.398000000001</v>
      </c>
      <c r="J506" s="452"/>
      <c r="K506" s="374"/>
      <c r="L506" s="328">
        <v>85.516800000000003</v>
      </c>
      <c r="M506" s="329">
        <f>K506*L506</f>
        <v>0</v>
      </c>
      <c r="N506" s="328">
        <v>46.448999999999998</v>
      </c>
      <c r="O506" s="329">
        <f>K506*N506</f>
        <v>0</v>
      </c>
      <c r="P506" s="329">
        <f>M506+O506</f>
        <v>0</v>
      </c>
      <c r="Q506" s="484"/>
      <c r="R506" s="327">
        <f t="shared" si="202"/>
        <v>310</v>
      </c>
      <c r="S506" s="328">
        <v>85.516800000000003</v>
      </c>
      <c r="T506" s="329">
        <f>R506*S506</f>
        <v>26510.208000000002</v>
      </c>
      <c r="U506" s="328">
        <v>46.448999999999998</v>
      </c>
      <c r="V506" s="329">
        <f>R506*U506</f>
        <v>14399.189999999999</v>
      </c>
      <c r="W506" s="329">
        <f>T506+V506</f>
        <v>40909.398000000001</v>
      </c>
      <c r="X506" s="464">
        <f t="shared" si="200"/>
        <v>40909.398000000001</v>
      </c>
      <c r="Y506" s="497">
        <f t="shared" si="201"/>
        <v>0</v>
      </c>
    </row>
    <row r="507" spans="1:25" x14ac:dyDescent="0.25">
      <c r="A507" s="175" t="s">
        <v>957</v>
      </c>
      <c r="B507" s="122" t="s">
        <v>958</v>
      </c>
      <c r="C507" s="181" t="s">
        <v>19</v>
      </c>
      <c r="D507" s="140">
        <v>310</v>
      </c>
      <c r="E507" s="40">
        <v>1064.375</v>
      </c>
      <c r="F507" s="35">
        <f>D507*E507</f>
        <v>329956.25</v>
      </c>
      <c r="G507" s="40">
        <v>331.48700000000002</v>
      </c>
      <c r="H507" s="35">
        <f>D507*G507</f>
        <v>102760.97</v>
      </c>
      <c r="I507" s="35">
        <f>F507+H507</f>
        <v>432717.22</v>
      </c>
      <c r="J507" s="452"/>
      <c r="K507" s="374"/>
      <c r="L507" s="328">
        <v>1064.375</v>
      </c>
      <c r="M507" s="329">
        <f>K507*L507</f>
        <v>0</v>
      </c>
      <c r="N507" s="328">
        <v>331.48700000000002</v>
      </c>
      <c r="O507" s="329">
        <f>K507*N507</f>
        <v>0</v>
      </c>
      <c r="P507" s="329">
        <f>M507+O507</f>
        <v>0</v>
      </c>
      <c r="Q507" s="484"/>
      <c r="R507" s="327">
        <f t="shared" si="202"/>
        <v>310</v>
      </c>
      <c r="S507" s="328">
        <v>1064.375</v>
      </c>
      <c r="T507" s="329">
        <f>R507*S507</f>
        <v>329956.25</v>
      </c>
      <c r="U507" s="328">
        <v>331.48700000000002</v>
      </c>
      <c r="V507" s="329">
        <f>R507*U507</f>
        <v>102760.97</v>
      </c>
      <c r="W507" s="329">
        <f>T507+V507</f>
        <v>432717.22</v>
      </c>
      <c r="X507" s="464">
        <f t="shared" si="200"/>
        <v>432717.22</v>
      </c>
      <c r="Y507" s="497">
        <f t="shared" si="201"/>
        <v>0</v>
      </c>
    </row>
    <row r="508" spans="1:25" x14ac:dyDescent="0.25">
      <c r="A508" s="175" t="s">
        <v>959</v>
      </c>
      <c r="B508" s="122" t="s">
        <v>862</v>
      </c>
      <c r="C508" s="181" t="s">
        <v>19</v>
      </c>
      <c r="D508" s="140">
        <v>310</v>
      </c>
      <c r="E508" s="40">
        <v>85.516800000000003</v>
      </c>
      <c r="F508" s="35">
        <f>D508*E508</f>
        <v>26510.208000000002</v>
      </c>
      <c r="G508" s="40">
        <v>46.448999999999998</v>
      </c>
      <c r="H508" s="35">
        <f>D508*G508</f>
        <v>14399.189999999999</v>
      </c>
      <c r="I508" s="35">
        <f>F508+H508</f>
        <v>40909.398000000001</v>
      </c>
      <c r="J508" s="452"/>
      <c r="K508" s="374"/>
      <c r="L508" s="328">
        <v>85.516800000000003</v>
      </c>
      <c r="M508" s="329">
        <f>K508*L508</f>
        <v>0</v>
      </c>
      <c r="N508" s="328">
        <v>46.448999999999998</v>
      </c>
      <c r="O508" s="329">
        <f>K508*N508</f>
        <v>0</v>
      </c>
      <c r="P508" s="329">
        <f>M508+O508</f>
        <v>0</v>
      </c>
      <c r="Q508" s="484"/>
      <c r="R508" s="327">
        <f t="shared" si="202"/>
        <v>310</v>
      </c>
      <c r="S508" s="328">
        <v>85.516800000000003</v>
      </c>
      <c r="T508" s="329">
        <f>R508*S508</f>
        <v>26510.208000000002</v>
      </c>
      <c r="U508" s="328">
        <v>46.448999999999998</v>
      </c>
      <c r="V508" s="329">
        <f>R508*U508</f>
        <v>14399.189999999999</v>
      </c>
      <c r="W508" s="329">
        <f>T508+V508</f>
        <v>40909.398000000001</v>
      </c>
      <c r="X508" s="464">
        <f t="shared" si="200"/>
        <v>40909.398000000001</v>
      </c>
      <c r="Y508" s="497">
        <f t="shared" si="201"/>
        <v>0</v>
      </c>
    </row>
    <row r="509" spans="1:25" x14ac:dyDescent="0.25">
      <c r="A509" s="175" t="s">
        <v>960</v>
      </c>
      <c r="B509" s="122" t="s">
        <v>961</v>
      </c>
      <c r="C509" s="181" t="s">
        <v>19</v>
      </c>
      <c r="D509" s="140">
        <v>310</v>
      </c>
      <c r="E509" s="40">
        <v>389.37130000000002</v>
      </c>
      <c r="F509" s="35">
        <f>D509*E509</f>
        <v>120705.103</v>
      </c>
      <c r="G509" s="40">
        <v>491.53000000000003</v>
      </c>
      <c r="H509" s="35">
        <f>D509*G509</f>
        <v>152374.30000000002</v>
      </c>
      <c r="I509" s="35">
        <f>F509+H509</f>
        <v>273079.40300000005</v>
      </c>
      <c r="J509" s="452"/>
      <c r="K509" s="374"/>
      <c r="L509" s="328">
        <v>389.37130000000002</v>
      </c>
      <c r="M509" s="329">
        <f>K509*L509</f>
        <v>0</v>
      </c>
      <c r="N509" s="328">
        <v>491.53000000000003</v>
      </c>
      <c r="O509" s="329">
        <f>K509*N509</f>
        <v>0</v>
      </c>
      <c r="P509" s="329">
        <f>M509+O509</f>
        <v>0</v>
      </c>
      <c r="Q509" s="484"/>
      <c r="R509" s="327">
        <f t="shared" si="202"/>
        <v>310</v>
      </c>
      <c r="S509" s="328">
        <v>389.37130000000002</v>
      </c>
      <c r="T509" s="329">
        <f>R509*S509</f>
        <v>120705.103</v>
      </c>
      <c r="U509" s="328">
        <v>491.53000000000003</v>
      </c>
      <c r="V509" s="329">
        <f>R509*U509</f>
        <v>152374.30000000002</v>
      </c>
      <c r="W509" s="329">
        <f>T509+V509</f>
        <v>273079.40300000005</v>
      </c>
      <c r="X509" s="464">
        <f t="shared" si="200"/>
        <v>273079.40300000005</v>
      </c>
      <c r="Y509" s="497">
        <f t="shared" si="201"/>
        <v>0</v>
      </c>
    </row>
    <row r="510" spans="1:25" x14ac:dyDescent="0.25">
      <c r="A510" s="177" t="s">
        <v>962</v>
      </c>
      <c r="B510" s="47" t="s">
        <v>963</v>
      </c>
      <c r="C510" s="178"/>
      <c r="D510" s="179"/>
      <c r="E510" s="40"/>
      <c r="F510" s="143">
        <f>F511+F512+F513+F514+F515</f>
        <v>630989.01</v>
      </c>
      <c r="G510" s="179"/>
      <c r="H510" s="143">
        <f>H511+H512+H513+H514+H515</f>
        <v>286497.90000000002</v>
      </c>
      <c r="I510" s="143">
        <f>I511+I512+I513+I514+I515</f>
        <v>917486.91</v>
      </c>
      <c r="J510" s="453"/>
      <c r="K510" s="386"/>
      <c r="L510" s="328"/>
      <c r="M510" s="375">
        <f>M511+M512+M513+M514+M515</f>
        <v>0</v>
      </c>
      <c r="N510" s="386"/>
      <c r="O510" s="375">
        <f>O511+O512+O513+O514+O515</f>
        <v>0</v>
      </c>
      <c r="P510" s="375">
        <f>P511+P512+P513+P514+P515</f>
        <v>0</v>
      </c>
      <c r="Q510" s="485"/>
      <c r="R510" s="327">
        <f t="shared" si="202"/>
        <v>0</v>
      </c>
      <c r="S510" s="328"/>
      <c r="T510" s="375">
        <f>T511+T512+T513+T514+T515</f>
        <v>630989.01</v>
      </c>
      <c r="U510" s="386"/>
      <c r="V510" s="375">
        <f>V511+V512+V513+V514+V515</f>
        <v>286497.90000000002</v>
      </c>
      <c r="W510" s="375">
        <f>W511+W512+W513+W514+W515</f>
        <v>917486.91</v>
      </c>
      <c r="X510" s="464">
        <f t="shared" si="200"/>
        <v>917486.91</v>
      </c>
      <c r="Y510" s="497">
        <f t="shared" si="201"/>
        <v>0</v>
      </c>
    </row>
    <row r="511" spans="1:25" x14ac:dyDescent="0.25">
      <c r="A511" s="175" t="s">
        <v>964</v>
      </c>
      <c r="B511" s="122" t="s">
        <v>860</v>
      </c>
      <c r="C511" s="181" t="s">
        <v>19</v>
      </c>
      <c r="D511" s="140">
        <v>300</v>
      </c>
      <c r="E511" s="40">
        <v>478.51679999999999</v>
      </c>
      <c r="F511" s="35">
        <f>D511*E511</f>
        <v>143555.04</v>
      </c>
      <c r="G511" s="40">
        <v>39.078000000000003</v>
      </c>
      <c r="H511" s="35">
        <f>D511*G511</f>
        <v>11723.400000000001</v>
      </c>
      <c r="I511" s="35">
        <f>F511+H511</f>
        <v>155278.44</v>
      </c>
      <c r="J511" s="452"/>
      <c r="K511" s="374"/>
      <c r="L511" s="328">
        <v>478.51679999999999</v>
      </c>
      <c r="M511" s="329">
        <f>K511*L511</f>
        <v>0</v>
      </c>
      <c r="N511" s="328">
        <v>39.078000000000003</v>
      </c>
      <c r="O511" s="329">
        <f>K511*N511</f>
        <v>0</v>
      </c>
      <c r="P511" s="329">
        <f>M511+O511</f>
        <v>0</v>
      </c>
      <c r="Q511" s="484"/>
      <c r="R511" s="327">
        <f t="shared" si="202"/>
        <v>300</v>
      </c>
      <c r="S511" s="328">
        <v>478.51679999999999</v>
      </c>
      <c r="T511" s="329">
        <f>R511*S511</f>
        <v>143555.04</v>
      </c>
      <c r="U511" s="328">
        <v>39.078000000000003</v>
      </c>
      <c r="V511" s="329">
        <f>R511*U511</f>
        <v>11723.400000000001</v>
      </c>
      <c r="W511" s="329">
        <f>T511+V511</f>
        <v>155278.44</v>
      </c>
      <c r="X511" s="464">
        <f t="shared" si="200"/>
        <v>155278.44</v>
      </c>
      <c r="Y511" s="497">
        <f t="shared" si="201"/>
        <v>0</v>
      </c>
    </row>
    <row r="512" spans="1:25" x14ac:dyDescent="0.25">
      <c r="A512" s="175" t="s">
        <v>965</v>
      </c>
      <c r="B512" s="122" t="s">
        <v>862</v>
      </c>
      <c r="C512" s="181" t="s">
        <v>19</v>
      </c>
      <c r="D512" s="140">
        <v>300</v>
      </c>
      <c r="E512" s="40">
        <v>85.516800000000003</v>
      </c>
      <c r="F512" s="35">
        <f>D512*E512</f>
        <v>25655.040000000001</v>
      </c>
      <c r="G512" s="40">
        <v>46.448999999999998</v>
      </c>
      <c r="H512" s="35">
        <f>D512*G512</f>
        <v>13934.699999999999</v>
      </c>
      <c r="I512" s="35">
        <f>F512+H512</f>
        <v>39589.74</v>
      </c>
      <c r="J512" s="452"/>
      <c r="K512" s="374"/>
      <c r="L512" s="328">
        <v>85.516800000000003</v>
      </c>
      <c r="M512" s="329">
        <f>K512*L512</f>
        <v>0</v>
      </c>
      <c r="N512" s="328">
        <v>46.448999999999998</v>
      </c>
      <c r="O512" s="329">
        <f>K512*N512</f>
        <v>0</v>
      </c>
      <c r="P512" s="329">
        <f>M512+O512</f>
        <v>0</v>
      </c>
      <c r="Q512" s="484"/>
      <c r="R512" s="327">
        <f t="shared" si="202"/>
        <v>300</v>
      </c>
      <c r="S512" s="328">
        <v>85.516800000000003</v>
      </c>
      <c r="T512" s="329">
        <f>R512*S512</f>
        <v>25655.040000000001</v>
      </c>
      <c r="U512" s="328">
        <v>46.448999999999998</v>
      </c>
      <c r="V512" s="329">
        <f>R512*U512</f>
        <v>13934.699999999999</v>
      </c>
      <c r="W512" s="329">
        <f>T512+V512</f>
        <v>39589.74</v>
      </c>
      <c r="X512" s="464">
        <f t="shared" si="200"/>
        <v>39589.74</v>
      </c>
      <c r="Y512" s="497">
        <f t="shared" si="201"/>
        <v>0</v>
      </c>
    </row>
    <row r="513" spans="1:25" x14ac:dyDescent="0.25">
      <c r="A513" s="175" t="s">
        <v>966</v>
      </c>
      <c r="B513" s="122" t="s">
        <v>958</v>
      </c>
      <c r="C513" s="181" t="s">
        <v>19</v>
      </c>
      <c r="D513" s="140">
        <v>300</v>
      </c>
      <c r="E513" s="40">
        <v>1064.375</v>
      </c>
      <c r="F513" s="35">
        <f>D513*E513</f>
        <v>319312.5</v>
      </c>
      <c r="G513" s="40">
        <v>331.48700000000002</v>
      </c>
      <c r="H513" s="35">
        <f>D513*G513</f>
        <v>99446.1</v>
      </c>
      <c r="I513" s="35">
        <f>F513+H513</f>
        <v>418758.6</v>
      </c>
      <c r="J513" s="452"/>
      <c r="K513" s="374"/>
      <c r="L513" s="328">
        <v>1064.375</v>
      </c>
      <c r="M513" s="329">
        <f>K513*L513</f>
        <v>0</v>
      </c>
      <c r="N513" s="328">
        <v>331.48700000000002</v>
      </c>
      <c r="O513" s="329">
        <f>K513*N513</f>
        <v>0</v>
      </c>
      <c r="P513" s="329">
        <f>M513+O513</f>
        <v>0</v>
      </c>
      <c r="Q513" s="484"/>
      <c r="R513" s="327">
        <f t="shared" si="202"/>
        <v>300</v>
      </c>
      <c r="S513" s="328">
        <v>1064.375</v>
      </c>
      <c r="T513" s="329">
        <f>R513*S513</f>
        <v>319312.5</v>
      </c>
      <c r="U513" s="328">
        <v>331.48700000000002</v>
      </c>
      <c r="V513" s="329">
        <f>R513*U513</f>
        <v>99446.1</v>
      </c>
      <c r="W513" s="329">
        <f>T513+V513</f>
        <v>418758.6</v>
      </c>
      <c r="X513" s="464">
        <f t="shared" si="200"/>
        <v>418758.6</v>
      </c>
      <c r="Y513" s="497">
        <f t="shared" si="201"/>
        <v>0</v>
      </c>
    </row>
    <row r="514" spans="1:25" x14ac:dyDescent="0.25">
      <c r="A514" s="175" t="s">
        <v>967</v>
      </c>
      <c r="B514" s="122" t="s">
        <v>862</v>
      </c>
      <c r="C514" s="181" t="s">
        <v>19</v>
      </c>
      <c r="D514" s="140">
        <v>300</v>
      </c>
      <c r="E514" s="40">
        <v>85.516800000000003</v>
      </c>
      <c r="F514" s="35">
        <f>D514*E514</f>
        <v>25655.040000000001</v>
      </c>
      <c r="G514" s="40">
        <v>46.448999999999998</v>
      </c>
      <c r="H514" s="35">
        <f>D514*G514</f>
        <v>13934.699999999999</v>
      </c>
      <c r="I514" s="35">
        <f>F514+H514</f>
        <v>39589.74</v>
      </c>
      <c r="J514" s="452"/>
      <c r="K514" s="374"/>
      <c r="L514" s="328">
        <v>85.516800000000003</v>
      </c>
      <c r="M514" s="329">
        <f>K514*L514</f>
        <v>0</v>
      </c>
      <c r="N514" s="328">
        <v>46.448999999999998</v>
      </c>
      <c r="O514" s="329">
        <f>K514*N514</f>
        <v>0</v>
      </c>
      <c r="P514" s="329">
        <f>M514+O514</f>
        <v>0</v>
      </c>
      <c r="Q514" s="484"/>
      <c r="R514" s="327">
        <f t="shared" si="202"/>
        <v>300</v>
      </c>
      <c r="S514" s="328">
        <v>85.516800000000003</v>
      </c>
      <c r="T514" s="329">
        <f>R514*S514</f>
        <v>25655.040000000001</v>
      </c>
      <c r="U514" s="328">
        <v>46.448999999999998</v>
      </c>
      <c r="V514" s="329">
        <f>R514*U514</f>
        <v>13934.699999999999</v>
      </c>
      <c r="W514" s="329">
        <f>T514+V514</f>
        <v>39589.74</v>
      </c>
      <c r="X514" s="464">
        <f t="shared" si="200"/>
        <v>39589.74</v>
      </c>
      <c r="Y514" s="497">
        <f t="shared" si="201"/>
        <v>0</v>
      </c>
    </row>
    <row r="515" spans="1:25" x14ac:dyDescent="0.25">
      <c r="A515" s="175" t="s">
        <v>968</v>
      </c>
      <c r="B515" s="122" t="s">
        <v>961</v>
      </c>
      <c r="C515" s="181" t="s">
        <v>19</v>
      </c>
      <c r="D515" s="140">
        <v>300</v>
      </c>
      <c r="E515" s="40">
        <v>389.37130000000002</v>
      </c>
      <c r="F515" s="35">
        <f>D515*E515</f>
        <v>116811.39</v>
      </c>
      <c r="G515" s="40">
        <v>491.53000000000003</v>
      </c>
      <c r="H515" s="35">
        <f>D515*G515</f>
        <v>147459</v>
      </c>
      <c r="I515" s="35">
        <f>F515+H515</f>
        <v>264270.39</v>
      </c>
      <c r="J515" s="452"/>
      <c r="K515" s="374"/>
      <c r="L515" s="328">
        <v>389.37130000000002</v>
      </c>
      <c r="M515" s="329">
        <f>K515*L515</f>
        <v>0</v>
      </c>
      <c r="N515" s="328">
        <v>491.53000000000003</v>
      </c>
      <c r="O515" s="329">
        <f>K515*N515</f>
        <v>0</v>
      </c>
      <c r="P515" s="329">
        <f>M515+O515</f>
        <v>0</v>
      </c>
      <c r="Q515" s="484"/>
      <c r="R515" s="327">
        <f t="shared" si="202"/>
        <v>300</v>
      </c>
      <c r="S515" s="328">
        <v>389.37130000000002</v>
      </c>
      <c r="T515" s="329">
        <f>R515*S515</f>
        <v>116811.39</v>
      </c>
      <c r="U515" s="328">
        <v>491.53000000000003</v>
      </c>
      <c r="V515" s="329">
        <f>R515*U515</f>
        <v>147459</v>
      </c>
      <c r="W515" s="329">
        <f>T515+V515</f>
        <v>264270.39</v>
      </c>
      <c r="X515" s="464">
        <f t="shared" si="200"/>
        <v>264270.39</v>
      </c>
      <c r="Y515" s="497">
        <f t="shared" si="201"/>
        <v>0</v>
      </c>
    </row>
    <row r="516" spans="1:25" x14ac:dyDescent="0.25">
      <c r="A516" s="177" t="s">
        <v>969</v>
      </c>
      <c r="B516" s="182" t="s">
        <v>13</v>
      </c>
      <c r="C516" s="183"/>
      <c r="D516" s="43"/>
      <c r="E516" s="44"/>
      <c r="F516" s="143">
        <f>SUM(F517:F530)</f>
        <v>1821276.625</v>
      </c>
      <c r="G516" s="180"/>
      <c r="H516" s="143">
        <f>SUM(H517:H530)</f>
        <v>0</v>
      </c>
      <c r="I516" s="143">
        <f>SUM(I517:I530)</f>
        <v>1821276.625</v>
      </c>
      <c r="J516" s="448"/>
      <c r="K516" s="330"/>
      <c r="L516" s="331"/>
      <c r="M516" s="375">
        <f>SUM(M517:M530)</f>
        <v>0</v>
      </c>
      <c r="N516" s="387"/>
      <c r="O516" s="375">
        <f>SUM(O517:O530)</f>
        <v>0</v>
      </c>
      <c r="P516" s="375">
        <f>SUM(P517:P530)</f>
        <v>0</v>
      </c>
      <c r="Q516" s="480"/>
      <c r="R516" s="327">
        <f t="shared" si="202"/>
        <v>0</v>
      </c>
      <c r="S516" s="331"/>
      <c r="T516" s="375">
        <f>SUM(T517:T530)</f>
        <v>1821276.625</v>
      </c>
      <c r="U516" s="387"/>
      <c r="V516" s="375">
        <f>SUM(V517:V530)</f>
        <v>0</v>
      </c>
      <c r="W516" s="375">
        <f>SUM(W517:W530)</f>
        <v>1821276.625</v>
      </c>
      <c r="X516" s="464">
        <f t="shared" si="200"/>
        <v>1821276.625</v>
      </c>
      <c r="Y516" s="497">
        <f t="shared" si="201"/>
        <v>0</v>
      </c>
    </row>
    <row r="517" spans="1:25" x14ac:dyDescent="0.25">
      <c r="A517" s="175" t="s">
        <v>970</v>
      </c>
      <c r="B517" s="184" t="s">
        <v>971</v>
      </c>
      <c r="C517" s="181" t="s">
        <v>170</v>
      </c>
      <c r="D517" s="140">
        <v>14</v>
      </c>
      <c r="E517" s="40">
        <v>8141.5321000000004</v>
      </c>
      <c r="F517" s="35">
        <f t="shared" ref="F517:F530" si="218">D517*E517</f>
        <v>113981.44940000001</v>
      </c>
      <c r="G517" s="40">
        <v>0</v>
      </c>
      <c r="H517" s="35">
        <f t="shared" ref="H517:H530" si="219">D517*G517</f>
        <v>0</v>
      </c>
      <c r="I517" s="35">
        <f t="shared" ref="I517:I530" si="220">F517+H517</f>
        <v>113981.44940000001</v>
      </c>
      <c r="J517" s="452"/>
      <c r="K517" s="374"/>
      <c r="L517" s="328">
        <v>8141.5321000000004</v>
      </c>
      <c r="M517" s="329">
        <f t="shared" ref="M517:M530" si="221">K517*L517</f>
        <v>0</v>
      </c>
      <c r="N517" s="328">
        <v>0</v>
      </c>
      <c r="O517" s="329">
        <f t="shared" ref="O517:O530" si="222">K517*N517</f>
        <v>0</v>
      </c>
      <c r="P517" s="329">
        <f t="shared" ref="P517:P530" si="223">M517+O517</f>
        <v>0</v>
      </c>
      <c r="Q517" s="484"/>
      <c r="R517" s="327">
        <f t="shared" si="202"/>
        <v>14</v>
      </c>
      <c r="S517" s="328">
        <v>8141.5321000000004</v>
      </c>
      <c r="T517" s="329">
        <f t="shared" ref="T517:T530" si="224">R517*S517</f>
        <v>113981.44940000001</v>
      </c>
      <c r="U517" s="328">
        <v>0</v>
      </c>
      <c r="V517" s="329">
        <f t="shared" ref="V517:V530" si="225">R517*U517</f>
        <v>0</v>
      </c>
      <c r="W517" s="329">
        <f t="shared" ref="W517:W530" si="226">T517+V517</f>
        <v>113981.44940000001</v>
      </c>
      <c r="X517" s="464">
        <f t="shared" si="200"/>
        <v>113981.44940000001</v>
      </c>
      <c r="Y517" s="497">
        <f t="shared" si="201"/>
        <v>0</v>
      </c>
    </row>
    <row r="518" spans="1:25" x14ac:dyDescent="0.25">
      <c r="A518" s="175" t="s">
        <v>972</v>
      </c>
      <c r="B518" s="185" t="s">
        <v>973</v>
      </c>
      <c r="C518" s="181" t="s">
        <v>406</v>
      </c>
      <c r="D518" s="140">
        <v>192</v>
      </c>
      <c r="E518" s="40">
        <v>506.24950000000001</v>
      </c>
      <c r="F518" s="35">
        <f t="shared" si="218"/>
        <v>97199.90400000001</v>
      </c>
      <c r="G518" s="40">
        <v>0</v>
      </c>
      <c r="H518" s="35">
        <f t="shared" si="219"/>
        <v>0</v>
      </c>
      <c r="I518" s="35">
        <f t="shared" si="220"/>
        <v>97199.90400000001</v>
      </c>
      <c r="J518" s="452"/>
      <c r="K518" s="374"/>
      <c r="L518" s="328">
        <v>506.24950000000001</v>
      </c>
      <c r="M518" s="329">
        <f t="shared" si="221"/>
        <v>0</v>
      </c>
      <c r="N518" s="328">
        <v>0</v>
      </c>
      <c r="O518" s="329">
        <f t="shared" si="222"/>
        <v>0</v>
      </c>
      <c r="P518" s="329">
        <f t="shared" si="223"/>
        <v>0</v>
      </c>
      <c r="Q518" s="484"/>
      <c r="R518" s="327">
        <f t="shared" si="202"/>
        <v>192</v>
      </c>
      <c r="S518" s="328">
        <v>506.24950000000001</v>
      </c>
      <c r="T518" s="329">
        <f t="shared" si="224"/>
        <v>97199.90400000001</v>
      </c>
      <c r="U518" s="328">
        <v>0</v>
      </c>
      <c r="V518" s="329">
        <f t="shared" si="225"/>
        <v>0</v>
      </c>
      <c r="W518" s="329">
        <f t="shared" si="226"/>
        <v>97199.90400000001</v>
      </c>
      <c r="X518" s="464">
        <f t="shared" ref="X518:X581" si="227">I518-P518</f>
        <v>97199.90400000001</v>
      </c>
      <c r="Y518" s="497">
        <f t="shared" ref="Y518:Y581" si="228">W518-X518</f>
        <v>0</v>
      </c>
    </row>
    <row r="519" spans="1:25" x14ac:dyDescent="0.25">
      <c r="A519" s="175" t="s">
        <v>974</v>
      </c>
      <c r="B519" s="186" t="s">
        <v>975</v>
      </c>
      <c r="C519" s="181" t="s">
        <v>406</v>
      </c>
      <c r="D519" s="140">
        <v>40.799999999999997</v>
      </c>
      <c r="E519" s="40">
        <v>506.24950000000001</v>
      </c>
      <c r="F519" s="35">
        <f t="shared" si="218"/>
        <v>20654.979599999999</v>
      </c>
      <c r="G519" s="40">
        <v>0</v>
      </c>
      <c r="H519" s="35">
        <f t="shared" si="219"/>
        <v>0</v>
      </c>
      <c r="I519" s="35">
        <f t="shared" si="220"/>
        <v>20654.979599999999</v>
      </c>
      <c r="J519" s="452"/>
      <c r="K519" s="374"/>
      <c r="L519" s="328">
        <v>506.24950000000001</v>
      </c>
      <c r="M519" s="329">
        <f t="shared" si="221"/>
        <v>0</v>
      </c>
      <c r="N519" s="328">
        <v>0</v>
      </c>
      <c r="O519" s="329">
        <f t="shared" si="222"/>
        <v>0</v>
      </c>
      <c r="P519" s="329">
        <f t="shared" si="223"/>
        <v>0</v>
      </c>
      <c r="Q519" s="484"/>
      <c r="R519" s="327">
        <f t="shared" si="202"/>
        <v>40.799999999999997</v>
      </c>
      <c r="S519" s="328">
        <v>506.24950000000001</v>
      </c>
      <c r="T519" s="329">
        <f t="shared" si="224"/>
        <v>20654.979599999999</v>
      </c>
      <c r="U519" s="328">
        <v>0</v>
      </c>
      <c r="V519" s="329">
        <f t="shared" si="225"/>
        <v>0</v>
      </c>
      <c r="W519" s="329">
        <f t="shared" si="226"/>
        <v>20654.979599999999</v>
      </c>
      <c r="X519" s="464">
        <f t="shared" si="227"/>
        <v>20654.979599999999</v>
      </c>
      <c r="Y519" s="497">
        <f t="shared" si="228"/>
        <v>0</v>
      </c>
    </row>
    <row r="520" spans="1:25" x14ac:dyDescent="0.25">
      <c r="A520" s="175" t="s">
        <v>976</v>
      </c>
      <c r="B520" s="186" t="s">
        <v>977</v>
      </c>
      <c r="C520" s="181" t="s">
        <v>170</v>
      </c>
      <c r="D520" s="187">
        <v>8</v>
      </c>
      <c r="E520" s="40">
        <v>1042.6945000000001</v>
      </c>
      <c r="F520" s="35">
        <f t="shared" si="218"/>
        <v>8341.5560000000005</v>
      </c>
      <c r="G520" s="40">
        <v>0</v>
      </c>
      <c r="H520" s="35">
        <f t="shared" si="219"/>
        <v>0</v>
      </c>
      <c r="I520" s="35">
        <f t="shared" si="220"/>
        <v>8341.5560000000005</v>
      </c>
      <c r="J520" s="454"/>
      <c r="K520" s="388"/>
      <c r="L520" s="328">
        <v>1042.6945000000001</v>
      </c>
      <c r="M520" s="329">
        <f t="shared" si="221"/>
        <v>0</v>
      </c>
      <c r="N520" s="328">
        <v>0</v>
      </c>
      <c r="O520" s="329">
        <f t="shared" si="222"/>
        <v>0</v>
      </c>
      <c r="P520" s="329">
        <f t="shared" si="223"/>
        <v>0</v>
      </c>
      <c r="Q520" s="486"/>
      <c r="R520" s="327">
        <f t="shared" ref="R520:R583" si="229">D520-K520</f>
        <v>8</v>
      </c>
      <c r="S520" s="328">
        <v>1042.6945000000001</v>
      </c>
      <c r="T520" s="329">
        <f t="shared" si="224"/>
        <v>8341.5560000000005</v>
      </c>
      <c r="U520" s="328">
        <v>0</v>
      </c>
      <c r="V520" s="329">
        <f t="shared" si="225"/>
        <v>0</v>
      </c>
      <c r="W520" s="329">
        <f t="shared" si="226"/>
        <v>8341.5560000000005</v>
      </c>
      <c r="X520" s="464">
        <f t="shared" si="227"/>
        <v>8341.5560000000005</v>
      </c>
      <c r="Y520" s="497">
        <f t="shared" si="228"/>
        <v>0</v>
      </c>
    </row>
    <row r="521" spans="1:25" x14ac:dyDescent="0.25">
      <c r="A521" s="175" t="s">
        <v>978</v>
      </c>
      <c r="B521" s="186" t="s">
        <v>979</v>
      </c>
      <c r="C521" s="181" t="s">
        <v>170</v>
      </c>
      <c r="D521" s="187">
        <v>8</v>
      </c>
      <c r="E521" s="40">
        <v>1427.2057000000002</v>
      </c>
      <c r="F521" s="35">
        <f t="shared" si="218"/>
        <v>11417.645600000002</v>
      </c>
      <c r="G521" s="40">
        <v>0</v>
      </c>
      <c r="H521" s="35">
        <f t="shared" si="219"/>
        <v>0</v>
      </c>
      <c r="I521" s="35">
        <f t="shared" si="220"/>
        <v>11417.645600000002</v>
      </c>
      <c r="J521" s="454"/>
      <c r="K521" s="388"/>
      <c r="L521" s="328">
        <v>1427.2057000000002</v>
      </c>
      <c r="M521" s="329">
        <f t="shared" si="221"/>
        <v>0</v>
      </c>
      <c r="N521" s="328">
        <v>0</v>
      </c>
      <c r="O521" s="329">
        <f t="shared" si="222"/>
        <v>0</v>
      </c>
      <c r="P521" s="329">
        <f t="shared" si="223"/>
        <v>0</v>
      </c>
      <c r="Q521" s="486"/>
      <c r="R521" s="327">
        <f t="shared" si="229"/>
        <v>8</v>
      </c>
      <c r="S521" s="328">
        <v>1427.2057000000002</v>
      </c>
      <c r="T521" s="329">
        <f t="shared" si="224"/>
        <v>11417.645600000002</v>
      </c>
      <c r="U521" s="328">
        <v>0</v>
      </c>
      <c r="V521" s="329">
        <f t="shared" si="225"/>
        <v>0</v>
      </c>
      <c r="W521" s="329">
        <f t="shared" si="226"/>
        <v>11417.645600000002</v>
      </c>
      <c r="X521" s="464">
        <f t="shared" si="227"/>
        <v>11417.645600000002</v>
      </c>
      <c r="Y521" s="497">
        <f t="shared" si="228"/>
        <v>0</v>
      </c>
    </row>
    <row r="522" spans="1:25" x14ac:dyDescent="0.25">
      <c r="A522" s="175" t="s">
        <v>980</v>
      </c>
      <c r="B522" s="186" t="s">
        <v>981</v>
      </c>
      <c r="C522" s="181" t="s">
        <v>170</v>
      </c>
      <c r="D522" s="187">
        <v>14</v>
      </c>
      <c r="E522" s="40">
        <v>1042.6945000000001</v>
      </c>
      <c r="F522" s="35">
        <f t="shared" si="218"/>
        <v>14597.723000000002</v>
      </c>
      <c r="G522" s="40">
        <v>0</v>
      </c>
      <c r="H522" s="35">
        <f t="shared" si="219"/>
        <v>0</v>
      </c>
      <c r="I522" s="35">
        <f t="shared" si="220"/>
        <v>14597.723000000002</v>
      </c>
      <c r="J522" s="454"/>
      <c r="K522" s="388"/>
      <c r="L522" s="328">
        <v>1042.6945000000001</v>
      </c>
      <c r="M522" s="329">
        <f t="shared" si="221"/>
        <v>0</v>
      </c>
      <c r="N522" s="328">
        <v>0</v>
      </c>
      <c r="O522" s="329">
        <f t="shared" si="222"/>
        <v>0</v>
      </c>
      <c r="P522" s="329">
        <f t="shared" si="223"/>
        <v>0</v>
      </c>
      <c r="Q522" s="486"/>
      <c r="R522" s="327">
        <f t="shared" si="229"/>
        <v>14</v>
      </c>
      <c r="S522" s="328">
        <v>1042.6945000000001</v>
      </c>
      <c r="T522" s="329">
        <f t="shared" si="224"/>
        <v>14597.723000000002</v>
      </c>
      <c r="U522" s="328">
        <v>0</v>
      </c>
      <c r="V522" s="329">
        <f t="shared" si="225"/>
        <v>0</v>
      </c>
      <c r="W522" s="329">
        <f t="shared" si="226"/>
        <v>14597.723000000002</v>
      </c>
      <c r="X522" s="464">
        <f t="shared" si="227"/>
        <v>14597.723000000002</v>
      </c>
      <c r="Y522" s="497">
        <f t="shared" si="228"/>
        <v>0</v>
      </c>
    </row>
    <row r="523" spans="1:25" x14ac:dyDescent="0.25">
      <c r="A523" s="175" t="s">
        <v>982</v>
      </c>
      <c r="B523" s="186" t="s">
        <v>983</v>
      </c>
      <c r="C523" s="181" t="s">
        <v>170</v>
      </c>
      <c r="D523" s="140">
        <v>3</v>
      </c>
      <c r="E523" s="40">
        <v>188115.26640000002</v>
      </c>
      <c r="F523" s="35">
        <f t="shared" si="218"/>
        <v>564345.79920000001</v>
      </c>
      <c r="G523" s="40">
        <v>0</v>
      </c>
      <c r="H523" s="35">
        <f t="shared" si="219"/>
        <v>0</v>
      </c>
      <c r="I523" s="35">
        <f t="shared" si="220"/>
        <v>564345.79920000001</v>
      </c>
      <c r="J523" s="452"/>
      <c r="K523" s="374"/>
      <c r="L523" s="328">
        <v>188115.26640000002</v>
      </c>
      <c r="M523" s="329">
        <f t="shared" si="221"/>
        <v>0</v>
      </c>
      <c r="N523" s="328">
        <v>0</v>
      </c>
      <c r="O523" s="329">
        <f t="shared" si="222"/>
        <v>0</v>
      </c>
      <c r="P523" s="329">
        <f t="shared" si="223"/>
        <v>0</v>
      </c>
      <c r="Q523" s="484"/>
      <c r="R523" s="327">
        <f t="shared" si="229"/>
        <v>3</v>
      </c>
      <c r="S523" s="328">
        <v>188115.26640000002</v>
      </c>
      <c r="T523" s="329">
        <f t="shared" si="224"/>
        <v>564345.79920000001</v>
      </c>
      <c r="U523" s="328">
        <v>0</v>
      </c>
      <c r="V523" s="329">
        <f t="shared" si="225"/>
        <v>0</v>
      </c>
      <c r="W523" s="329">
        <f t="shared" si="226"/>
        <v>564345.79920000001</v>
      </c>
      <c r="X523" s="464">
        <f t="shared" si="227"/>
        <v>564345.79920000001</v>
      </c>
      <c r="Y523" s="497">
        <f t="shared" si="228"/>
        <v>0</v>
      </c>
    </row>
    <row r="524" spans="1:25" x14ac:dyDescent="0.25">
      <c r="A524" s="175" t="s">
        <v>984</v>
      </c>
      <c r="B524" s="186" t="s">
        <v>985</v>
      </c>
      <c r="C524" s="181" t="s">
        <v>170</v>
      </c>
      <c r="D524" s="187">
        <v>16</v>
      </c>
      <c r="E524" s="40">
        <v>12890.740600000001</v>
      </c>
      <c r="F524" s="35">
        <f t="shared" si="218"/>
        <v>206251.84960000002</v>
      </c>
      <c r="G524" s="40">
        <v>0</v>
      </c>
      <c r="H524" s="35">
        <f t="shared" si="219"/>
        <v>0</v>
      </c>
      <c r="I524" s="35">
        <f t="shared" si="220"/>
        <v>206251.84960000002</v>
      </c>
      <c r="J524" s="454"/>
      <c r="K524" s="388"/>
      <c r="L524" s="328">
        <v>12890.740600000001</v>
      </c>
      <c r="M524" s="329">
        <f t="shared" si="221"/>
        <v>0</v>
      </c>
      <c r="N524" s="328">
        <v>0</v>
      </c>
      <c r="O524" s="329">
        <f t="shared" si="222"/>
        <v>0</v>
      </c>
      <c r="P524" s="329">
        <f t="shared" si="223"/>
        <v>0</v>
      </c>
      <c r="Q524" s="486"/>
      <c r="R524" s="327">
        <f t="shared" si="229"/>
        <v>16</v>
      </c>
      <c r="S524" s="328">
        <v>12890.740600000001</v>
      </c>
      <c r="T524" s="329">
        <f t="shared" si="224"/>
        <v>206251.84960000002</v>
      </c>
      <c r="U524" s="328">
        <v>0</v>
      </c>
      <c r="V524" s="329">
        <f t="shared" si="225"/>
        <v>0</v>
      </c>
      <c r="W524" s="329">
        <f t="shared" si="226"/>
        <v>206251.84960000002</v>
      </c>
      <c r="X524" s="464">
        <f t="shared" si="227"/>
        <v>206251.84960000002</v>
      </c>
      <c r="Y524" s="497">
        <f t="shared" si="228"/>
        <v>0</v>
      </c>
    </row>
    <row r="525" spans="1:25" x14ac:dyDescent="0.25">
      <c r="A525" s="175" t="s">
        <v>986</v>
      </c>
      <c r="B525" s="186" t="s">
        <v>987</v>
      </c>
      <c r="C525" s="181" t="s">
        <v>406</v>
      </c>
      <c r="D525" s="187">
        <v>150</v>
      </c>
      <c r="E525" s="40">
        <v>3501.4204000000004</v>
      </c>
      <c r="F525" s="35">
        <f t="shared" si="218"/>
        <v>525213.06000000006</v>
      </c>
      <c r="G525" s="40">
        <v>0</v>
      </c>
      <c r="H525" s="35">
        <f t="shared" si="219"/>
        <v>0</v>
      </c>
      <c r="I525" s="35">
        <f t="shared" si="220"/>
        <v>525213.06000000006</v>
      </c>
      <c r="J525" s="454"/>
      <c r="K525" s="388"/>
      <c r="L525" s="328">
        <v>3501.4204000000004</v>
      </c>
      <c r="M525" s="329">
        <f t="shared" si="221"/>
        <v>0</v>
      </c>
      <c r="N525" s="328">
        <v>0</v>
      </c>
      <c r="O525" s="329">
        <f t="shared" si="222"/>
        <v>0</v>
      </c>
      <c r="P525" s="329">
        <f t="shared" si="223"/>
        <v>0</v>
      </c>
      <c r="Q525" s="486"/>
      <c r="R525" s="327">
        <f t="shared" si="229"/>
        <v>150</v>
      </c>
      <c r="S525" s="328">
        <v>3501.4204000000004</v>
      </c>
      <c r="T525" s="329">
        <f t="shared" si="224"/>
        <v>525213.06000000006</v>
      </c>
      <c r="U525" s="328">
        <v>0</v>
      </c>
      <c r="V525" s="329">
        <f t="shared" si="225"/>
        <v>0</v>
      </c>
      <c r="W525" s="329">
        <f t="shared" si="226"/>
        <v>525213.06000000006</v>
      </c>
      <c r="X525" s="464">
        <f t="shared" si="227"/>
        <v>525213.06000000006</v>
      </c>
      <c r="Y525" s="497">
        <f t="shared" si="228"/>
        <v>0</v>
      </c>
    </row>
    <row r="526" spans="1:25" ht="28.5" x14ac:dyDescent="0.25">
      <c r="A526" s="175" t="s">
        <v>988</v>
      </c>
      <c r="B526" s="122" t="s">
        <v>989</v>
      </c>
      <c r="C526" s="135" t="s">
        <v>170</v>
      </c>
      <c r="D526" s="39">
        <v>2</v>
      </c>
      <c r="E526" s="40">
        <v>20484.7189</v>
      </c>
      <c r="F526" s="35">
        <f t="shared" si="218"/>
        <v>40969.4378</v>
      </c>
      <c r="G526" s="40">
        <v>0</v>
      </c>
      <c r="H526" s="35">
        <f t="shared" si="219"/>
        <v>0</v>
      </c>
      <c r="I526" s="35">
        <f t="shared" si="220"/>
        <v>40969.4378</v>
      </c>
      <c r="J526" s="441"/>
      <c r="K526" s="327"/>
      <c r="L526" s="328">
        <v>20484.7189</v>
      </c>
      <c r="M526" s="329">
        <f t="shared" si="221"/>
        <v>0</v>
      </c>
      <c r="N526" s="328">
        <v>0</v>
      </c>
      <c r="O526" s="329">
        <f t="shared" si="222"/>
        <v>0</v>
      </c>
      <c r="P526" s="329">
        <f t="shared" si="223"/>
        <v>0</v>
      </c>
      <c r="Q526" s="473"/>
      <c r="R526" s="327">
        <f t="shared" si="229"/>
        <v>2</v>
      </c>
      <c r="S526" s="328">
        <v>20484.7189</v>
      </c>
      <c r="T526" s="329">
        <f t="shared" si="224"/>
        <v>40969.4378</v>
      </c>
      <c r="U526" s="328">
        <v>0</v>
      </c>
      <c r="V526" s="329">
        <f t="shared" si="225"/>
        <v>0</v>
      </c>
      <c r="W526" s="329">
        <f t="shared" si="226"/>
        <v>40969.4378</v>
      </c>
      <c r="X526" s="464">
        <f t="shared" si="227"/>
        <v>40969.4378</v>
      </c>
      <c r="Y526" s="497">
        <f t="shared" si="228"/>
        <v>0</v>
      </c>
    </row>
    <row r="527" spans="1:25" x14ac:dyDescent="0.25">
      <c r="A527" s="175" t="s">
        <v>990</v>
      </c>
      <c r="B527" s="122" t="s">
        <v>991</v>
      </c>
      <c r="C527" s="135" t="s">
        <v>170</v>
      </c>
      <c r="D527" s="39">
        <v>6</v>
      </c>
      <c r="E527" s="40">
        <v>8440.4086000000007</v>
      </c>
      <c r="F527" s="35">
        <f t="shared" si="218"/>
        <v>50642.4516</v>
      </c>
      <c r="G527" s="40">
        <v>0</v>
      </c>
      <c r="H527" s="35">
        <f t="shared" si="219"/>
        <v>0</v>
      </c>
      <c r="I527" s="35">
        <f t="shared" si="220"/>
        <v>50642.4516</v>
      </c>
      <c r="J527" s="441"/>
      <c r="K527" s="327"/>
      <c r="L527" s="328">
        <v>8440.4086000000007</v>
      </c>
      <c r="M527" s="329">
        <f t="shared" si="221"/>
        <v>0</v>
      </c>
      <c r="N527" s="328">
        <v>0</v>
      </c>
      <c r="O527" s="329">
        <f t="shared" si="222"/>
        <v>0</v>
      </c>
      <c r="P527" s="329">
        <f t="shared" si="223"/>
        <v>0</v>
      </c>
      <c r="Q527" s="473"/>
      <c r="R527" s="327">
        <f t="shared" si="229"/>
        <v>6</v>
      </c>
      <c r="S527" s="328">
        <v>8440.4086000000007</v>
      </c>
      <c r="T527" s="329">
        <f t="shared" si="224"/>
        <v>50642.4516</v>
      </c>
      <c r="U527" s="328">
        <v>0</v>
      </c>
      <c r="V527" s="329">
        <f t="shared" si="225"/>
        <v>0</v>
      </c>
      <c r="W527" s="329">
        <f t="shared" si="226"/>
        <v>50642.4516</v>
      </c>
      <c r="X527" s="464">
        <f t="shared" si="227"/>
        <v>50642.4516</v>
      </c>
      <c r="Y527" s="497">
        <f t="shared" si="228"/>
        <v>0</v>
      </c>
    </row>
    <row r="528" spans="1:25" ht="28.5" x14ac:dyDescent="0.25">
      <c r="A528" s="175" t="s">
        <v>992</v>
      </c>
      <c r="B528" s="122" t="s">
        <v>993</v>
      </c>
      <c r="C528" s="135" t="s">
        <v>170</v>
      </c>
      <c r="D528" s="39">
        <v>4</v>
      </c>
      <c r="E528" s="40">
        <v>23517.120000000003</v>
      </c>
      <c r="F528" s="35">
        <f t="shared" si="218"/>
        <v>94068.48000000001</v>
      </c>
      <c r="G528" s="40">
        <v>0</v>
      </c>
      <c r="H528" s="35">
        <f t="shared" si="219"/>
        <v>0</v>
      </c>
      <c r="I528" s="35">
        <f t="shared" si="220"/>
        <v>94068.48000000001</v>
      </c>
      <c r="J528" s="441"/>
      <c r="K528" s="327"/>
      <c r="L528" s="328">
        <v>23517.120000000003</v>
      </c>
      <c r="M528" s="329">
        <f t="shared" si="221"/>
        <v>0</v>
      </c>
      <c r="N528" s="328">
        <v>0</v>
      </c>
      <c r="O528" s="329">
        <f t="shared" si="222"/>
        <v>0</v>
      </c>
      <c r="P528" s="329">
        <f t="shared" si="223"/>
        <v>0</v>
      </c>
      <c r="Q528" s="473"/>
      <c r="R528" s="327">
        <f t="shared" si="229"/>
        <v>4</v>
      </c>
      <c r="S528" s="328">
        <v>23517.120000000003</v>
      </c>
      <c r="T528" s="329">
        <f t="shared" si="224"/>
        <v>94068.48000000001</v>
      </c>
      <c r="U528" s="328">
        <v>0</v>
      </c>
      <c r="V528" s="329">
        <f t="shared" si="225"/>
        <v>0</v>
      </c>
      <c r="W528" s="329">
        <f t="shared" si="226"/>
        <v>94068.48000000001</v>
      </c>
      <c r="X528" s="464">
        <f t="shared" si="227"/>
        <v>94068.48000000001</v>
      </c>
      <c r="Y528" s="497">
        <f t="shared" si="228"/>
        <v>0</v>
      </c>
    </row>
    <row r="529" spans="1:25" ht="28.5" x14ac:dyDescent="0.25">
      <c r="A529" s="175" t="s">
        <v>994</v>
      </c>
      <c r="B529" s="186" t="s">
        <v>995</v>
      </c>
      <c r="C529" s="181" t="s">
        <v>170</v>
      </c>
      <c r="D529" s="187">
        <v>2</v>
      </c>
      <c r="E529" s="40">
        <v>24930.61</v>
      </c>
      <c r="F529" s="35">
        <f t="shared" si="218"/>
        <v>49861.22</v>
      </c>
      <c r="G529" s="40">
        <v>0</v>
      </c>
      <c r="H529" s="35">
        <f t="shared" si="219"/>
        <v>0</v>
      </c>
      <c r="I529" s="35">
        <f t="shared" si="220"/>
        <v>49861.22</v>
      </c>
      <c r="J529" s="454"/>
      <c r="K529" s="388"/>
      <c r="L529" s="328">
        <v>24930.61</v>
      </c>
      <c r="M529" s="329">
        <f t="shared" si="221"/>
        <v>0</v>
      </c>
      <c r="N529" s="328">
        <v>0</v>
      </c>
      <c r="O529" s="329">
        <f t="shared" si="222"/>
        <v>0</v>
      </c>
      <c r="P529" s="329">
        <f t="shared" si="223"/>
        <v>0</v>
      </c>
      <c r="Q529" s="486"/>
      <c r="R529" s="327">
        <f t="shared" si="229"/>
        <v>2</v>
      </c>
      <c r="S529" s="328">
        <v>24930.61</v>
      </c>
      <c r="T529" s="329">
        <f t="shared" si="224"/>
        <v>49861.22</v>
      </c>
      <c r="U529" s="328">
        <v>0</v>
      </c>
      <c r="V529" s="329">
        <f t="shared" si="225"/>
        <v>0</v>
      </c>
      <c r="W529" s="329">
        <f t="shared" si="226"/>
        <v>49861.22</v>
      </c>
      <c r="X529" s="464">
        <f t="shared" si="227"/>
        <v>49861.22</v>
      </c>
      <c r="Y529" s="497">
        <f t="shared" si="228"/>
        <v>0</v>
      </c>
    </row>
    <row r="530" spans="1:25" x14ac:dyDescent="0.25">
      <c r="A530" s="175" t="s">
        <v>996</v>
      </c>
      <c r="B530" s="186" t="s">
        <v>997</v>
      </c>
      <c r="C530" s="181" t="s">
        <v>170</v>
      </c>
      <c r="D530" s="187">
        <v>4</v>
      </c>
      <c r="E530" s="40">
        <v>5932.7673000000004</v>
      </c>
      <c r="F530" s="35">
        <f t="shared" si="218"/>
        <v>23731.069200000002</v>
      </c>
      <c r="G530" s="40">
        <v>0</v>
      </c>
      <c r="H530" s="35">
        <f t="shared" si="219"/>
        <v>0</v>
      </c>
      <c r="I530" s="35">
        <f t="shared" si="220"/>
        <v>23731.069200000002</v>
      </c>
      <c r="J530" s="454"/>
      <c r="K530" s="388"/>
      <c r="L530" s="328">
        <v>5932.7673000000004</v>
      </c>
      <c r="M530" s="329">
        <f t="shared" si="221"/>
        <v>0</v>
      </c>
      <c r="N530" s="328">
        <v>0</v>
      </c>
      <c r="O530" s="329">
        <f t="shared" si="222"/>
        <v>0</v>
      </c>
      <c r="P530" s="329">
        <f t="shared" si="223"/>
        <v>0</v>
      </c>
      <c r="Q530" s="486"/>
      <c r="R530" s="327">
        <f t="shared" si="229"/>
        <v>4</v>
      </c>
      <c r="S530" s="328">
        <v>5932.7673000000004</v>
      </c>
      <c r="T530" s="329">
        <f t="shared" si="224"/>
        <v>23731.069200000002</v>
      </c>
      <c r="U530" s="328">
        <v>0</v>
      </c>
      <c r="V530" s="329">
        <f t="shared" si="225"/>
        <v>0</v>
      </c>
      <c r="W530" s="329">
        <f t="shared" si="226"/>
        <v>23731.069200000002</v>
      </c>
      <c r="X530" s="464">
        <f t="shared" si="227"/>
        <v>23731.069200000002</v>
      </c>
      <c r="Y530" s="497">
        <f t="shared" si="228"/>
        <v>0</v>
      </c>
    </row>
    <row r="531" spans="1:25" x14ac:dyDescent="0.25">
      <c r="A531" s="177" t="s">
        <v>998</v>
      </c>
      <c r="B531" s="47" t="s">
        <v>999</v>
      </c>
      <c r="C531" s="183"/>
      <c r="D531" s="43"/>
      <c r="E531" s="40"/>
      <c r="F531" s="143">
        <f>SUM(F532:F534)</f>
        <v>161647.76440000001</v>
      </c>
      <c r="G531" s="40"/>
      <c r="H531" s="143">
        <f>SUM(H532:H534)</f>
        <v>141960</v>
      </c>
      <c r="I531" s="143">
        <f>SUM(I532:I534)</f>
        <v>303607.76439999999</v>
      </c>
      <c r="J531" s="448"/>
      <c r="K531" s="330"/>
      <c r="L531" s="328"/>
      <c r="M531" s="375">
        <f>SUM(M532:M534)</f>
        <v>0</v>
      </c>
      <c r="N531" s="328"/>
      <c r="O531" s="375">
        <f>SUM(O532:O534)</f>
        <v>0</v>
      </c>
      <c r="P531" s="375">
        <f>SUM(P532:P534)</f>
        <v>0</v>
      </c>
      <c r="Q531" s="480"/>
      <c r="R531" s="327">
        <f t="shared" si="229"/>
        <v>0</v>
      </c>
      <c r="S531" s="328"/>
      <c r="T531" s="375">
        <f>SUM(T532:T534)</f>
        <v>161647.76440000001</v>
      </c>
      <c r="U531" s="328"/>
      <c r="V531" s="375">
        <f>SUM(V532:V534)</f>
        <v>141960</v>
      </c>
      <c r="W531" s="375">
        <f>SUM(W532:W534)</f>
        <v>303607.76439999999</v>
      </c>
      <c r="X531" s="464">
        <f t="shared" si="227"/>
        <v>303607.76439999999</v>
      </c>
      <c r="Y531" s="497">
        <f t="shared" si="228"/>
        <v>0</v>
      </c>
    </row>
    <row r="532" spans="1:25" x14ac:dyDescent="0.25">
      <c r="A532" s="175" t="s">
        <v>1000</v>
      </c>
      <c r="B532" s="122" t="s">
        <v>1001</v>
      </c>
      <c r="C532" s="181" t="s">
        <v>170</v>
      </c>
      <c r="D532" s="140">
        <v>2</v>
      </c>
      <c r="E532" s="40">
        <v>18622.475299999998</v>
      </c>
      <c r="F532" s="35">
        <f>D532*E532</f>
        <v>37244.950599999996</v>
      </c>
      <c r="G532" s="40">
        <v>0</v>
      </c>
      <c r="H532" s="35">
        <f>D532*G532</f>
        <v>0</v>
      </c>
      <c r="I532" s="35">
        <f>F532+H532</f>
        <v>37244.950599999996</v>
      </c>
      <c r="J532" s="452"/>
      <c r="K532" s="374"/>
      <c r="L532" s="328">
        <v>18622.475299999998</v>
      </c>
      <c r="M532" s="329">
        <f>K532*L532</f>
        <v>0</v>
      </c>
      <c r="N532" s="328">
        <v>0</v>
      </c>
      <c r="O532" s="329">
        <f>K532*N532</f>
        <v>0</v>
      </c>
      <c r="P532" s="329">
        <f>M532+O532</f>
        <v>0</v>
      </c>
      <c r="Q532" s="484"/>
      <c r="R532" s="327">
        <f t="shared" si="229"/>
        <v>2</v>
      </c>
      <c r="S532" s="328">
        <v>18622.475299999998</v>
      </c>
      <c r="T532" s="329">
        <f>R532*S532</f>
        <v>37244.950599999996</v>
      </c>
      <c r="U532" s="328">
        <v>0</v>
      </c>
      <c r="V532" s="329">
        <f>R532*U532</f>
        <v>0</v>
      </c>
      <c r="W532" s="329">
        <f>T532+V532</f>
        <v>37244.950599999996</v>
      </c>
      <c r="X532" s="464">
        <f t="shared" si="227"/>
        <v>37244.950599999996</v>
      </c>
      <c r="Y532" s="497">
        <f t="shared" si="228"/>
        <v>0</v>
      </c>
    </row>
    <row r="533" spans="1:25" x14ac:dyDescent="0.25">
      <c r="A533" s="175" t="s">
        <v>1002</v>
      </c>
      <c r="B533" s="188" t="s">
        <v>991</v>
      </c>
      <c r="C533" s="181" t="s">
        <v>170</v>
      </c>
      <c r="D533" s="187">
        <v>6</v>
      </c>
      <c r="E533" s="40">
        <v>7673.1023000000005</v>
      </c>
      <c r="F533" s="35">
        <f>D533*E533</f>
        <v>46038.613800000006</v>
      </c>
      <c r="G533" s="40">
        <v>0</v>
      </c>
      <c r="H533" s="35">
        <f>D533*G533</f>
        <v>0</v>
      </c>
      <c r="I533" s="35">
        <f>F533+H533</f>
        <v>46038.613800000006</v>
      </c>
      <c r="J533" s="454"/>
      <c r="K533" s="388"/>
      <c r="L533" s="328">
        <v>7673.1023000000005</v>
      </c>
      <c r="M533" s="329">
        <f>K533*L533</f>
        <v>0</v>
      </c>
      <c r="N533" s="328">
        <v>0</v>
      </c>
      <c r="O533" s="329">
        <f>K533*N533</f>
        <v>0</v>
      </c>
      <c r="P533" s="329">
        <f>M533+O533</f>
        <v>0</v>
      </c>
      <c r="Q533" s="486"/>
      <c r="R533" s="327">
        <f t="shared" si="229"/>
        <v>6</v>
      </c>
      <c r="S533" s="328">
        <v>7673.1023000000005</v>
      </c>
      <c r="T533" s="329">
        <f>R533*S533</f>
        <v>46038.613800000006</v>
      </c>
      <c r="U533" s="328">
        <v>0</v>
      </c>
      <c r="V533" s="329">
        <f>R533*U533</f>
        <v>0</v>
      </c>
      <c r="W533" s="329">
        <f>T533+V533</f>
        <v>46038.613800000006</v>
      </c>
      <c r="X533" s="464">
        <f t="shared" si="227"/>
        <v>46038.613800000006</v>
      </c>
      <c r="Y533" s="497">
        <f t="shared" si="228"/>
        <v>0</v>
      </c>
    </row>
    <row r="534" spans="1:25" ht="42.75" x14ac:dyDescent="0.25">
      <c r="A534" s="189" t="s">
        <v>1003</v>
      </c>
      <c r="B534" s="186" t="s">
        <v>1004</v>
      </c>
      <c r="C534" s="181" t="s">
        <v>170</v>
      </c>
      <c r="D534" s="187">
        <v>6</v>
      </c>
      <c r="E534" s="40">
        <v>13060.7</v>
      </c>
      <c r="F534" s="35">
        <f>D534*E534</f>
        <v>78364.200000000012</v>
      </c>
      <c r="G534" s="40">
        <v>23660</v>
      </c>
      <c r="H534" s="35">
        <f>D534*G534</f>
        <v>141960</v>
      </c>
      <c r="I534" s="35">
        <f>F534+H534</f>
        <v>220324.2</v>
      </c>
      <c r="J534" s="454"/>
      <c r="K534" s="388"/>
      <c r="L534" s="328">
        <v>13060.7</v>
      </c>
      <c r="M534" s="329">
        <f>K534*L534</f>
        <v>0</v>
      </c>
      <c r="N534" s="328">
        <v>23660</v>
      </c>
      <c r="O534" s="329">
        <f>K534*N534</f>
        <v>0</v>
      </c>
      <c r="P534" s="329">
        <f>M534+O534</f>
        <v>0</v>
      </c>
      <c r="Q534" s="486"/>
      <c r="R534" s="327">
        <f t="shared" si="229"/>
        <v>6</v>
      </c>
      <c r="S534" s="328">
        <v>13060.7</v>
      </c>
      <c r="T534" s="329">
        <f>R534*S534</f>
        <v>78364.200000000012</v>
      </c>
      <c r="U534" s="328">
        <v>23660</v>
      </c>
      <c r="V534" s="329">
        <f>R534*U534</f>
        <v>141960</v>
      </c>
      <c r="W534" s="329">
        <f>T534+V534</f>
        <v>220324.2</v>
      </c>
      <c r="X534" s="464">
        <f t="shared" si="227"/>
        <v>220324.2</v>
      </c>
      <c r="Y534" s="497">
        <f t="shared" si="228"/>
        <v>0</v>
      </c>
    </row>
    <row r="535" spans="1:25" x14ac:dyDescent="0.25">
      <c r="A535" s="190" t="s">
        <v>1005</v>
      </c>
      <c r="B535" s="47" t="s">
        <v>1006</v>
      </c>
      <c r="C535" s="183"/>
      <c r="D535" s="43"/>
      <c r="E535" s="40"/>
      <c r="F535" s="143">
        <f>SUM(F536:F552)</f>
        <v>3876817.5022</v>
      </c>
      <c r="G535" s="40"/>
      <c r="H535" s="143">
        <f>SUM(H536:H552)</f>
        <v>2498792.1503999997</v>
      </c>
      <c r="I535" s="143">
        <f>SUM(I536:I552)</f>
        <v>6375609.6525999997</v>
      </c>
      <c r="J535" s="448"/>
      <c r="K535" s="330"/>
      <c r="L535" s="328"/>
      <c r="M535" s="375">
        <f>SUM(M536:M552)</f>
        <v>0</v>
      </c>
      <c r="N535" s="328"/>
      <c r="O535" s="375">
        <f>SUM(O536:O552)</f>
        <v>0</v>
      </c>
      <c r="P535" s="375">
        <f>SUM(P536:P552)</f>
        <v>0</v>
      </c>
      <c r="Q535" s="480"/>
      <c r="R535" s="327">
        <f t="shared" si="229"/>
        <v>0</v>
      </c>
      <c r="S535" s="328"/>
      <c r="T535" s="375">
        <f>SUM(T536:T552)</f>
        <v>3876817.5022</v>
      </c>
      <c r="U535" s="328"/>
      <c r="V535" s="375">
        <f>SUM(V536:V552)</f>
        <v>2498792.1503999997</v>
      </c>
      <c r="W535" s="375">
        <f>SUM(W536:W552)</f>
        <v>6375609.6525999997</v>
      </c>
      <c r="X535" s="464">
        <f t="shared" si="227"/>
        <v>6375609.6525999997</v>
      </c>
      <c r="Y535" s="497">
        <f t="shared" si="228"/>
        <v>0</v>
      </c>
    </row>
    <row r="536" spans="1:25" x14ac:dyDescent="0.25">
      <c r="A536" s="189" t="s">
        <v>1007</v>
      </c>
      <c r="B536" s="122" t="s">
        <v>1008</v>
      </c>
      <c r="C536" s="135" t="s">
        <v>170</v>
      </c>
      <c r="D536" s="39">
        <v>65</v>
      </c>
      <c r="E536" s="40">
        <v>3340.5</v>
      </c>
      <c r="F536" s="35">
        <f t="shared" ref="F536:F552" si="230">D536*E536</f>
        <v>217132.5</v>
      </c>
      <c r="G536" s="40">
        <v>7735</v>
      </c>
      <c r="H536" s="35">
        <f t="shared" ref="H536:H552" si="231">D536*G536</f>
        <v>502775</v>
      </c>
      <c r="I536" s="35">
        <f t="shared" ref="I536:I552" si="232">F536+H536</f>
        <v>719907.5</v>
      </c>
      <c r="J536" s="441"/>
      <c r="K536" s="327"/>
      <c r="L536" s="328">
        <v>3340.5</v>
      </c>
      <c r="M536" s="329">
        <f t="shared" ref="M536:M552" si="233">K536*L536</f>
        <v>0</v>
      </c>
      <c r="N536" s="328">
        <v>7735</v>
      </c>
      <c r="O536" s="329">
        <f t="shared" ref="O536:O552" si="234">K536*N536</f>
        <v>0</v>
      </c>
      <c r="P536" s="329">
        <f t="shared" ref="P536:P552" si="235">M536+O536</f>
        <v>0</v>
      </c>
      <c r="Q536" s="473"/>
      <c r="R536" s="327">
        <f t="shared" si="229"/>
        <v>65</v>
      </c>
      <c r="S536" s="328">
        <v>3340.5</v>
      </c>
      <c r="T536" s="329">
        <f t="shared" ref="T536:T552" si="236">R536*S536</f>
        <v>217132.5</v>
      </c>
      <c r="U536" s="328">
        <v>7735</v>
      </c>
      <c r="V536" s="329">
        <f t="shared" ref="V536:V552" si="237">R536*U536</f>
        <v>502775</v>
      </c>
      <c r="W536" s="329">
        <f t="shared" ref="W536:W552" si="238">T536+V536</f>
        <v>719907.5</v>
      </c>
      <c r="X536" s="464">
        <f t="shared" si="227"/>
        <v>719907.5</v>
      </c>
      <c r="Y536" s="497">
        <f t="shared" si="228"/>
        <v>0</v>
      </c>
    </row>
    <row r="537" spans="1:25" x14ac:dyDescent="0.25">
      <c r="A537" s="189" t="s">
        <v>1009</v>
      </c>
      <c r="B537" s="122" t="s">
        <v>1010</v>
      </c>
      <c r="C537" s="181" t="s">
        <v>170</v>
      </c>
      <c r="D537" s="140">
        <v>4</v>
      </c>
      <c r="E537" s="40">
        <v>3013</v>
      </c>
      <c r="F537" s="35">
        <f t="shared" si="230"/>
        <v>12052</v>
      </c>
      <c r="G537" s="40">
        <v>0</v>
      </c>
      <c r="H537" s="35">
        <f t="shared" si="231"/>
        <v>0</v>
      </c>
      <c r="I537" s="35">
        <f t="shared" si="232"/>
        <v>12052</v>
      </c>
      <c r="J537" s="452"/>
      <c r="K537" s="374"/>
      <c r="L537" s="328">
        <v>3013</v>
      </c>
      <c r="M537" s="329">
        <f t="shared" si="233"/>
        <v>0</v>
      </c>
      <c r="N537" s="328">
        <v>0</v>
      </c>
      <c r="O537" s="329">
        <f t="shared" si="234"/>
        <v>0</v>
      </c>
      <c r="P537" s="329">
        <f t="shared" si="235"/>
        <v>0</v>
      </c>
      <c r="Q537" s="484"/>
      <c r="R537" s="327">
        <f t="shared" si="229"/>
        <v>4</v>
      </c>
      <c r="S537" s="328">
        <v>3013</v>
      </c>
      <c r="T537" s="329">
        <f t="shared" si="236"/>
        <v>12052</v>
      </c>
      <c r="U537" s="328">
        <v>0</v>
      </c>
      <c r="V537" s="329">
        <f t="shared" si="237"/>
        <v>0</v>
      </c>
      <c r="W537" s="329">
        <f t="shared" si="238"/>
        <v>12052</v>
      </c>
      <c r="X537" s="464">
        <f t="shared" si="227"/>
        <v>12052</v>
      </c>
      <c r="Y537" s="497">
        <f t="shared" si="228"/>
        <v>0</v>
      </c>
    </row>
    <row r="538" spans="1:25" x14ac:dyDescent="0.25">
      <c r="A538" s="189" t="s">
        <v>1011</v>
      </c>
      <c r="B538" s="188" t="s">
        <v>1012</v>
      </c>
      <c r="C538" s="181" t="s">
        <v>406</v>
      </c>
      <c r="D538" s="140">
        <v>375</v>
      </c>
      <c r="E538" s="40">
        <v>262</v>
      </c>
      <c r="F538" s="35">
        <f t="shared" si="230"/>
        <v>98250</v>
      </c>
      <c r="G538" s="40">
        <v>286</v>
      </c>
      <c r="H538" s="35">
        <f t="shared" si="231"/>
        <v>107250</v>
      </c>
      <c r="I538" s="35">
        <f t="shared" si="232"/>
        <v>205500</v>
      </c>
      <c r="J538" s="452"/>
      <c r="K538" s="374"/>
      <c r="L538" s="328">
        <v>262</v>
      </c>
      <c r="M538" s="329">
        <f t="shared" si="233"/>
        <v>0</v>
      </c>
      <c r="N538" s="328">
        <v>286</v>
      </c>
      <c r="O538" s="329">
        <f t="shared" si="234"/>
        <v>0</v>
      </c>
      <c r="P538" s="329">
        <f t="shared" si="235"/>
        <v>0</v>
      </c>
      <c r="Q538" s="484"/>
      <c r="R538" s="327">
        <f t="shared" si="229"/>
        <v>375</v>
      </c>
      <c r="S538" s="328">
        <v>262</v>
      </c>
      <c r="T538" s="329">
        <f t="shared" si="236"/>
        <v>98250</v>
      </c>
      <c r="U538" s="328">
        <v>286</v>
      </c>
      <c r="V538" s="329">
        <f t="shared" si="237"/>
        <v>107250</v>
      </c>
      <c r="W538" s="329">
        <f t="shared" si="238"/>
        <v>205500</v>
      </c>
      <c r="X538" s="464">
        <f t="shared" si="227"/>
        <v>205500</v>
      </c>
      <c r="Y538" s="497">
        <f t="shared" si="228"/>
        <v>0</v>
      </c>
    </row>
    <row r="539" spans="1:25" ht="42.75" x14ac:dyDescent="0.25">
      <c r="A539" s="189" t="s">
        <v>1013</v>
      </c>
      <c r="B539" s="122" t="s">
        <v>1014</v>
      </c>
      <c r="C539" s="181" t="s">
        <v>170</v>
      </c>
      <c r="D539" s="140">
        <v>6</v>
      </c>
      <c r="E539" s="40">
        <v>26724</v>
      </c>
      <c r="F539" s="35">
        <f t="shared" si="230"/>
        <v>160344</v>
      </c>
      <c r="G539" s="40">
        <v>61880</v>
      </c>
      <c r="H539" s="35">
        <f t="shared" si="231"/>
        <v>371280</v>
      </c>
      <c r="I539" s="35">
        <f t="shared" si="232"/>
        <v>531624</v>
      </c>
      <c r="J539" s="452"/>
      <c r="K539" s="374"/>
      <c r="L539" s="328">
        <v>26724</v>
      </c>
      <c r="M539" s="329">
        <f t="shared" si="233"/>
        <v>0</v>
      </c>
      <c r="N539" s="328">
        <v>61880</v>
      </c>
      <c r="O539" s="329">
        <f t="shared" si="234"/>
        <v>0</v>
      </c>
      <c r="P539" s="329">
        <f t="shared" si="235"/>
        <v>0</v>
      </c>
      <c r="Q539" s="484"/>
      <c r="R539" s="327">
        <f t="shared" si="229"/>
        <v>6</v>
      </c>
      <c r="S539" s="328">
        <v>26724</v>
      </c>
      <c r="T539" s="329">
        <f t="shared" si="236"/>
        <v>160344</v>
      </c>
      <c r="U539" s="328">
        <v>61880</v>
      </c>
      <c r="V539" s="329">
        <f t="shared" si="237"/>
        <v>371280</v>
      </c>
      <c r="W539" s="329">
        <f t="shared" si="238"/>
        <v>531624</v>
      </c>
      <c r="X539" s="464">
        <f t="shared" si="227"/>
        <v>531624</v>
      </c>
      <c r="Y539" s="497">
        <f t="shared" si="228"/>
        <v>0</v>
      </c>
    </row>
    <row r="540" spans="1:25" ht="28.5" x14ac:dyDescent="0.25">
      <c r="A540" s="189" t="s">
        <v>1015</v>
      </c>
      <c r="B540" s="188" t="s">
        <v>1016</v>
      </c>
      <c r="C540" s="181" t="s">
        <v>170</v>
      </c>
      <c r="D540" s="140">
        <v>11</v>
      </c>
      <c r="E540" s="40">
        <v>6288</v>
      </c>
      <c r="F540" s="35">
        <f t="shared" si="230"/>
        <v>69168</v>
      </c>
      <c r="G540" s="40">
        <v>14560</v>
      </c>
      <c r="H540" s="35">
        <f t="shared" si="231"/>
        <v>160160</v>
      </c>
      <c r="I540" s="35">
        <f t="shared" si="232"/>
        <v>229328</v>
      </c>
      <c r="J540" s="452"/>
      <c r="K540" s="374"/>
      <c r="L540" s="328">
        <v>6288</v>
      </c>
      <c r="M540" s="329">
        <f t="shared" si="233"/>
        <v>0</v>
      </c>
      <c r="N540" s="328">
        <v>14560</v>
      </c>
      <c r="O540" s="329">
        <f t="shared" si="234"/>
        <v>0</v>
      </c>
      <c r="P540" s="329">
        <f t="shared" si="235"/>
        <v>0</v>
      </c>
      <c r="Q540" s="484"/>
      <c r="R540" s="327">
        <f t="shared" si="229"/>
        <v>11</v>
      </c>
      <c r="S540" s="328">
        <v>6288</v>
      </c>
      <c r="T540" s="329">
        <f t="shared" si="236"/>
        <v>69168</v>
      </c>
      <c r="U540" s="328">
        <v>14560</v>
      </c>
      <c r="V540" s="329">
        <f t="shared" si="237"/>
        <v>160160</v>
      </c>
      <c r="W540" s="329">
        <f t="shared" si="238"/>
        <v>229328</v>
      </c>
      <c r="X540" s="464">
        <f t="shared" si="227"/>
        <v>229328</v>
      </c>
      <c r="Y540" s="497">
        <f t="shared" si="228"/>
        <v>0</v>
      </c>
    </row>
    <row r="541" spans="1:25" ht="42.75" x14ac:dyDescent="0.25">
      <c r="A541" s="189" t="s">
        <v>1017</v>
      </c>
      <c r="B541" s="122" t="s">
        <v>1018</v>
      </c>
      <c r="C541" s="135" t="s">
        <v>170</v>
      </c>
      <c r="D541" s="39">
        <v>8</v>
      </c>
      <c r="E541" s="40">
        <v>13362</v>
      </c>
      <c r="F541" s="35">
        <f t="shared" si="230"/>
        <v>106896</v>
      </c>
      <c r="G541" s="40">
        <v>30940</v>
      </c>
      <c r="H541" s="35">
        <f t="shared" si="231"/>
        <v>247520</v>
      </c>
      <c r="I541" s="35">
        <f t="shared" si="232"/>
        <v>354416</v>
      </c>
      <c r="J541" s="441"/>
      <c r="K541" s="327"/>
      <c r="L541" s="328">
        <v>13362</v>
      </c>
      <c r="M541" s="329">
        <f t="shared" si="233"/>
        <v>0</v>
      </c>
      <c r="N541" s="328">
        <v>30940</v>
      </c>
      <c r="O541" s="329">
        <f t="shared" si="234"/>
        <v>0</v>
      </c>
      <c r="P541" s="329">
        <f t="shared" si="235"/>
        <v>0</v>
      </c>
      <c r="Q541" s="473"/>
      <c r="R541" s="327">
        <f t="shared" si="229"/>
        <v>8</v>
      </c>
      <c r="S541" s="328">
        <v>13362</v>
      </c>
      <c r="T541" s="329">
        <f t="shared" si="236"/>
        <v>106896</v>
      </c>
      <c r="U541" s="328">
        <v>30940</v>
      </c>
      <c r="V541" s="329">
        <f t="shared" si="237"/>
        <v>247520</v>
      </c>
      <c r="W541" s="329">
        <f t="shared" si="238"/>
        <v>354416</v>
      </c>
      <c r="X541" s="464">
        <f t="shared" si="227"/>
        <v>354416</v>
      </c>
      <c r="Y541" s="497">
        <f t="shared" si="228"/>
        <v>0</v>
      </c>
    </row>
    <row r="542" spans="1:25" x14ac:dyDescent="0.25">
      <c r="A542" s="189" t="s">
        <v>1019</v>
      </c>
      <c r="B542" s="188" t="s">
        <v>1020</v>
      </c>
      <c r="C542" s="191" t="s">
        <v>406</v>
      </c>
      <c r="D542" s="192">
        <v>201.45</v>
      </c>
      <c r="E542" s="40">
        <v>366.8</v>
      </c>
      <c r="F542" s="35">
        <f t="shared" si="230"/>
        <v>73891.86</v>
      </c>
      <c r="G542" s="40">
        <v>676</v>
      </c>
      <c r="H542" s="35">
        <f t="shared" si="231"/>
        <v>136180.19999999998</v>
      </c>
      <c r="I542" s="35">
        <f t="shared" si="232"/>
        <v>210072.06</v>
      </c>
      <c r="J542" s="445"/>
      <c r="K542" s="389"/>
      <c r="L542" s="328">
        <v>366.8</v>
      </c>
      <c r="M542" s="329">
        <f t="shared" si="233"/>
        <v>0</v>
      </c>
      <c r="N542" s="328">
        <v>676</v>
      </c>
      <c r="O542" s="329">
        <f t="shared" si="234"/>
        <v>0</v>
      </c>
      <c r="P542" s="329">
        <f t="shared" si="235"/>
        <v>0</v>
      </c>
      <c r="Q542" s="477"/>
      <c r="R542" s="327">
        <f t="shared" si="229"/>
        <v>201.45</v>
      </c>
      <c r="S542" s="328">
        <v>366.8</v>
      </c>
      <c r="T542" s="329">
        <f t="shared" si="236"/>
        <v>73891.86</v>
      </c>
      <c r="U542" s="328">
        <v>676</v>
      </c>
      <c r="V542" s="329">
        <f t="shared" si="237"/>
        <v>136180.19999999998</v>
      </c>
      <c r="W542" s="329">
        <f t="shared" si="238"/>
        <v>210072.06</v>
      </c>
      <c r="X542" s="464">
        <f t="shared" si="227"/>
        <v>210072.06</v>
      </c>
      <c r="Y542" s="497">
        <f t="shared" si="228"/>
        <v>0</v>
      </c>
    </row>
    <row r="543" spans="1:25" x14ac:dyDescent="0.25">
      <c r="A543" s="189" t="s">
        <v>1021</v>
      </c>
      <c r="B543" s="186" t="s">
        <v>1022</v>
      </c>
      <c r="C543" s="181" t="s">
        <v>170</v>
      </c>
      <c r="D543" s="140">
        <v>10</v>
      </c>
      <c r="E543" s="40">
        <v>2554.5</v>
      </c>
      <c r="F543" s="35">
        <f t="shared" si="230"/>
        <v>25545</v>
      </c>
      <c r="G543" s="40">
        <v>13780</v>
      </c>
      <c r="H543" s="35">
        <f t="shared" si="231"/>
        <v>137800</v>
      </c>
      <c r="I543" s="35">
        <f t="shared" si="232"/>
        <v>163345</v>
      </c>
      <c r="J543" s="452"/>
      <c r="K543" s="374"/>
      <c r="L543" s="328">
        <v>2554.5</v>
      </c>
      <c r="M543" s="329">
        <f t="shared" si="233"/>
        <v>0</v>
      </c>
      <c r="N543" s="328">
        <v>13780</v>
      </c>
      <c r="O543" s="329">
        <f t="shared" si="234"/>
        <v>0</v>
      </c>
      <c r="P543" s="329">
        <f t="shared" si="235"/>
        <v>0</v>
      </c>
      <c r="Q543" s="484"/>
      <c r="R543" s="327">
        <f t="shared" si="229"/>
        <v>10</v>
      </c>
      <c r="S543" s="328">
        <v>2554.5</v>
      </c>
      <c r="T543" s="329">
        <f t="shared" si="236"/>
        <v>25545</v>
      </c>
      <c r="U543" s="328">
        <v>13780</v>
      </c>
      <c r="V543" s="329">
        <f t="shared" si="237"/>
        <v>137800</v>
      </c>
      <c r="W543" s="329">
        <f t="shared" si="238"/>
        <v>163345</v>
      </c>
      <c r="X543" s="464">
        <f t="shared" si="227"/>
        <v>163345</v>
      </c>
      <c r="Y543" s="497">
        <f t="shared" si="228"/>
        <v>0</v>
      </c>
    </row>
    <row r="544" spans="1:25" ht="28.5" x14ac:dyDescent="0.25">
      <c r="A544" s="189" t="s">
        <v>1023</v>
      </c>
      <c r="B544" s="122" t="s">
        <v>1024</v>
      </c>
      <c r="C544" s="135" t="s">
        <v>19</v>
      </c>
      <c r="D544" s="39">
        <v>15.91</v>
      </c>
      <c r="E544" s="40">
        <v>3799</v>
      </c>
      <c r="F544" s="35">
        <f t="shared" si="230"/>
        <v>60442.090000000004</v>
      </c>
      <c r="G544" s="40">
        <v>9230</v>
      </c>
      <c r="H544" s="35">
        <f t="shared" si="231"/>
        <v>146849.29999999999</v>
      </c>
      <c r="I544" s="35">
        <f t="shared" si="232"/>
        <v>207291.38999999998</v>
      </c>
      <c r="J544" s="441"/>
      <c r="K544" s="327"/>
      <c r="L544" s="328">
        <v>3799</v>
      </c>
      <c r="M544" s="329">
        <f t="shared" si="233"/>
        <v>0</v>
      </c>
      <c r="N544" s="328">
        <v>9230</v>
      </c>
      <c r="O544" s="329">
        <f t="shared" si="234"/>
        <v>0</v>
      </c>
      <c r="P544" s="329">
        <f t="shared" si="235"/>
        <v>0</v>
      </c>
      <c r="Q544" s="473"/>
      <c r="R544" s="327">
        <f t="shared" si="229"/>
        <v>15.91</v>
      </c>
      <c r="S544" s="328">
        <v>3799</v>
      </c>
      <c r="T544" s="329">
        <f t="shared" si="236"/>
        <v>60442.090000000004</v>
      </c>
      <c r="U544" s="328">
        <v>9230</v>
      </c>
      <c r="V544" s="329">
        <f t="shared" si="237"/>
        <v>146849.29999999999</v>
      </c>
      <c r="W544" s="329">
        <f t="shared" si="238"/>
        <v>207291.38999999998</v>
      </c>
      <c r="X544" s="464">
        <f t="shared" si="227"/>
        <v>207291.38999999998</v>
      </c>
      <c r="Y544" s="497">
        <f t="shared" si="228"/>
        <v>0</v>
      </c>
    </row>
    <row r="545" spans="1:25" x14ac:dyDescent="0.25">
      <c r="A545" s="189" t="s">
        <v>1025</v>
      </c>
      <c r="B545" s="122" t="s">
        <v>1026</v>
      </c>
      <c r="C545" s="135" t="s">
        <v>1027</v>
      </c>
      <c r="D545" s="140">
        <v>5.35</v>
      </c>
      <c r="E545" s="40">
        <v>6945.62</v>
      </c>
      <c r="F545" s="35">
        <f t="shared" si="230"/>
        <v>37159.066999999995</v>
      </c>
      <c r="G545" s="40">
        <v>65</v>
      </c>
      <c r="H545" s="35">
        <f t="shared" si="231"/>
        <v>347.75</v>
      </c>
      <c r="I545" s="35">
        <f t="shared" si="232"/>
        <v>37506.816999999995</v>
      </c>
      <c r="J545" s="452"/>
      <c r="K545" s="374"/>
      <c r="L545" s="328">
        <v>6945.62</v>
      </c>
      <c r="M545" s="329">
        <f t="shared" si="233"/>
        <v>0</v>
      </c>
      <c r="N545" s="328">
        <v>65</v>
      </c>
      <c r="O545" s="329">
        <f t="shared" si="234"/>
        <v>0</v>
      </c>
      <c r="P545" s="329">
        <f t="shared" si="235"/>
        <v>0</v>
      </c>
      <c r="Q545" s="484"/>
      <c r="R545" s="327">
        <f t="shared" si="229"/>
        <v>5.35</v>
      </c>
      <c r="S545" s="328">
        <v>6945.62</v>
      </c>
      <c r="T545" s="329">
        <f t="shared" si="236"/>
        <v>37159.066999999995</v>
      </c>
      <c r="U545" s="328">
        <v>65</v>
      </c>
      <c r="V545" s="329">
        <f t="shared" si="237"/>
        <v>347.75</v>
      </c>
      <c r="W545" s="329">
        <f t="shared" si="238"/>
        <v>37506.816999999995</v>
      </c>
      <c r="X545" s="464">
        <f t="shared" si="227"/>
        <v>37506.816999999995</v>
      </c>
      <c r="Y545" s="497">
        <f t="shared" si="228"/>
        <v>0</v>
      </c>
    </row>
    <row r="546" spans="1:25" x14ac:dyDescent="0.25">
      <c r="A546" s="189" t="s">
        <v>1028</v>
      </c>
      <c r="B546" s="122" t="s">
        <v>1029</v>
      </c>
      <c r="C546" s="135" t="s">
        <v>28</v>
      </c>
      <c r="D546" s="140">
        <v>1</v>
      </c>
      <c r="E546" s="40">
        <v>84495</v>
      </c>
      <c r="F546" s="35">
        <f t="shared" si="230"/>
        <v>84495</v>
      </c>
      <c r="G546" s="40">
        <v>84682</v>
      </c>
      <c r="H546" s="35">
        <f t="shared" si="231"/>
        <v>84682</v>
      </c>
      <c r="I546" s="35">
        <f t="shared" si="232"/>
        <v>169177</v>
      </c>
      <c r="J546" s="452"/>
      <c r="K546" s="374"/>
      <c r="L546" s="328">
        <v>84495</v>
      </c>
      <c r="M546" s="329">
        <f t="shared" si="233"/>
        <v>0</v>
      </c>
      <c r="N546" s="328">
        <v>84682</v>
      </c>
      <c r="O546" s="329">
        <f t="shared" si="234"/>
        <v>0</v>
      </c>
      <c r="P546" s="329">
        <f t="shared" si="235"/>
        <v>0</v>
      </c>
      <c r="Q546" s="484"/>
      <c r="R546" s="327">
        <f t="shared" si="229"/>
        <v>1</v>
      </c>
      <c r="S546" s="328">
        <v>84495</v>
      </c>
      <c r="T546" s="329">
        <f t="shared" si="236"/>
        <v>84495</v>
      </c>
      <c r="U546" s="328">
        <v>84682</v>
      </c>
      <c r="V546" s="329">
        <f t="shared" si="237"/>
        <v>84682</v>
      </c>
      <c r="W546" s="329">
        <f t="shared" si="238"/>
        <v>169177</v>
      </c>
      <c r="X546" s="464">
        <f t="shared" si="227"/>
        <v>169177</v>
      </c>
      <c r="Y546" s="497">
        <f t="shared" si="228"/>
        <v>0</v>
      </c>
    </row>
    <row r="547" spans="1:25" ht="42.75" x14ac:dyDescent="0.25">
      <c r="A547" s="189" t="s">
        <v>1030</v>
      </c>
      <c r="B547" s="122" t="s">
        <v>1031</v>
      </c>
      <c r="C547" s="135" t="s">
        <v>43</v>
      </c>
      <c r="D547" s="140">
        <v>3.6</v>
      </c>
      <c r="E547" s="40">
        <v>11004</v>
      </c>
      <c r="F547" s="35">
        <f t="shared" si="230"/>
        <v>39614.400000000001</v>
      </c>
      <c r="G547" s="40">
        <v>32023.329000000005</v>
      </c>
      <c r="H547" s="35">
        <f t="shared" si="231"/>
        <v>115283.98440000002</v>
      </c>
      <c r="I547" s="35">
        <f t="shared" si="232"/>
        <v>154898.38440000001</v>
      </c>
      <c r="J547" s="452"/>
      <c r="K547" s="374"/>
      <c r="L547" s="328">
        <v>11004</v>
      </c>
      <c r="M547" s="329">
        <f t="shared" si="233"/>
        <v>0</v>
      </c>
      <c r="N547" s="328">
        <v>32023.329000000005</v>
      </c>
      <c r="O547" s="329">
        <f t="shared" si="234"/>
        <v>0</v>
      </c>
      <c r="P547" s="329">
        <f t="shared" si="235"/>
        <v>0</v>
      </c>
      <c r="Q547" s="484"/>
      <c r="R547" s="327">
        <f t="shared" si="229"/>
        <v>3.6</v>
      </c>
      <c r="S547" s="328">
        <v>11004</v>
      </c>
      <c r="T547" s="329">
        <f t="shared" si="236"/>
        <v>39614.400000000001</v>
      </c>
      <c r="U547" s="328">
        <v>32023.329000000005</v>
      </c>
      <c r="V547" s="329">
        <f t="shared" si="237"/>
        <v>115283.98440000002</v>
      </c>
      <c r="W547" s="329">
        <f t="shared" si="238"/>
        <v>154898.38440000001</v>
      </c>
      <c r="X547" s="464">
        <f t="shared" si="227"/>
        <v>154898.38440000001</v>
      </c>
      <c r="Y547" s="497">
        <f t="shared" si="228"/>
        <v>0</v>
      </c>
    </row>
    <row r="548" spans="1:25" ht="28.5" x14ac:dyDescent="0.25">
      <c r="A548" s="193" t="s">
        <v>1032</v>
      </c>
      <c r="B548" s="186" t="s">
        <v>1033</v>
      </c>
      <c r="C548" s="181" t="s">
        <v>19</v>
      </c>
      <c r="D548" s="140">
        <v>28.8</v>
      </c>
      <c r="E548" s="40">
        <v>9914.08</v>
      </c>
      <c r="F548" s="35">
        <f t="shared" si="230"/>
        <v>285525.50400000002</v>
      </c>
      <c r="G548" s="40">
        <v>175.5</v>
      </c>
      <c r="H548" s="35">
        <f t="shared" si="231"/>
        <v>5054.4000000000005</v>
      </c>
      <c r="I548" s="35">
        <f t="shared" si="232"/>
        <v>290579.90400000004</v>
      </c>
      <c r="J548" s="452"/>
      <c r="K548" s="374"/>
      <c r="L548" s="328">
        <v>9914.08</v>
      </c>
      <c r="M548" s="329">
        <f t="shared" si="233"/>
        <v>0</v>
      </c>
      <c r="N548" s="328">
        <v>175.5</v>
      </c>
      <c r="O548" s="329">
        <f t="shared" si="234"/>
        <v>0</v>
      </c>
      <c r="P548" s="329">
        <f t="shared" si="235"/>
        <v>0</v>
      </c>
      <c r="Q548" s="484"/>
      <c r="R548" s="327">
        <f t="shared" si="229"/>
        <v>28.8</v>
      </c>
      <c r="S548" s="328">
        <v>9914.08</v>
      </c>
      <c r="T548" s="329">
        <f t="shared" si="236"/>
        <v>285525.50400000002</v>
      </c>
      <c r="U548" s="328">
        <v>175.5</v>
      </c>
      <c r="V548" s="329">
        <f t="shared" si="237"/>
        <v>5054.4000000000005</v>
      </c>
      <c r="W548" s="329">
        <f t="shared" si="238"/>
        <v>290579.90400000004</v>
      </c>
      <c r="X548" s="464">
        <f t="shared" si="227"/>
        <v>290579.90400000004</v>
      </c>
      <c r="Y548" s="497">
        <f t="shared" si="228"/>
        <v>0</v>
      </c>
    </row>
    <row r="549" spans="1:25" x14ac:dyDescent="0.25">
      <c r="A549" s="193" t="s">
        <v>1034</v>
      </c>
      <c r="B549" s="186" t="s">
        <v>1035</v>
      </c>
      <c r="C549" s="181" t="s">
        <v>170</v>
      </c>
      <c r="D549" s="140">
        <v>6</v>
      </c>
      <c r="E549" s="40">
        <v>10480</v>
      </c>
      <c r="F549" s="35">
        <f t="shared" si="230"/>
        <v>62880</v>
      </c>
      <c r="G549" s="40">
        <v>24050</v>
      </c>
      <c r="H549" s="35">
        <f t="shared" si="231"/>
        <v>144300</v>
      </c>
      <c r="I549" s="35">
        <f t="shared" si="232"/>
        <v>207180</v>
      </c>
      <c r="J549" s="452"/>
      <c r="K549" s="374"/>
      <c r="L549" s="328">
        <v>10480</v>
      </c>
      <c r="M549" s="329">
        <f t="shared" si="233"/>
        <v>0</v>
      </c>
      <c r="N549" s="328">
        <v>24050</v>
      </c>
      <c r="O549" s="329">
        <f t="shared" si="234"/>
        <v>0</v>
      </c>
      <c r="P549" s="329">
        <f t="shared" si="235"/>
        <v>0</v>
      </c>
      <c r="Q549" s="484"/>
      <c r="R549" s="327">
        <f t="shared" si="229"/>
        <v>6</v>
      </c>
      <c r="S549" s="328">
        <v>10480</v>
      </c>
      <c r="T549" s="329">
        <f t="shared" si="236"/>
        <v>62880</v>
      </c>
      <c r="U549" s="328">
        <v>24050</v>
      </c>
      <c r="V549" s="329">
        <f t="shared" si="237"/>
        <v>144300</v>
      </c>
      <c r="W549" s="329">
        <f t="shared" si="238"/>
        <v>207180</v>
      </c>
      <c r="X549" s="464">
        <f t="shared" si="227"/>
        <v>207180</v>
      </c>
      <c r="Y549" s="497">
        <f t="shared" si="228"/>
        <v>0</v>
      </c>
    </row>
    <row r="550" spans="1:25" ht="28.5" x14ac:dyDescent="0.25">
      <c r="A550" s="193" t="s">
        <v>1036</v>
      </c>
      <c r="B550" s="186" t="s">
        <v>1037</v>
      </c>
      <c r="C550" s="181" t="s">
        <v>170</v>
      </c>
      <c r="D550" s="140">
        <v>100</v>
      </c>
      <c r="E550" s="40">
        <v>393</v>
      </c>
      <c r="F550" s="35">
        <f t="shared" si="230"/>
        <v>39300</v>
      </c>
      <c r="G550" s="40">
        <v>0</v>
      </c>
      <c r="H550" s="35">
        <f t="shared" si="231"/>
        <v>0</v>
      </c>
      <c r="I550" s="35">
        <f t="shared" si="232"/>
        <v>39300</v>
      </c>
      <c r="J550" s="452"/>
      <c r="K550" s="374"/>
      <c r="L550" s="328">
        <v>393</v>
      </c>
      <c r="M550" s="329">
        <f t="shared" si="233"/>
        <v>0</v>
      </c>
      <c r="N550" s="328">
        <v>0</v>
      </c>
      <c r="O550" s="329">
        <f t="shared" si="234"/>
        <v>0</v>
      </c>
      <c r="P550" s="329">
        <f t="shared" si="235"/>
        <v>0</v>
      </c>
      <c r="Q550" s="484"/>
      <c r="R550" s="327">
        <f t="shared" si="229"/>
        <v>100</v>
      </c>
      <c r="S550" s="328">
        <v>393</v>
      </c>
      <c r="T550" s="329">
        <f t="shared" si="236"/>
        <v>39300</v>
      </c>
      <c r="U550" s="328">
        <v>0</v>
      </c>
      <c r="V550" s="329">
        <f t="shared" si="237"/>
        <v>0</v>
      </c>
      <c r="W550" s="329">
        <f t="shared" si="238"/>
        <v>39300</v>
      </c>
      <c r="X550" s="464">
        <f t="shared" si="227"/>
        <v>39300</v>
      </c>
      <c r="Y550" s="497">
        <f t="shared" si="228"/>
        <v>0</v>
      </c>
    </row>
    <row r="551" spans="1:25" x14ac:dyDescent="0.25">
      <c r="A551" s="193" t="s">
        <v>1038</v>
      </c>
      <c r="B551" s="186" t="s">
        <v>1039</v>
      </c>
      <c r="C551" s="181" t="s">
        <v>19</v>
      </c>
      <c r="D551" s="140">
        <v>588</v>
      </c>
      <c r="E551" s="40">
        <v>953.4049</v>
      </c>
      <c r="F551" s="35">
        <f t="shared" si="230"/>
        <v>560602.08120000002</v>
      </c>
      <c r="G551" s="40">
        <v>577.05700000000002</v>
      </c>
      <c r="H551" s="35">
        <f t="shared" si="231"/>
        <v>339309.516</v>
      </c>
      <c r="I551" s="35">
        <f t="shared" si="232"/>
        <v>899911.59719999996</v>
      </c>
      <c r="J551" s="452"/>
      <c r="K551" s="374"/>
      <c r="L551" s="328">
        <v>953.4049</v>
      </c>
      <c r="M551" s="329">
        <f t="shared" si="233"/>
        <v>0</v>
      </c>
      <c r="N551" s="328">
        <v>577.05700000000002</v>
      </c>
      <c r="O551" s="329">
        <f t="shared" si="234"/>
        <v>0</v>
      </c>
      <c r="P551" s="329">
        <f t="shared" si="235"/>
        <v>0</v>
      </c>
      <c r="Q551" s="484"/>
      <c r="R551" s="327">
        <f t="shared" si="229"/>
        <v>588</v>
      </c>
      <c r="S551" s="328">
        <v>953.4049</v>
      </c>
      <c r="T551" s="329">
        <f t="shared" si="236"/>
        <v>560602.08120000002</v>
      </c>
      <c r="U551" s="328">
        <v>577.05700000000002</v>
      </c>
      <c r="V551" s="329">
        <f t="shared" si="237"/>
        <v>339309.516</v>
      </c>
      <c r="W551" s="329">
        <f t="shared" si="238"/>
        <v>899911.59719999996</v>
      </c>
      <c r="X551" s="464">
        <f t="shared" si="227"/>
        <v>899911.59719999996</v>
      </c>
      <c r="Y551" s="497">
        <f t="shared" si="228"/>
        <v>0</v>
      </c>
    </row>
    <row r="552" spans="1:25" x14ac:dyDescent="0.25">
      <c r="A552" s="193" t="s">
        <v>1040</v>
      </c>
      <c r="B552" s="122" t="s">
        <v>176</v>
      </c>
      <c r="C552" s="135" t="s">
        <v>19</v>
      </c>
      <c r="D552" s="39">
        <v>8098</v>
      </c>
      <c r="E552" s="40">
        <v>240</v>
      </c>
      <c r="F552" s="35">
        <f t="shared" si="230"/>
        <v>1943520</v>
      </c>
      <c r="G552" s="40">
        <v>0</v>
      </c>
      <c r="H552" s="35">
        <f t="shared" si="231"/>
        <v>0</v>
      </c>
      <c r="I552" s="35">
        <f t="shared" si="232"/>
        <v>1943520</v>
      </c>
      <c r="J552" s="441"/>
      <c r="K552" s="327"/>
      <c r="L552" s="328">
        <v>240</v>
      </c>
      <c r="M552" s="329">
        <f t="shared" si="233"/>
        <v>0</v>
      </c>
      <c r="N552" s="328">
        <v>0</v>
      </c>
      <c r="O552" s="329">
        <f t="shared" si="234"/>
        <v>0</v>
      </c>
      <c r="P552" s="329">
        <f t="shared" si="235"/>
        <v>0</v>
      </c>
      <c r="Q552" s="473"/>
      <c r="R552" s="327">
        <f t="shared" si="229"/>
        <v>8098</v>
      </c>
      <c r="S552" s="328">
        <v>240</v>
      </c>
      <c r="T552" s="329">
        <f t="shared" si="236"/>
        <v>1943520</v>
      </c>
      <c r="U552" s="328">
        <v>0</v>
      </c>
      <c r="V552" s="329">
        <f t="shared" si="237"/>
        <v>0</v>
      </c>
      <c r="W552" s="329">
        <f t="shared" si="238"/>
        <v>1943520</v>
      </c>
      <c r="X552" s="464">
        <f t="shared" si="227"/>
        <v>1943520</v>
      </c>
      <c r="Y552" s="497">
        <f t="shared" si="228"/>
        <v>0</v>
      </c>
    </row>
    <row r="553" spans="1:25" x14ac:dyDescent="0.25">
      <c r="A553" s="74" t="s">
        <v>1041</v>
      </c>
      <c r="B553" s="75" t="s">
        <v>1042</v>
      </c>
      <c r="C553" s="76"/>
      <c r="D553" s="77"/>
      <c r="E553" s="81"/>
      <c r="F553" s="80">
        <f>SUM(F554:F591)</f>
        <v>329700.8</v>
      </c>
      <c r="G553" s="78"/>
      <c r="H553" s="80">
        <f>SUM(H554:H591)</f>
        <v>1210967.2109999999</v>
      </c>
      <c r="I553" s="80">
        <f>SUM(I554:I591)</f>
        <v>1540668.0109999995</v>
      </c>
      <c r="J553" s="447"/>
      <c r="K553" s="350"/>
      <c r="L553" s="351"/>
      <c r="M553" s="353">
        <f>SUM(M554:M591)</f>
        <v>18995</v>
      </c>
      <c r="N553" s="390"/>
      <c r="O553" s="353">
        <f>SUM(O554:O591)</f>
        <v>100986.61</v>
      </c>
      <c r="P553" s="353">
        <f>SUM(P554:P591)</f>
        <v>119981.61</v>
      </c>
      <c r="Q553" s="479"/>
      <c r="R553" s="327">
        <f t="shared" si="229"/>
        <v>0</v>
      </c>
      <c r="S553" s="351"/>
      <c r="T553" s="353">
        <f>SUM(T554:T591)</f>
        <v>310705.8</v>
      </c>
      <c r="U553" s="390"/>
      <c r="V553" s="353">
        <f>SUM(V554:V591)</f>
        <v>1109980.601</v>
      </c>
      <c r="W553" s="353">
        <f>SUM(W554:W591)</f>
        <v>1420686.4009999996</v>
      </c>
      <c r="X553" s="464">
        <f t="shared" si="227"/>
        <v>1420686.4009999994</v>
      </c>
      <c r="Y553" s="497">
        <f t="shared" si="228"/>
        <v>0</v>
      </c>
    </row>
    <row r="554" spans="1:25" x14ac:dyDescent="0.25">
      <c r="A554" s="194" t="s">
        <v>1043</v>
      </c>
      <c r="B554" s="117" t="s">
        <v>1044</v>
      </c>
      <c r="C554" s="118" t="s">
        <v>170</v>
      </c>
      <c r="D554" s="119">
        <v>1</v>
      </c>
      <c r="E554" s="40">
        <v>6550</v>
      </c>
      <c r="F554" s="35">
        <f t="shared" ref="F554:F574" si="239">D554*E554</f>
        <v>6550</v>
      </c>
      <c r="G554" s="40">
        <v>48346.61</v>
      </c>
      <c r="H554" s="35">
        <f t="shared" ref="H554:H574" si="240">D554*G554</f>
        <v>48346.61</v>
      </c>
      <c r="I554" s="35">
        <f>F554+H554</f>
        <v>54896.61</v>
      </c>
      <c r="J554" s="441"/>
      <c r="K554" s="371">
        <v>1</v>
      </c>
      <c r="L554" s="328">
        <v>6550</v>
      </c>
      <c r="M554" s="329">
        <f t="shared" ref="M554:M574" si="241">K554*L554</f>
        <v>6550</v>
      </c>
      <c r="N554" s="328">
        <v>48346.61</v>
      </c>
      <c r="O554" s="329">
        <f t="shared" ref="O554:O574" si="242">K554*N554</f>
        <v>48346.61</v>
      </c>
      <c r="P554" s="329">
        <f>M554+O554</f>
        <v>54896.61</v>
      </c>
      <c r="Q554" s="473"/>
      <c r="R554" s="327">
        <f t="shared" si="229"/>
        <v>0</v>
      </c>
      <c r="S554" s="328">
        <v>6550</v>
      </c>
      <c r="T554" s="329">
        <f t="shared" ref="T554:T574" si="243">R554*S554</f>
        <v>0</v>
      </c>
      <c r="U554" s="328">
        <v>48346.61</v>
      </c>
      <c r="V554" s="329">
        <f t="shared" ref="V554:V574" si="244">R554*U554</f>
        <v>0</v>
      </c>
      <c r="W554" s="329">
        <f>T554+V554</f>
        <v>0</v>
      </c>
      <c r="X554" s="464">
        <f t="shared" si="227"/>
        <v>0</v>
      </c>
      <c r="Y554" s="497">
        <f t="shared" si="228"/>
        <v>0</v>
      </c>
    </row>
    <row r="555" spans="1:25" ht="28.5" x14ac:dyDescent="0.25">
      <c r="A555" s="194" t="s">
        <v>1045</v>
      </c>
      <c r="B555" s="117" t="s">
        <v>1046</v>
      </c>
      <c r="C555" s="118" t="s">
        <v>243</v>
      </c>
      <c r="D555" s="119">
        <v>10</v>
      </c>
      <c r="E555" s="40">
        <v>186.02</v>
      </c>
      <c r="F555" s="35">
        <f t="shared" si="239"/>
        <v>1860.2</v>
      </c>
      <c r="G555" s="40">
        <v>1809.6</v>
      </c>
      <c r="H555" s="35">
        <f t="shared" si="240"/>
        <v>18096</v>
      </c>
      <c r="I555" s="35">
        <f t="shared" ref="I555:I591" si="245">F555+H555</f>
        <v>19956.2</v>
      </c>
      <c r="J555" s="441"/>
      <c r="K555" s="371">
        <v>10</v>
      </c>
      <c r="L555" s="328">
        <v>186.02</v>
      </c>
      <c r="M555" s="329">
        <f t="shared" si="241"/>
        <v>1860.2</v>
      </c>
      <c r="N555" s="328">
        <v>1809.6</v>
      </c>
      <c r="O555" s="329">
        <f t="shared" si="242"/>
        <v>18096</v>
      </c>
      <c r="P555" s="329">
        <f t="shared" ref="P555:P591" si="246">M555+O555</f>
        <v>19956.2</v>
      </c>
      <c r="Q555" s="473"/>
      <c r="R555" s="327">
        <f t="shared" si="229"/>
        <v>0</v>
      </c>
      <c r="S555" s="328">
        <v>186.02</v>
      </c>
      <c r="T555" s="329">
        <f t="shared" si="243"/>
        <v>0</v>
      </c>
      <c r="U555" s="328">
        <v>1809.6</v>
      </c>
      <c r="V555" s="329">
        <f t="shared" si="244"/>
        <v>0</v>
      </c>
      <c r="W555" s="329">
        <f t="shared" ref="W555:W591" si="247">T555+V555</f>
        <v>0</v>
      </c>
      <c r="X555" s="464">
        <f t="shared" si="227"/>
        <v>0</v>
      </c>
      <c r="Y555" s="497">
        <f t="shared" si="228"/>
        <v>0</v>
      </c>
    </row>
    <row r="556" spans="1:25" ht="28.5" x14ac:dyDescent="0.25">
      <c r="A556" s="194" t="s">
        <v>1047</v>
      </c>
      <c r="B556" s="117" t="s">
        <v>1048</v>
      </c>
      <c r="C556" s="118" t="s">
        <v>243</v>
      </c>
      <c r="D556" s="119">
        <v>79</v>
      </c>
      <c r="E556" s="40">
        <v>162.44</v>
      </c>
      <c r="F556" s="35">
        <f t="shared" si="239"/>
        <v>12832.76</v>
      </c>
      <c r="G556" s="40">
        <v>322.39999999999998</v>
      </c>
      <c r="H556" s="35">
        <f t="shared" si="240"/>
        <v>25469.599999999999</v>
      </c>
      <c r="I556" s="35">
        <f t="shared" si="245"/>
        <v>38302.36</v>
      </c>
      <c r="J556" s="441"/>
      <c r="K556" s="371">
        <v>15</v>
      </c>
      <c r="L556" s="328">
        <v>162.44</v>
      </c>
      <c r="M556" s="329">
        <f t="shared" si="241"/>
        <v>2436.6</v>
      </c>
      <c r="N556" s="328">
        <v>322.39999999999998</v>
      </c>
      <c r="O556" s="329">
        <f t="shared" si="242"/>
        <v>4836</v>
      </c>
      <c r="P556" s="329">
        <f t="shared" si="246"/>
        <v>7272.6</v>
      </c>
      <c r="Q556" s="473"/>
      <c r="R556" s="327">
        <f t="shared" si="229"/>
        <v>64</v>
      </c>
      <c r="S556" s="328">
        <v>162.44</v>
      </c>
      <c r="T556" s="329">
        <f t="shared" si="243"/>
        <v>10396.16</v>
      </c>
      <c r="U556" s="328">
        <v>322.39999999999998</v>
      </c>
      <c r="V556" s="329">
        <f t="shared" si="244"/>
        <v>20633.599999999999</v>
      </c>
      <c r="W556" s="329">
        <f t="shared" si="247"/>
        <v>31029.759999999998</v>
      </c>
      <c r="X556" s="464">
        <f t="shared" si="227"/>
        <v>31029.760000000002</v>
      </c>
      <c r="Y556" s="497">
        <f t="shared" si="228"/>
        <v>0</v>
      </c>
    </row>
    <row r="557" spans="1:25" x14ac:dyDescent="0.25">
      <c r="A557" s="194" t="s">
        <v>1049</v>
      </c>
      <c r="B557" s="117" t="s">
        <v>1050</v>
      </c>
      <c r="C557" s="118" t="s">
        <v>296</v>
      </c>
      <c r="D557" s="119">
        <v>41</v>
      </c>
      <c r="E557" s="40">
        <v>162.44</v>
      </c>
      <c r="F557" s="35">
        <f t="shared" si="239"/>
        <v>6660.04</v>
      </c>
      <c r="G557" s="40">
        <v>434.2</v>
      </c>
      <c r="H557" s="35">
        <f t="shared" si="240"/>
        <v>17802.2</v>
      </c>
      <c r="I557" s="35">
        <f t="shared" si="245"/>
        <v>24462.240000000002</v>
      </c>
      <c r="J557" s="441"/>
      <c r="K557" s="371">
        <v>30</v>
      </c>
      <c r="L557" s="328">
        <v>162.44</v>
      </c>
      <c r="M557" s="329">
        <f t="shared" si="241"/>
        <v>4873.2</v>
      </c>
      <c r="N557" s="328">
        <v>434.2</v>
      </c>
      <c r="O557" s="329">
        <f t="shared" si="242"/>
        <v>13026</v>
      </c>
      <c r="P557" s="329">
        <f t="shared" si="246"/>
        <v>17899.2</v>
      </c>
      <c r="Q557" s="473"/>
      <c r="R557" s="327">
        <f t="shared" si="229"/>
        <v>11</v>
      </c>
      <c r="S557" s="328">
        <v>162.44</v>
      </c>
      <c r="T557" s="329">
        <f t="shared" si="243"/>
        <v>1786.84</v>
      </c>
      <c r="U557" s="328">
        <v>434.2</v>
      </c>
      <c r="V557" s="329">
        <f t="shared" si="244"/>
        <v>4776.2</v>
      </c>
      <c r="W557" s="329">
        <f t="shared" si="247"/>
        <v>6563.04</v>
      </c>
      <c r="X557" s="464">
        <f t="shared" si="227"/>
        <v>6563.0400000000009</v>
      </c>
      <c r="Y557" s="497">
        <f t="shared" si="228"/>
        <v>0</v>
      </c>
    </row>
    <row r="558" spans="1:25" x14ac:dyDescent="0.25">
      <c r="A558" s="194" t="s">
        <v>1051</v>
      </c>
      <c r="B558" s="117" t="s">
        <v>645</v>
      </c>
      <c r="C558" s="118" t="s">
        <v>296</v>
      </c>
      <c r="D558" s="119">
        <v>50</v>
      </c>
      <c r="E558" s="40">
        <v>162.44</v>
      </c>
      <c r="F558" s="35">
        <f t="shared" si="239"/>
        <v>8122</v>
      </c>
      <c r="G558" s="40">
        <v>184.6</v>
      </c>
      <c r="H558" s="35">
        <f t="shared" si="240"/>
        <v>9230</v>
      </c>
      <c r="I558" s="35">
        <f t="shared" si="245"/>
        <v>17352</v>
      </c>
      <c r="J558" s="441"/>
      <c r="K558" s="371"/>
      <c r="L558" s="328">
        <v>162.44</v>
      </c>
      <c r="M558" s="329">
        <f t="shared" si="241"/>
        <v>0</v>
      </c>
      <c r="N558" s="328">
        <v>184.6</v>
      </c>
      <c r="O558" s="329">
        <f t="shared" si="242"/>
        <v>0</v>
      </c>
      <c r="P558" s="329">
        <f t="shared" si="246"/>
        <v>0</v>
      </c>
      <c r="Q558" s="473"/>
      <c r="R558" s="327">
        <f t="shared" si="229"/>
        <v>50</v>
      </c>
      <c r="S558" s="328">
        <v>162.44</v>
      </c>
      <c r="T558" s="329">
        <f t="shared" si="243"/>
        <v>8122</v>
      </c>
      <c r="U558" s="328">
        <v>184.6</v>
      </c>
      <c r="V558" s="329">
        <f t="shared" si="244"/>
        <v>9230</v>
      </c>
      <c r="W558" s="329">
        <f t="shared" si="247"/>
        <v>17352</v>
      </c>
      <c r="X558" s="464">
        <f t="shared" si="227"/>
        <v>17352</v>
      </c>
      <c r="Y558" s="497">
        <f t="shared" si="228"/>
        <v>0</v>
      </c>
    </row>
    <row r="559" spans="1:25" x14ac:dyDescent="0.25">
      <c r="A559" s="194" t="s">
        <v>1052</v>
      </c>
      <c r="B559" s="117" t="s">
        <v>676</v>
      </c>
      <c r="C559" s="118" t="s">
        <v>170</v>
      </c>
      <c r="D559" s="119">
        <v>3</v>
      </c>
      <c r="E559" s="40">
        <v>393</v>
      </c>
      <c r="F559" s="35">
        <f t="shared" si="239"/>
        <v>1179</v>
      </c>
      <c r="G559" s="40">
        <v>2175.576</v>
      </c>
      <c r="H559" s="35">
        <f t="shared" si="240"/>
        <v>6526.7280000000001</v>
      </c>
      <c r="I559" s="35">
        <f t="shared" si="245"/>
        <v>7705.7280000000001</v>
      </c>
      <c r="J559" s="441"/>
      <c r="K559" s="371"/>
      <c r="L559" s="328">
        <v>393</v>
      </c>
      <c r="M559" s="329">
        <f t="shared" si="241"/>
        <v>0</v>
      </c>
      <c r="N559" s="328">
        <v>2175.576</v>
      </c>
      <c r="O559" s="329">
        <f t="shared" si="242"/>
        <v>0</v>
      </c>
      <c r="P559" s="329">
        <f t="shared" si="246"/>
        <v>0</v>
      </c>
      <c r="Q559" s="473"/>
      <c r="R559" s="327">
        <f t="shared" si="229"/>
        <v>3</v>
      </c>
      <c r="S559" s="328">
        <v>393</v>
      </c>
      <c r="T559" s="329">
        <f t="shared" si="243"/>
        <v>1179</v>
      </c>
      <c r="U559" s="328">
        <v>2175.576</v>
      </c>
      <c r="V559" s="329">
        <f t="shared" si="244"/>
        <v>6526.7280000000001</v>
      </c>
      <c r="W559" s="329">
        <f t="shared" si="247"/>
        <v>7705.7280000000001</v>
      </c>
      <c r="X559" s="464">
        <f t="shared" si="227"/>
        <v>7705.7280000000001</v>
      </c>
      <c r="Y559" s="497">
        <f t="shared" si="228"/>
        <v>0</v>
      </c>
    </row>
    <row r="560" spans="1:25" x14ac:dyDescent="0.25">
      <c r="A560" s="194" t="s">
        <v>1053</v>
      </c>
      <c r="B560" s="117" t="s">
        <v>520</v>
      </c>
      <c r="C560" s="118" t="s">
        <v>243</v>
      </c>
      <c r="D560" s="119">
        <v>21</v>
      </c>
      <c r="E560" s="40">
        <v>838.4</v>
      </c>
      <c r="F560" s="35">
        <f t="shared" si="239"/>
        <v>17606.399999999998</v>
      </c>
      <c r="G560" s="40">
        <v>699.4</v>
      </c>
      <c r="H560" s="35">
        <f t="shared" si="240"/>
        <v>14687.4</v>
      </c>
      <c r="I560" s="35">
        <f t="shared" si="245"/>
        <v>32293.799999999996</v>
      </c>
      <c r="J560" s="441"/>
      <c r="K560" s="371"/>
      <c r="L560" s="328">
        <v>838.4</v>
      </c>
      <c r="M560" s="329">
        <f t="shared" si="241"/>
        <v>0</v>
      </c>
      <c r="N560" s="328">
        <v>699.4</v>
      </c>
      <c r="O560" s="329">
        <f t="shared" si="242"/>
        <v>0</v>
      </c>
      <c r="P560" s="329">
        <f t="shared" si="246"/>
        <v>0</v>
      </c>
      <c r="Q560" s="473"/>
      <c r="R560" s="327">
        <f t="shared" si="229"/>
        <v>21</v>
      </c>
      <c r="S560" s="328">
        <v>838.4</v>
      </c>
      <c r="T560" s="329">
        <f t="shared" si="243"/>
        <v>17606.399999999998</v>
      </c>
      <c r="U560" s="328">
        <v>699.4</v>
      </c>
      <c r="V560" s="329">
        <f t="shared" si="244"/>
        <v>14687.4</v>
      </c>
      <c r="W560" s="329">
        <f t="shared" si="247"/>
        <v>32293.799999999996</v>
      </c>
      <c r="X560" s="464">
        <f t="shared" si="227"/>
        <v>32293.799999999996</v>
      </c>
      <c r="Y560" s="497">
        <f t="shared" si="228"/>
        <v>0</v>
      </c>
    </row>
    <row r="561" spans="1:25" x14ac:dyDescent="0.25">
      <c r="A561" s="194" t="s">
        <v>1054</v>
      </c>
      <c r="B561" s="117" t="s">
        <v>1055</v>
      </c>
      <c r="C561" s="118" t="s">
        <v>243</v>
      </c>
      <c r="D561" s="119">
        <v>17.3</v>
      </c>
      <c r="E561" s="40">
        <v>157.19999999999999</v>
      </c>
      <c r="F561" s="35">
        <f t="shared" si="239"/>
        <v>2719.56</v>
      </c>
      <c r="G561" s="40">
        <v>271.99</v>
      </c>
      <c r="H561" s="35">
        <f t="shared" si="240"/>
        <v>4705.4270000000006</v>
      </c>
      <c r="I561" s="35">
        <f t="shared" si="245"/>
        <v>7424.987000000001</v>
      </c>
      <c r="J561" s="441"/>
      <c r="K561" s="371"/>
      <c r="L561" s="328">
        <v>157.19999999999999</v>
      </c>
      <c r="M561" s="329">
        <f t="shared" si="241"/>
        <v>0</v>
      </c>
      <c r="N561" s="328">
        <v>271.99</v>
      </c>
      <c r="O561" s="329">
        <f t="shared" si="242"/>
        <v>0</v>
      </c>
      <c r="P561" s="329">
        <f t="shared" si="246"/>
        <v>0</v>
      </c>
      <c r="Q561" s="473"/>
      <c r="R561" s="327">
        <f t="shared" si="229"/>
        <v>17.3</v>
      </c>
      <c r="S561" s="328">
        <v>157.19999999999999</v>
      </c>
      <c r="T561" s="329">
        <f t="shared" si="243"/>
        <v>2719.56</v>
      </c>
      <c r="U561" s="328">
        <v>271.99</v>
      </c>
      <c r="V561" s="329">
        <f t="shared" si="244"/>
        <v>4705.4270000000006</v>
      </c>
      <c r="W561" s="329">
        <f t="shared" si="247"/>
        <v>7424.987000000001</v>
      </c>
      <c r="X561" s="464">
        <f t="shared" si="227"/>
        <v>7424.987000000001</v>
      </c>
      <c r="Y561" s="497">
        <f t="shared" si="228"/>
        <v>0</v>
      </c>
    </row>
    <row r="562" spans="1:25" ht="28.5" x14ac:dyDescent="0.25">
      <c r="A562" s="194" t="s">
        <v>1056</v>
      </c>
      <c r="B562" s="117" t="s">
        <v>1057</v>
      </c>
      <c r="C562" s="118" t="s">
        <v>170</v>
      </c>
      <c r="D562" s="119">
        <v>1</v>
      </c>
      <c r="E562" s="40">
        <v>7074</v>
      </c>
      <c r="F562" s="35">
        <f t="shared" si="239"/>
        <v>7074</v>
      </c>
      <c r="G562" s="40">
        <v>127083.26800000001</v>
      </c>
      <c r="H562" s="35">
        <f t="shared" si="240"/>
        <v>127083.26800000001</v>
      </c>
      <c r="I562" s="35">
        <f t="shared" si="245"/>
        <v>134157.26800000001</v>
      </c>
      <c r="J562" s="441"/>
      <c r="K562" s="371"/>
      <c r="L562" s="328">
        <v>7074</v>
      </c>
      <c r="M562" s="329">
        <f t="shared" si="241"/>
        <v>0</v>
      </c>
      <c r="N562" s="328">
        <v>127083.26800000001</v>
      </c>
      <c r="O562" s="329">
        <f t="shared" si="242"/>
        <v>0</v>
      </c>
      <c r="P562" s="329">
        <f t="shared" si="246"/>
        <v>0</v>
      </c>
      <c r="Q562" s="473"/>
      <c r="R562" s="327">
        <f t="shared" si="229"/>
        <v>1</v>
      </c>
      <c r="S562" s="328">
        <v>7074</v>
      </c>
      <c r="T562" s="329">
        <f t="shared" si="243"/>
        <v>7074</v>
      </c>
      <c r="U562" s="328">
        <v>127083.26800000001</v>
      </c>
      <c r="V562" s="329">
        <f t="shared" si="244"/>
        <v>127083.26800000001</v>
      </c>
      <c r="W562" s="329">
        <f t="shared" si="247"/>
        <v>134157.26800000001</v>
      </c>
      <c r="X562" s="464">
        <f t="shared" si="227"/>
        <v>134157.26800000001</v>
      </c>
      <c r="Y562" s="497">
        <f t="shared" si="228"/>
        <v>0</v>
      </c>
    </row>
    <row r="563" spans="1:25" x14ac:dyDescent="0.25">
      <c r="A563" s="194" t="s">
        <v>1058</v>
      </c>
      <c r="B563" s="117" t="s">
        <v>557</v>
      </c>
      <c r="C563" s="118" t="s">
        <v>170</v>
      </c>
      <c r="D563" s="119">
        <v>4</v>
      </c>
      <c r="E563" s="40">
        <v>393</v>
      </c>
      <c r="F563" s="35">
        <f t="shared" si="239"/>
        <v>1572</v>
      </c>
      <c r="G563" s="40">
        <v>221.68</v>
      </c>
      <c r="H563" s="35">
        <f t="shared" si="240"/>
        <v>886.72</v>
      </c>
      <c r="I563" s="35">
        <f t="shared" si="245"/>
        <v>2458.7200000000003</v>
      </c>
      <c r="J563" s="441"/>
      <c r="K563" s="371"/>
      <c r="L563" s="328">
        <v>393</v>
      </c>
      <c r="M563" s="329">
        <f t="shared" si="241"/>
        <v>0</v>
      </c>
      <c r="N563" s="328">
        <v>221.68</v>
      </c>
      <c r="O563" s="329">
        <f t="shared" si="242"/>
        <v>0</v>
      </c>
      <c r="P563" s="329">
        <f t="shared" si="246"/>
        <v>0</v>
      </c>
      <c r="Q563" s="473"/>
      <c r="R563" s="327">
        <f t="shared" si="229"/>
        <v>4</v>
      </c>
      <c r="S563" s="328">
        <v>393</v>
      </c>
      <c r="T563" s="329">
        <f t="shared" si="243"/>
        <v>1572</v>
      </c>
      <c r="U563" s="328">
        <v>221.68</v>
      </c>
      <c r="V563" s="329">
        <f t="shared" si="244"/>
        <v>886.72</v>
      </c>
      <c r="W563" s="329">
        <f t="shared" si="247"/>
        <v>2458.7200000000003</v>
      </c>
      <c r="X563" s="464">
        <f t="shared" si="227"/>
        <v>2458.7200000000003</v>
      </c>
      <c r="Y563" s="497">
        <f t="shared" si="228"/>
        <v>0</v>
      </c>
    </row>
    <row r="564" spans="1:25" x14ac:dyDescent="0.25">
      <c r="A564" s="194" t="s">
        <v>1059</v>
      </c>
      <c r="B564" s="117" t="s">
        <v>563</v>
      </c>
      <c r="C564" s="118" t="s">
        <v>170</v>
      </c>
      <c r="D564" s="119">
        <v>54</v>
      </c>
      <c r="E564" s="40">
        <v>0</v>
      </c>
      <c r="F564" s="35">
        <f t="shared" si="239"/>
        <v>0</v>
      </c>
      <c r="G564" s="40">
        <v>8.8000000000000007</v>
      </c>
      <c r="H564" s="35">
        <f t="shared" si="240"/>
        <v>475.20000000000005</v>
      </c>
      <c r="I564" s="35">
        <f t="shared" si="245"/>
        <v>475.20000000000005</v>
      </c>
      <c r="J564" s="441"/>
      <c r="K564" s="371"/>
      <c r="L564" s="328">
        <v>0</v>
      </c>
      <c r="M564" s="329">
        <f t="shared" si="241"/>
        <v>0</v>
      </c>
      <c r="N564" s="328">
        <v>8.8000000000000007</v>
      </c>
      <c r="O564" s="329">
        <f t="shared" si="242"/>
        <v>0</v>
      </c>
      <c r="P564" s="329">
        <f t="shared" si="246"/>
        <v>0</v>
      </c>
      <c r="Q564" s="473"/>
      <c r="R564" s="327">
        <f t="shared" si="229"/>
        <v>54</v>
      </c>
      <c r="S564" s="328">
        <v>0</v>
      </c>
      <c r="T564" s="329">
        <f t="shared" si="243"/>
        <v>0</v>
      </c>
      <c r="U564" s="328">
        <v>8.8000000000000007</v>
      </c>
      <c r="V564" s="329">
        <f t="shared" si="244"/>
        <v>475.20000000000005</v>
      </c>
      <c r="W564" s="329">
        <f t="shared" si="247"/>
        <v>475.20000000000005</v>
      </c>
      <c r="X564" s="464">
        <f t="shared" si="227"/>
        <v>475.20000000000005</v>
      </c>
      <c r="Y564" s="497">
        <f t="shared" si="228"/>
        <v>0</v>
      </c>
    </row>
    <row r="565" spans="1:25" x14ac:dyDescent="0.25">
      <c r="A565" s="194" t="s">
        <v>1060</v>
      </c>
      <c r="B565" s="117" t="s">
        <v>561</v>
      </c>
      <c r="C565" s="118" t="s">
        <v>170</v>
      </c>
      <c r="D565" s="119">
        <v>28</v>
      </c>
      <c r="E565" s="40">
        <v>0</v>
      </c>
      <c r="F565" s="35">
        <f t="shared" si="239"/>
        <v>0</v>
      </c>
      <c r="G565" s="40">
        <v>3.99</v>
      </c>
      <c r="H565" s="35">
        <f t="shared" si="240"/>
        <v>111.72</v>
      </c>
      <c r="I565" s="35">
        <f t="shared" si="245"/>
        <v>111.72</v>
      </c>
      <c r="J565" s="441"/>
      <c r="K565" s="371"/>
      <c r="L565" s="328">
        <v>0</v>
      </c>
      <c r="M565" s="329">
        <f t="shared" si="241"/>
        <v>0</v>
      </c>
      <c r="N565" s="328">
        <v>3.99</v>
      </c>
      <c r="O565" s="329">
        <f t="shared" si="242"/>
        <v>0</v>
      </c>
      <c r="P565" s="329">
        <f t="shared" si="246"/>
        <v>0</v>
      </c>
      <c r="Q565" s="473"/>
      <c r="R565" s="327">
        <f t="shared" si="229"/>
        <v>28</v>
      </c>
      <c r="S565" s="328">
        <v>0</v>
      </c>
      <c r="T565" s="329">
        <f t="shared" si="243"/>
        <v>0</v>
      </c>
      <c r="U565" s="328">
        <v>3.99</v>
      </c>
      <c r="V565" s="329">
        <f t="shared" si="244"/>
        <v>111.72</v>
      </c>
      <c r="W565" s="329">
        <f t="shared" si="247"/>
        <v>111.72</v>
      </c>
      <c r="X565" s="464">
        <f t="shared" si="227"/>
        <v>111.72</v>
      </c>
      <c r="Y565" s="497">
        <f t="shared" si="228"/>
        <v>0</v>
      </c>
    </row>
    <row r="566" spans="1:25" x14ac:dyDescent="0.25">
      <c r="A566" s="194" t="s">
        <v>1061</v>
      </c>
      <c r="B566" s="117" t="s">
        <v>1062</v>
      </c>
      <c r="C566" s="118" t="s">
        <v>243</v>
      </c>
      <c r="D566" s="119">
        <v>8</v>
      </c>
      <c r="E566" s="40">
        <v>314.40000000000003</v>
      </c>
      <c r="F566" s="35">
        <f t="shared" si="239"/>
        <v>2515.2000000000003</v>
      </c>
      <c r="G566" s="40">
        <v>403.10399999999998</v>
      </c>
      <c r="H566" s="35">
        <f t="shared" si="240"/>
        <v>3224.8319999999999</v>
      </c>
      <c r="I566" s="35">
        <f t="shared" si="245"/>
        <v>5740.0320000000002</v>
      </c>
      <c r="J566" s="441"/>
      <c r="K566" s="371"/>
      <c r="L566" s="328">
        <v>314.40000000000003</v>
      </c>
      <c r="M566" s="329">
        <f t="shared" si="241"/>
        <v>0</v>
      </c>
      <c r="N566" s="328">
        <v>403.10399999999998</v>
      </c>
      <c r="O566" s="329">
        <f t="shared" si="242"/>
        <v>0</v>
      </c>
      <c r="P566" s="329">
        <f t="shared" si="246"/>
        <v>0</v>
      </c>
      <c r="Q566" s="473"/>
      <c r="R566" s="327">
        <f t="shared" si="229"/>
        <v>8</v>
      </c>
      <c r="S566" s="328">
        <v>314.40000000000003</v>
      </c>
      <c r="T566" s="329">
        <f t="shared" si="243"/>
        <v>2515.2000000000003</v>
      </c>
      <c r="U566" s="328">
        <v>403.10399999999998</v>
      </c>
      <c r="V566" s="329">
        <f t="shared" si="244"/>
        <v>3224.8319999999999</v>
      </c>
      <c r="W566" s="329">
        <f t="shared" si="247"/>
        <v>5740.0320000000002</v>
      </c>
      <c r="X566" s="464">
        <f t="shared" si="227"/>
        <v>5740.0320000000002</v>
      </c>
      <c r="Y566" s="497">
        <f t="shared" si="228"/>
        <v>0</v>
      </c>
    </row>
    <row r="567" spans="1:25" x14ac:dyDescent="0.25">
      <c r="A567" s="194" t="s">
        <v>1063</v>
      </c>
      <c r="B567" s="117" t="s">
        <v>658</v>
      </c>
      <c r="C567" s="118" t="s">
        <v>243</v>
      </c>
      <c r="D567" s="119">
        <v>41</v>
      </c>
      <c r="E567" s="40">
        <v>162.44</v>
      </c>
      <c r="F567" s="35">
        <f t="shared" si="239"/>
        <v>6660.04</v>
      </c>
      <c r="G567" s="40">
        <v>112.476</v>
      </c>
      <c r="H567" s="35">
        <f t="shared" si="240"/>
        <v>4611.5159999999996</v>
      </c>
      <c r="I567" s="35">
        <f t="shared" si="245"/>
        <v>11271.556</v>
      </c>
      <c r="J567" s="441"/>
      <c r="K567" s="371"/>
      <c r="L567" s="328">
        <v>162.44</v>
      </c>
      <c r="M567" s="329">
        <f t="shared" si="241"/>
        <v>0</v>
      </c>
      <c r="N567" s="328">
        <v>112.476</v>
      </c>
      <c r="O567" s="329">
        <f t="shared" si="242"/>
        <v>0</v>
      </c>
      <c r="P567" s="329">
        <f t="shared" si="246"/>
        <v>0</v>
      </c>
      <c r="Q567" s="473"/>
      <c r="R567" s="327">
        <f t="shared" si="229"/>
        <v>41</v>
      </c>
      <c r="S567" s="328">
        <v>162.44</v>
      </c>
      <c r="T567" s="329">
        <f t="shared" si="243"/>
        <v>6660.04</v>
      </c>
      <c r="U567" s="328">
        <v>112.476</v>
      </c>
      <c r="V567" s="329">
        <f t="shared" si="244"/>
        <v>4611.5159999999996</v>
      </c>
      <c r="W567" s="329">
        <f t="shared" si="247"/>
        <v>11271.556</v>
      </c>
      <c r="X567" s="464">
        <f t="shared" si="227"/>
        <v>11271.556</v>
      </c>
      <c r="Y567" s="497">
        <f t="shared" si="228"/>
        <v>0</v>
      </c>
    </row>
    <row r="568" spans="1:25" x14ac:dyDescent="0.25">
      <c r="A568" s="194" t="s">
        <v>1064</v>
      </c>
      <c r="B568" s="117" t="s">
        <v>1065</v>
      </c>
      <c r="C568" s="118" t="s">
        <v>243</v>
      </c>
      <c r="D568" s="119">
        <v>9</v>
      </c>
      <c r="E568" s="40">
        <v>314.40000000000003</v>
      </c>
      <c r="F568" s="35">
        <f t="shared" si="239"/>
        <v>2829.6000000000004</v>
      </c>
      <c r="G568" s="40">
        <v>1342.1200000000001</v>
      </c>
      <c r="H568" s="35">
        <f t="shared" si="240"/>
        <v>12079.080000000002</v>
      </c>
      <c r="I568" s="35">
        <f t="shared" si="245"/>
        <v>14908.680000000002</v>
      </c>
      <c r="J568" s="441"/>
      <c r="K568" s="371"/>
      <c r="L568" s="328">
        <v>314.40000000000003</v>
      </c>
      <c r="M568" s="329">
        <f t="shared" si="241"/>
        <v>0</v>
      </c>
      <c r="N568" s="328">
        <v>1342.1200000000001</v>
      </c>
      <c r="O568" s="329">
        <f t="shared" si="242"/>
        <v>0</v>
      </c>
      <c r="P568" s="329">
        <f t="shared" si="246"/>
        <v>0</v>
      </c>
      <c r="Q568" s="473"/>
      <c r="R568" s="327">
        <f t="shared" si="229"/>
        <v>9</v>
      </c>
      <c r="S568" s="328">
        <v>314.40000000000003</v>
      </c>
      <c r="T568" s="329">
        <f t="shared" si="243"/>
        <v>2829.6000000000004</v>
      </c>
      <c r="U568" s="328">
        <v>1342.1200000000001</v>
      </c>
      <c r="V568" s="329">
        <f t="shared" si="244"/>
        <v>12079.080000000002</v>
      </c>
      <c r="W568" s="329">
        <f t="shared" si="247"/>
        <v>14908.680000000002</v>
      </c>
      <c r="X568" s="464">
        <f t="shared" si="227"/>
        <v>14908.680000000002</v>
      </c>
      <c r="Y568" s="497">
        <f t="shared" si="228"/>
        <v>0</v>
      </c>
    </row>
    <row r="569" spans="1:25" ht="28.5" x14ac:dyDescent="0.25">
      <c r="A569" s="194" t="s">
        <v>1066</v>
      </c>
      <c r="B569" s="117" t="s">
        <v>674</v>
      </c>
      <c r="C569" s="118" t="s">
        <v>243</v>
      </c>
      <c r="D569" s="119">
        <v>200</v>
      </c>
      <c r="E569" s="40">
        <v>45.85</v>
      </c>
      <c r="F569" s="35">
        <f t="shared" si="239"/>
        <v>9170</v>
      </c>
      <c r="G569" s="40">
        <v>58.5</v>
      </c>
      <c r="H569" s="35">
        <f t="shared" si="240"/>
        <v>11700</v>
      </c>
      <c r="I569" s="35">
        <f t="shared" si="245"/>
        <v>20870</v>
      </c>
      <c r="J569" s="441"/>
      <c r="K569" s="371"/>
      <c r="L569" s="328">
        <v>45.85</v>
      </c>
      <c r="M569" s="329">
        <f t="shared" si="241"/>
        <v>0</v>
      </c>
      <c r="N569" s="328">
        <v>58.5</v>
      </c>
      <c r="O569" s="329">
        <f t="shared" si="242"/>
        <v>0</v>
      </c>
      <c r="P569" s="329">
        <f t="shared" si="246"/>
        <v>0</v>
      </c>
      <c r="Q569" s="473"/>
      <c r="R569" s="327">
        <f t="shared" si="229"/>
        <v>200</v>
      </c>
      <c r="S569" s="328">
        <v>45.85</v>
      </c>
      <c r="T569" s="329">
        <f t="shared" si="243"/>
        <v>9170</v>
      </c>
      <c r="U569" s="328">
        <v>58.5</v>
      </c>
      <c r="V569" s="329">
        <f t="shared" si="244"/>
        <v>11700</v>
      </c>
      <c r="W569" s="329">
        <f t="shared" si="247"/>
        <v>20870</v>
      </c>
      <c r="X569" s="464">
        <f t="shared" si="227"/>
        <v>20870</v>
      </c>
      <c r="Y569" s="497">
        <f t="shared" si="228"/>
        <v>0</v>
      </c>
    </row>
    <row r="570" spans="1:25" x14ac:dyDescent="0.25">
      <c r="A570" s="194" t="s">
        <v>1067</v>
      </c>
      <c r="B570" s="117" t="s">
        <v>1068</v>
      </c>
      <c r="C570" s="118" t="s">
        <v>243</v>
      </c>
      <c r="D570" s="119">
        <v>115</v>
      </c>
      <c r="E570" s="40">
        <v>314.40000000000003</v>
      </c>
      <c r="F570" s="35">
        <f t="shared" si="239"/>
        <v>36156.000000000007</v>
      </c>
      <c r="G570" s="40">
        <v>1067.04</v>
      </c>
      <c r="H570" s="35">
        <f t="shared" si="240"/>
        <v>122709.59999999999</v>
      </c>
      <c r="I570" s="35">
        <f t="shared" si="245"/>
        <v>158865.60000000001</v>
      </c>
      <c r="J570" s="441"/>
      <c r="K570" s="371"/>
      <c r="L570" s="328">
        <v>314.40000000000003</v>
      </c>
      <c r="M570" s="329">
        <f t="shared" si="241"/>
        <v>0</v>
      </c>
      <c r="N570" s="328">
        <v>1067.04</v>
      </c>
      <c r="O570" s="329">
        <f t="shared" si="242"/>
        <v>0</v>
      </c>
      <c r="P570" s="329">
        <f t="shared" si="246"/>
        <v>0</v>
      </c>
      <c r="Q570" s="473"/>
      <c r="R570" s="327">
        <f t="shared" si="229"/>
        <v>115</v>
      </c>
      <c r="S570" s="328">
        <v>314.40000000000003</v>
      </c>
      <c r="T570" s="329">
        <f t="shared" si="243"/>
        <v>36156.000000000007</v>
      </c>
      <c r="U570" s="328">
        <v>1067.04</v>
      </c>
      <c r="V570" s="329">
        <f t="shared" si="244"/>
        <v>122709.59999999999</v>
      </c>
      <c r="W570" s="329">
        <f t="shared" si="247"/>
        <v>158865.60000000001</v>
      </c>
      <c r="X570" s="464">
        <f t="shared" si="227"/>
        <v>158865.60000000001</v>
      </c>
      <c r="Y570" s="497">
        <f t="shared" si="228"/>
        <v>0</v>
      </c>
    </row>
    <row r="571" spans="1:25" x14ac:dyDescent="0.25">
      <c r="A571" s="194" t="s">
        <v>1069</v>
      </c>
      <c r="B571" s="117" t="s">
        <v>1070</v>
      </c>
      <c r="C571" s="118" t="s">
        <v>170</v>
      </c>
      <c r="D571" s="119">
        <v>400</v>
      </c>
      <c r="E571" s="40">
        <v>32.75</v>
      </c>
      <c r="F571" s="35">
        <f t="shared" si="239"/>
        <v>13100</v>
      </c>
      <c r="G571" s="40">
        <v>36.82</v>
      </c>
      <c r="H571" s="35">
        <f t="shared" si="240"/>
        <v>14728</v>
      </c>
      <c r="I571" s="35">
        <f t="shared" si="245"/>
        <v>27828</v>
      </c>
      <c r="J571" s="441"/>
      <c r="K571" s="371">
        <v>100</v>
      </c>
      <c r="L571" s="328">
        <v>32.75</v>
      </c>
      <c r="M571" s="329">
        <f t="shared" si="241"/>
        <v>3275</v>
      </c>
      <c r="N571" s="328">
        <v>36.82</v>
      </c>
      <c r="O571" s="329">
        <f t="shared" si="242"/>
        <v>3682</v>
      </c>
      <c r="P571" s="329">
        <f t="shared" si="246"/>
        <v>6957</v>
      </c>
      <c r="Q571" s="473"/>
      <c r="R571" s="327">
        <f t="shared" si="229"/>
        <v>300</v>
      </c>
      <c r="S571" s="328">
        <v>32.75</v>
      </c>
      <c r="T571" s="329">
        <f t="shared" si="243"/>
        <v>9825</v>
      </c>
      <c r="U571" s="328">
        <v>36.82</v>
      </c>
      <c r="V571" s="329">
        <f t="shared" si="244"/>
        <v>11046</v>
      </c>
      <c r="W571" s="329">
        <f t="shared" si="247"/>
        <v>20871</v>
      </c>
      <c r="X571" s="464">
        <f t="shared" si="227"/>
        <v>20871</v>
      </c>
      <c r="Y571" s="497">
        <f t="shared" si="228"/>
        <v>0</v>
      </c>
    </row>
    <row r="572" spans="1:25" x14ac:dyDescent="0.25">
      <c r="A572" s="194" t="s">
        <v>1071</v>
      </c>
      <c r="B572" s="117" t="s">
        <v>1072</v>
      </c>
      <c r="C572" s="118" t="s">
        <v>243</v>
      </c>
      <c r="D572" s="119">
        <v>80</v>
      </c>
      <c r="E572" s="40">
        <v>314.40000000000003</v>
      </c>
      <c r="F572" s="35">
        <f t="shared" si="239"/>
        <v>25152.000000000004</v>
      </c>
      <c r="G572" s="40">
        <v>2857.4</v>
      </c>
      <c r="H572" s="35">
        <f t="shared" si="240"/>
        <v>228592</v>
      </c>
      <c r="I572" s="35">
        <f t="shared" si="245"/>
        <v>253744</v>
      </c>
      <c r="J572" s="441"/>
      <c r="K572" s="371"/>
      <c r="L572" s="328">
        <v>314.40000000000003</v>
      </c>
      <c r="M572" s="329">
        <f t="shared" si="241"/>
        <v>0</v>
      </c>
      <c r="N572" s="328">
        <v>2857.4</v>
      </c>
      <c r="O572" s="329">
        <f t="shared" si="242"/>
        <v>0</v>
      </c>
      <c r="P572" s="329">
        <f t="shared" si="246"/>
        <v>0</v>
      </c>
      <c r="Q572" s="473"/>
      <c r="R572" s="327">
        <f t="shared" si="229"/>
        <v>80</v>
      </c>
      <c r="S572" s="328">
        <v>314.40000000000003</v>
      </c>
      <c r="T572" s="329">
        <f t="shared" si="243"/>
        <v>25152.000000000004</v>
      </c>
      <c r="U572" s="328">
        <v>2857.4</v>
      </c>
      <c r="V572" s="329">
        <f t="shared" si="244"/>
        <v>228592</v>
      </c>
      <c r="W572" s="329">
        <f t="shared" si="247"/>
        <v>253744</v>
      </c>
      <c r="X572" s="464">
        <f t="shared" si="227"/>
        <v>253744</v>
      </c>
      <c r="Y572" s="497">
        <f t="shared" si="228"/>
        <v>0</v>
      </c>
    </row>
    <row r="573" spans="1:25" x14ac:dyDescent="0.25">
      <c r="A573" s="194" t="s">
        <v>1073</v>
      </c>
      <c r="B573" s="117" t="s">
        <v>1074</v>
      </c>
      <c r="C573" s="118" t="s">
        <v>243</v>
      </c>
      <c r="D573" s="119">
        <v>10</v>
      </c>
      <c r="E573" s="40">
        <v>162.44</v>
      </c>
      <c r="F573" s="35">
        <f t="shared" si="239"/>
        <v>1624.4</v>
      </c>
      <c r="G573" s="40">
        <v>611</v>
      </c>
      <c r="H573" s="35">
        <f t="shared" si="240"/>
        <v>6110</v>
      </c>
      <c r="I573" s="35">
        <f t="shared" si="245"/>
        <v>7734.4</v>
      </c>
      <c r="J573" s="441"/>
      <c r="K573" s="371"/>
      <c r="L573" s="328">
        <v>162.44</v>
      </c>
      <c r="M573" s="329">
        <f t="shared" si="241"/>
        <v>0</v>
      </c>
      <c r="N573" s="328">
        <v>611</v>
      </c>
      <c r="O573" s="329">
        <f t="shared" si="242"/>
        <v>0</v>
      </c>
      <c r="P573" s="329">
        <f t="shared" si="246"/>
        <v>0</v>
      </c>
      <c r="Q573" s="473"/>
      <c r="R573" s="327">
        <f t="shared" si="229"/>
        <v>10</v>
      </c>
      <c r="S573" s="328">
        <v>162.44</v>
      </c>
      <c r="T573" s="329">
        <f t="shared" si="243"/>
        <v>1624.4</v>
      </c>
      <c r="U573" s="328">
        <v>611</v>
      </c>
      <c r="V573" s="329">
        <f t="shared" si="244"/>
        <v>6110</v>
      </c>
      <c r="W573" s="329">
        <f t="shared" si="247"/>
        <v>7734.4</v>
      </c>
      <c r="X573" s="464">
        <f t="shared" si="227"/>
        <v>7734.4</v>
      </c>
      <c r="Y573" s="497">
        <f t="shared" si="228"/>
        <v>0</v>
      </c>
    </row>
    <row r="574" spans="1:25" x14ac:dyDescent="0.25">
      <c r="A574" s="194" t="s">
        <v>1075</v>
      </c>
      <c r="B574" s="117" t="s">
        <v>648</v>
      </c>
      <c r="C574" s="118" t="s">
        <v>243</v>
      </c>
      <c r="D574" s="119">
        <v>196</v>
      </c>
      <c r="E574" s="40">
        <v>162.44</v>
      </c>
      <c r="F574" s="35">
        <f t="shared" si="239"/>
        <v>31838.239999999998</v>
      </c>
      <c r="G574" s="40">
        <v>120.276</v>
      </c>
      <c r="H574" s="35">
        <f t="shared" si="240"/>
        <v>23574.095999999998</v>
      </c>
      <c r="I574" s="35">
        <f t="shared" si="245"/>
        <v>55412.335999999996</v>
      </c>
      <c r="J574" s="441"/>
      <c r="K574" s="371"/>
      <c r="L574" s="328">
        <v>162.44</v>
      </c>
      <c r="M574" s="329">
        <f t="shared" si="241"/>
        <v>0</v>
      </c>
      <c r="N574" s="328">
        <v>120.276</v>
      </c>
      <c r="O574" s="329">
        <f t="shared" si="242"/>
        <v>0</v>
      </c>
      <c r="P574" s="329">
        <f t="shared" si="246"/>
        <v>0</v>
      </c>
      <c r="Q574" s="473"/>
      <c r="R574" s="327">
        <f t="shared" si="229"/>
        <v>196</v>
      </c>
      <c r="S574" s="328">
        <v>162.44</v>
      </c>
      <c r="T574" s="329">
        <f t="shared" si="243"/>
        <v>31838.239999999998</v>
      </c>
      <c r="U574" s="328">
        <v>120.276</v>
      </c>
      <c r="V574" s="329">
        <f t="shared" si="244"/>
        <v>23574.095999999998</v>
      </c>
      <c r="W574" s="329">
        <f t="shared" si="247"/>
        <v>55412.335999999996</v>
      </c>
      <c r="X574" s="464">
        <f t="shared" si="227"/>
        <v>55412.335999999996</v>
      </c>
      <c r="Y574" s="497">
        <f t="shared" si="228"/>
        <v>0</v>
      </c>
    </row>
    <row r="575" spans="1:25" x14ac:dyDescent="0.25">
      <c r="A575" s="194" t="s">
        <v>1076</v>
      </c>
      <c r="B575" s="117" t="s">
        <v>354</v>
      </c>
      <c r="C575" s="118" t="s">
        <v>196</v>
      </c>
      <c r="D575" s="119">
        <v>1</v>
      </c>
      <c r="E575" s="40">
        <v>0</v>
      </c>
      <c r="F575" s="35"/>
      <c r="G575" s="40">
        <v>13000</v>
      </c>
      <c r="H575" s="35">
        <f>G575*D575</f>
        <v>13000</v>
      </c>
      <c r="I575" s="35">
        <f t="shared" si="245"/>
        <v>13000</v>
      </c>
      <c r="J575" s="441"/>
      <c r="K575" s="371">
        <v>1</v>
      </c>
      <c r="L575" s="328">
        <v>0</v>
      </c>
      <c r="M575" s="329"/>
      <c r="N575" s="328">
        <v>13000</v>
      </c>
      <c r="O575" s="329">
        <f>N575*K575</f>
        <v>13000</v>
      </c>
      <c r="P575" s="329">
        <f t="shared" si="246"/>
        <v>13000</v>
      </c>
      <c r="Q575" s="473"/>
      <c r="R575" s="327">
        <f t="shared" si="229"/>
        <v>0</v>
      </c>
      <c r="S575" s="328">
        <v>0</v>
      </c>
      <c r="T575" s="329"/>
      <c r="U575" s="328">
        <v>13000</v>
      </c>
      <c r="V575" s="329">
        <f>U575*R575</f>
        <v>0</v>
      </c>
      <c r="W575" s="329">
        <f t="shared" si="247"/>
        <v>0</v>
      </c>
      <c r="X575" s="464">
        <f t="shared" si="227"/>
        <v>0</v>
      </c>
      <c r="Y575" s="497">
        <f t="shared" si="228"/>
        <v>0</v>
      </c>
    </row>
    <row r="576" spans="1:25" x14ac:dyDescent="0.25">
      <c r="A576" s="194" t="s">
        <v>1077</v>
      </c>
      <c r="B576" s="117" t="s">
        <v>1078</v>
      </c>
      <c r="C576" s="118" t="s">
        <v>243</v>
      </c>
      <c r="D576" s="119">
        <v>195</v>
      </c>
      <c r="E576" s="40">
        <v>162.44</v>
      </c>
      <c r="F576" s="35">
        <f t="shared" ref="F576:F591" si="248">D576*E576</f>
        <v>31675.8</v>
      </c>
      <c r="G576" s="40">
        <v>1370.2</v>
      </c>
      <c r="H576" s="35">
        <f t="shared" ref="H576:H591" si="249">D576*G576</f>
        <v>267189</v>
      </c>
      <c r="I576" s="35">
        <f t="shared" si="245"/>
        <v>298864.8</v>
      </c>
      <c r="J576" s="441"/>
      <c r="K576" s="371"/>
      <c r="L576" s="328">
        <v>162.44</v>
      </c>
      <c r="M576" s="329">
        <f t="shared" ref="M576:M591" si="250">K576*L576</f>
        <v>0</v>
      </c>
      <c r="N576" s="328">
        <v>1370.2</v>
      </c>
      <c r="O576" s="329">
        <f t="shared" ref="O576:O591" si="251">K576*N576</f>
        <v>0</v>
      </c>
      <c r="P576" s="329">
        <f t="shared" si="246"/>
        <v>0</v>
      </c>
      <c r="Q576" s="473"/>
      <c r="R576" s="327">
        <f t="shared" si="229"/>
        <v>195</v>
      </c>
      <c r="S576" s="328">
        <v>162.44</v>
      </c>
      <c r="T576" s="329">
        <f t="shared" ref="T576:T591" si="252">R576*S576</f>
        <v>31675.8</v>
      </c>
      <c r="U576" s="328">
        <v>1370.2</v>
      </c>
      <c r="V576" s="329">
        <f t="shared" ref="V576:V591" si="253">R576*U576</f>
        <v>267189</v>
      </c>
      <c r="W576" s="329">
        <f t="shared" si="247"/>
        <v>298864.8</v>
      </c>
      <c r="X576" s="464">
        <f t="shared" si="227"/>
        <v>298864.8</v>
      </c>
      <c r="Y576" s="497">
        <f t="shared" si="228"/>
        <v>0</v>
      </c>
    </row>
    <row r="577" spans="1:25" x14ac:dyDescent="0.25">
      <c r="A577" s="194" t="s">
        <v>1079</v>
      </c>
      <c r="B577" s="117" t="s">
        <v>1080</v>
      </c>
      <c r="C577" s="118" t="s">
        <v>243</v>
      </c>
      <c r="D577" s="119">
        <v>30</v>
      </c>
      <c r="E577" s="40">
        <v>162.44</v>
      </c>
      <c r="F577" s="35">
        <f t="shared" si="248"/>
        <v>4873.2</v>
      </c>
      <c r="G577" s="40">
        <v>816.4</v>
      </c>
      <c r="H577" s="35">
        <f t="shared" si="249"/>
        <v>24492</v>
      </c>
      <c r="I577" s="35">
        <f t="shared" si="245"/>
        <v>29365.200000000001</v>
      </c>
      <c r="J577" s="441"/>
      <c r="K577" s="371"/>
      <c r="L577" s="328">
        <v>162.44</v>
      </c>
      <c r="M577" s="329">
        <f t="shared" si="250"/>
        <v>0</v>
      </c>
      <c r="N577" s="328">
        <v>816.4</v>
      </c>
      <c r="O577" s="329">
        <f t="shared" si="251"/>
        <v>0</v>
      </c>
      <c r="P577" s="329">
        <f t="shared" si="246"/>
        <v>0</v>
      </c>
      <c r="Q577" s="473"/>
      <c r="R577" s="327">
        <f t="shared" si="229"/>
        <v>30</v>
      </c>
      <c r="S577" s="328">
        <v>162.44</v>
      </c>
      <c r="T577" s="329">
        <f t="shared" si="252"/>
        <v>4873.2</v>
      </c>
      <c r="U577" s="328">
        <v>816.4</v>
      </c>
      <c r="V577" s="329">
        <f t="shared" si="253"/>
        <v>24492</v>
      </c>
      <c r="W577" s="329">
        <f t="shared" si="247"/>
        <v>29365.200000000001</v>
      </c>
      <c r="X577" s="464">
        <f t="shared" si="227"/>
        <v>29365.200000000001</v>
      </c>
      <c r="Y577" s="497">
        <f t="shared" si="228"/>
        <v>0</v>
      </c>
    </row>
    <row r="578" spans="1:25" x14ac:dyDescent="0.25">
      <c r="A578" s="194" t="s">
        <v>1081</v>
      </c>
      <c r="B578" s="117" t="s">
        <v>1082</v>
      </c>
      <c r="C578" s="118" t="s">
        <v>170</v>
      </c>
      <c r="D578" s="119">
        <v>1</v>
      </c>
      <c r="E578" s="40">
        <v>6550</v>
      </c>
      <c r="F578" s="35">
        <f t="shared" si="248"/>
        <v>6550</v>
      </c>
      <c r="G578" s="40">
        <v>61556.69</v>
      </c>
      <c r="H578" s="35">
        <f t="shared" si="249"/>
        <v>61556.69</v>
      </c>
      <c r="I578" s="35">
        <f t="shared" si="245"/>
        <v>68106.69</v>
      </c>
      <c r="J578" s="441"/>
      <c r="K578" s="371"/>
      <c r="L578" s="328">
        <v>6550</v>
      </c>
      <c r="M578" s="329">
        <f t="shared" si="250"/>
        <v>0</v>
      </c>
      <c r="N578" s="328">
        <v>61556.69</v>
      </c>
      <c r="O578" s="329">
        <f t="shared" si="251"/>
        <v>0</v>
      </c>
      <c r="P578" s="329">
        <f t="shared" si="246"/>
        <v>0</v>
      </c>
      <c r="Q578" s="473"/>
      <c r="R578" s="327">
        <f t="shared" si="229"/>
        <v>1</v>
      </c>
      <c r="S578" s="328">
        <v>6550</v>
      </c>
      <c r="T578" s="329">
        <f t="shared" si="252"/>
        <v>6550</v>
      </c>
      <c r="U578" s="328">
        <v>61556.69</v>
      </c>
      <c r="V578" s="329">
        <f t="shared" si="253"/>
        <v>61556.69</v>
      </c>
      <c r="W578" s="329">
        <f t="shared" si="247"/>
        <v>68106.69</v>
      </c>
      <c r="X578" s="464">
        <f t="shared" si="227"/>
        <v>68106.69</v>
      </c>
      <c r="Y578" s="497">
        <f t="shared" si="228"/>
        <v>0</v>
      </c>
    </row>
    <row r="579" spans="1:25" x14ac:dyDescent="0.25">
      <c r="A579" s="194" t="s">
        <v>1083</v>
      </c>
      <c r="B579" s="117" t="s">
        <v>1084</v>
      </c>
      <c r="C579" s="118" t="s">
        <v>170</v>
      </c>
      <c r="D579" s="119">
        <v>1</v>
      </c>
      <c r="E579" s="40">
        <v>6550</v>
      </c>
      <c r="F579" s="35">
        <f t="shared" si="248"/>
        <v>6550</v>
      </c>
      <c r="G579" s="40">
        <v>97359.99</v>
      </c>
      <c r="H579" s="35">
        <f t="shared" si="249"/>
        <v>97359.99</v>
      </c>
      <c r="I579" s="35">
        <f t="shared" si="245"/>
        <v>103909.99</v>
      </c>
      <c r="J579" s="441"/>
      <c r="K579" s="371"/>
      <c r="L579" s="328">
        <v>6550</v>
      </c>
      <c r="M579" s="329">
        <f t="shared" si="250"/>
        <v>0</v>
      </c>
      <c r="N579" s="328">
        <v>97359.99</v>
      </c>
      <c r="O579" s="329">
        <f t="shared" si="251"/>
        <v>0</v>
      </c>
      <c r="P579" s="329">
        <f t="shared" si="246"/>
        <v>0</v>
      </c>
      <c r="Q579" s="473"/>
      <c r="R579" s="327">
        <f t="shared" si="229"/>
        <v>1</v>
      </c>
      <c r="S579" s="328">
        <v>6550</v>
      </c>
      <c r="T579" s="329">
        <f t="shared" si="252"/>
        <v>6550</v>
      </c>
      <c r="U579" s="328">
        <v>97359.99</v>
      </c>
      <c r="V579" s="329">
        <f t="shared" si="253"/>
        <v>97359.99</v>
      </c>
      <c r="W579" s="329">
        <f t="shared" si="247"/>
        <v>103909.99</v>
      </c>
      <c r="X579" s="464">
        <f t="shared" si="227"/>
        <v>103909.99</v>
      </c>
      <c r="Y579" s="497">
        <f t="shared" si="228"/>
        <v>0</v>
      </c>
    </row>
    <row r="580" spans="1:25" x14ac:dyDescent="0.25">
      <c r="A580" s="194" t="s">
        <v>1085</v>
      </c>
      <c r="B580" s="117" t="s">
        <v>1086</v>
      </c>
      <c r="C580" s="118" t="s">
        <v>243</v>
      </c>
      <c r="D580" s="119">
        <v>11</v>
      </c>
      <c r="E580" s="40">
        <v>162.44</v>
      </c>
      <c r="F580" s="35">
        <f t="shared" si="248"/>
        <v>1786.84</v>
      </c>
      <c r="G580" s="40">
        <v>566.80000000000007</v>
      </c>
      <c r="H580" s="35">
        <f t="shared" si="249"/>
        <v>6234.8000000000011</v>
      </c>
      <c r="I580" s="35">
        <f t="shared" si="245"/>
        <v>8021.6400000000012</v>
      </c>
      <c r="J580" s="441"/>
      <c r="K580" s="371"/>
      <c r="L580" s="328">
        <v>162.44</v>
      </c>
      <c r="M580" s="329">
        <f t="shared" si="250"/>
        <v>0</v>
      </c>
      <c r="N580" s="328">
        <v>566.80000000000007</v>
      </c>
      <c r="O580" s="329">
        <f t="shared" si="251"/>
        <v>0</v>
      </c>
      <c r="P580" s="329">
        <f t="shared" si="246"/>
        <v>0</v>
      </c>
      <c r="Q580" s="473"/>
      <c r="R580" s="327">
        <f t="shared" si="229"/>
        <v>11</v>
      </c>
      <c r="S580" s="328">
        <v>162.44</v>
      </c>
      <c r="T580" s="329">
        <f t="shared" si="252"/>
        <v>1786.84</v>
      </c>
      <c r="U580" s="328">
        <v>566.80000000000007</v>
      </c>
      <c r="V580" s="329">
        <f t="shared" si="253"/>
        <v>6234.8000000000011</v>
      </c>
      <c r="W580" s="329">
        <f t="shared" si="247"/>
        <v>8021.6400000000012</v>
      </c>
      <c r="X580" s="464">
        <f t="shared" si="227"/>
        <v>8021.6400000000012</v>
      </c>
      <c r="Y580" s="497">
        <f t="shared" si="228"/>
        <v>0</v>
      </c>
    </row>
    <row r="581" spans="1:25" x14ac:dyDescent="0.25">
      <c r="A581" s="194" t="s">
        <v>1087</v>
      </c>
      <c r="B581" s="117" t="s">
        <v>1088</v>
      </c>
      <c r="C581" s="118" t="s">
        <v>243</v>
      </c>
      <c r="D581" s="119">
        <v>17.3</v>
      </c>
      <c r="E581" s="40">
        <v>838.40000000000009</v>
      </c>
      <c r="F581" s="35">
        <f t="shared" si="248"/>
        <v>14504.320000000002</v>
      </c>
      <c r="G581" s="40">
        <v>933.92</v>
      </c>
      <c r="H581" s="35">
        <f t="shared" si="249"/>
        <v>16156.816000000001</v>
      </c>
      <c r="I581" s="35">
        <f t="shared" si="245"/>
        <v>30661.136000000002</v>
      </c>
      <c r="J581" s="441"/>
      <c r="K581" s="371"/>
      <c r="L581" s="328">
        <v>838.40000000000009</v>
      </c>
      <c r="M581" s="329">
        <f t="shared" si="250"/>
        <v>0</v>
      </c>
      <c r="N581" s="328">
        <v>933.92</v>
      </c>
      <c r="O581" s="329">
        <f t="shared" si="251"/>
        <v>0</v>
      </c>
      <c r="P581" s="329">
        <f t="shared" si="246"/>
        <v>0</v>
      </c>
      <c r="Q581" s="473"/>
      <c r="R581" s="327">
        <f t="shared" si="229"/>
        <v>17.3</v>
      </c>
      <c r="S581" s="328">
        <v>838.40000000000009</v>
      </c>
      <c r="T581" s="329">
        <f t="shared" si="252"/>
        <v>14504.320000000002</v>
      </c>
      <c r="U581" s="328">
        <v>933.92</v>
      </c>
      <c r="V581" s="329">
        <f t="shared" si="253"/>
        <v>16156.816000000001</v>
      </c>
      <c r="W581" s="329">
        <f t="shared" si="247"/>
        <v>30661.136000000002</v>
      </c>
      <c r="X581" s="464">
        <f t="shared" si="227"/>
        <v>30661.136000000002</v>
      </c>
      <c r="Y581" s="497">
        <f t="shared" si="228"/>
        <v>0</v>
      </c>
    </row>
    <row r="582" spans="1:25" x14ac:dyDescent="0.25">
      <c r="A582" s="194" t="s">
        <v>1089</v>
      </c>
      <c r="B582" s="117" t="s">
        <v>1090</v>
      </c>
      <c r="C582" s="118" t="s">
        <v>170</v>
      </c>
      <c r="D582" s="119">
        <v>5</v>
      </c>
      <c r="E582" s="40">
        <v>1572</v>
      </c>
      <c r="F582" s="35">
        <f t="shared" si="248"/>
        <v>7860</v>
      </c>
      <c r="G582" s="40">
        <v>2917.5640000000003</v>
      </c>
      <c r="H582" s="35">
        <f t="shared" si="249"/>
        <v>14587.820000000002</v>
      </c>
      <c r="I582" s="35">
        <f t="shared" si="245"/>
        <v>22447.82</v>
      </c>
      <c r="J582" s="441"/>
      <c r="K582" s="371"/>
      <c r="L582" s="328">
        <v>1572</v>
      </c>
      <c r="M582" s="329">
        <f t="shared" si="250"/>
        <v>0</v>
      </c>
      <c r="N582" s="328">
        <v>2917.5640000000003</v>
      </c>
      <c r="O582" s="329">
        <f t="shared" si="251"/>
        <v>0</v>
      </c>
      <c r="P582" s="329">
        <f t="shared" si="246"/>
        <v>0</v>
      </c>
      <c r="Q582" s="473"/>
      <c r="R582" s="327">
        <f t="shared" si="229"/>
        <v>5</v>
      </c>
      <c r="S582" s="328">
        <v>1572</v>
      </c>
      <c r="T582" s="329">
        <f t="shared" si="252"/>
        <v>7860</v>
      </c>
      <c r="U582" s="328">
        <v>2917.5640000000003</v>
      </c>
      <c r="V582" s="329">
        <f t="shared" si="253"/>
        <v>14587.820000000002</v>
      </c>
      <c r="W582" s="329">
        <f t="shared" si="247"/>
        <v>22447.82</v>
      </c>
      <c r="X582" s="464">
        <f t="shared" ref="X582:X645" si="254">I582-P582</f>
        <v>22447.82</v>
      </c>
      <c r="Y582" s="497">
        <f t="shared" ref="Y582:Y645" si="255">W582-X582</f>
        <v>0</v>
      </c>
    </row>
    <row r="583" spans="1:25" x14ac:dyDescent="0.25">
      <c r="A583" s="194" t="s">
        <v>1091</v>
      </c>
      <c r="B583" s="117" t="s">
        <v>1092</v>
      </c>
      <c r="C583" s="118" t="s">
        <v>170</v>
      </c>
      <c r="D583" s="119">
        <v>1</v>
      </c>
      <c r="E583" s="40">
        <v>1572</v>
      </c>
      <c r="F583" s="35">
        <f t="shared" si="248"/>
        <v>1572</v>
      </c>
      <c r="G583" s="40">
        <v>2497.5080000000003</v>
      </c>
      <c r="H583" s="35">
        <f t="shared" si="249"/>
        <v>2497.5080000000003</v>
      </c>
      <c r="I583" s="35">
        <f t="shared" si="245"/>
        <v>4069.5080000000003</v>
      </c>
      <c r="J583" s="441"/>
      <c r="K583" s="371"/>
      <c r="L583" s="328">
        <v>1572</v>
      </c>
      <c r="M583" s="329">
        <f t="shared" si="250"/>
        <v>0</v>
      </c>
      <c r="N583" s="328">
        <v>2497.5080000000003</v>
      </c>
      <c r="O583" s="329">
        <f t="shared" si="251"/>
        <v>0</v>
      </c>
      <c r="P583" s="329">
        <f t="shared" si="246"/>
        <v>0</v>
      </c>
      <c r="Q583" s="473"/>
      <c r="R583" s="327">
        <f t="shared" si="229"/>
        <v>1</v>
      </c>
      <c r="S583" s="328">
        <v>1572</v>
      </c>
      <c r="T583" s="329">
        <f t="shared" si="252"/>
        <v>1572</v>
      </c>
      <c r="U583" s="328">
        <v>2497.5080000000003</v>
      </c>
      <c r="V583" s="329">
        <f t="shared" si="253"/>
        <v>2497.5080000000003</v>
      </c>
      <c r="W583" s="329">
        <f t="shared" si="247"/>
        <v>4069.5080000000003</v>
      </c>
      <c r="X583" s="464">
        <f t="shared" si="254"/>
        <v>4069.5080000000003</v>
      </c>
      <c r="Y583" s="497">
        <f t="shared" si="255"/>
        <v>0</v>
      </c>
    </row>
    <row r="584" spans="1:25" x14ac:dyDescent="0.25">
      <c r="A584" s="194" t="s">
        <v>1093</v>
      </c>
      <c r="B584" s="117" t="s">
        <v>1094</v>
      </c>
      <c r="C584" s="118" t="s">
        <v>170</v>
      </c>
      <c r="D584" s="119">
        <v>1</v>
      </c>
      <c r="E584" s="40">
        <v>1572</v>
      </c>
      <c r="F584" s="35">
        <f t="shared" si="248"/>
        <v>1572</v>
      </c>
      <c r="G584" s="40">
        <v>2459.6</v>
      </c>
      <c r="H584" s="35">
        <f t="shared" si="249"/>
        <v>2459.6</v>
      </c>
      <c r="I584" s="35">
        <f t="shared" si="245"/>
        <v>4031.6</v>
      </c>
      <c r="J584" s="441"/>
      <c r="K584" s="371"/>
      <c r="L584" s="328">
        <v>1572</v>
      </c>
      <c r="M584" s="329">
        <f t="shared" si="250"/>
        <v>0</v>
      </c>
      <c r="N584" s="328">
        <v>2459.6</v>
      </c>
      <c r="O584" s="329">
        <f t="shared" si="251"/>
        <v>0</v>
      </c>
      <c r="P584" s="329">
        <f t="shared" si="246"/>
        <v>0</v>
      </c>
      <c r="Q584" s="473"/>
      <c r="R584" s="327">
        <f t="shared" ref="R584:R647" si="256">D584-K584</f>
        <v>1</v>
      </c>
      <c r="S584" s="328">
        <v>1572</v>
      </c>
      <c r="T584" s="329">
        <f t="shared" si="252"/>
        <v>1572</v>
      </c>
      <c r="U584" s="328">
        <v>2459.6</v>
      </c>
      <c r="V584" s="329">
        <f t="shared" si="253"/>
        <v>2459.6</v>
      </c>
      <c r="W584" s="329">
        <f t="shared" si="247"/>
        <v>4031.6</v>
      </c>
      <c r="X584" s="464">
        <f t="shared" si="254"/>
        <v>4031.6</v>
      </c>
      <c r="Y584" s="497">
        <f t="shared" si="255"/>
        <v>0</v>
      </c>
    </row>
    <row r="585" spans="1:25" x14ac:dyDescent="0.25">
      <c r="A585" s="194" t="s">
        <v>1095</v>
      </c>
      <c r="B585" s="117" t="s">
        <v>1096</v>
      </c>
      <c r="C585" s="118" t="s">
        <v>296</v>
      </c>
      <c r="D585" s="119">
        <v>9.6</v>
      </c>
      <c r="E585" s="40">
        <v>262</v>
      </c>
      <c r="F585" s="35">
        <f t="shared" si="248"/>
        <v>2515.1999999999998</v>
      </c>
      <c r="G585" s="40">
        <v>165.23</v>
      </c>
      <c r="H585" s="35">
        <f t="shared" si="249"/>
        <v>1586.2079999999999</v>
      </c>
      <c r="I585" s="35">
        <f t="shared" si="245"/>
        <v>4101.4079999999994</v>
      </c>
      <c r="J585" s="441"/>
      <c r="K585" s="371"/>
      <c r="L585" s="328">
        <v>262</v>
      </c>
      <c r="M585" s="329">
        <f t="shared" si="250"/>
        <v>0</v>
      </c>
      <c r="N585" s="328">
        <v>165.23</v>
      </c>
      <c r="O585" s="329">
        <f t="shared" si="251"/>
        <v>0</v>
      </c>
      <c r="P585" s="329">
        <f t="shared" si="246"/>
        <v>0</v>
      </c>
      <c r="Q585" s="473"/>
      <c r="R585" s="327">
        <f t="shared" si="256"/>
        <v>9.6</v>
      </c>
      <c r="S585" s="328">
        <v>262</v>
      </c>
      <c r="T585" s="329">
        <f t="shared" si="252"/>
        <v>2515.1999999999998</v>
      </c>
      <c r="U585" s="328">
        <v>165.23</v>
      </c>
      <c r="V585" s="329">
        <f t="shared" si="253"/>
        <v>1586.2079999999999</v>
      </c>
      <c r="W585" s="329">
        <f t="shared" si="247"/>
        <v>4101.4079999999994</v>
      </c>
      <c r="X585" s="464">
        <f t="shared" si="254"/>
        <v>4101.4079999999994</v>
      </c>
      <c r="Y585" s="497">
        <f t="shared" si="255"/>
        <v>0</v>
      </c>
    </row>
    <row r="586" spans="1:25" x14ac:dyDescent="0.25">
      <c r="A586" s="194" t="s">
        <v>1097</v>
      </c>
      <c r="B586" s="117" t="s">
        <v>557</v>
      </c>
      <c r="C586" s="118" t="s">
        <v>170</v>
      </c>
      <c r="D586" s="119">
        <v>4</v>
      </c>
      <c r="E586" s="40">
        <v>393</v>
      </c>
      <c r="F586" s="35">
        <f t="shared" si="248"/>
        <v>1572</v>
      </c>
      <c r="G586" s="40">
        <v>221.67600000000002</v>
      </c>
      <c r="H586" s="35">
        <f t="shared" si="249"/>
        <v>886.70400000000006</v>
      </c>
      <c r="I586" s="35">
        <f t="shared" si="245"/>
        <v>2458.7040000000002</v>
      </c>
      <c r="J586" s="441"/>
      <c r="K586" s="371"/>
      <c r="L586" s="328">
        <v>393</v>
      </c>
      <c r="M586" s="329">
        <f t="shared" si="250"/>
        <v>0</v>
      </c>
      <c r="N586" s="328">
        <v>221.67600000000002</v>
      </c>
      <c r="O586" s="329">
        <f t="shared" si="251"/>
        <v>0</v>
      </c>
      <c r="P586" s="329">
        <f t="shared" si="246"/>
        <v>0</v>
      </c>
      <c r="Q586" s="473"/>
      <c r="R586" s="327">
        <f t="shared" si="256"/>
        <v>4</v>
      </c>
      <c r="S586" s="328">
        <v>393</v>
      </c>
      <c r="T586" s="329">
        <f t="shared" si="252"/>
        <v>1572</v>
      </c>
      <c r="U586" s="328">
        <v>221.67600000000002</v>
      </c>
      <c r="V586" s="329">
        <f t="shared" si="253"/>
        <v>886.70400000000006</v>
      </c>
      <c r="W586" s="329">
        <f t="shared" si="247"/>
        <v>2458.7040000000002</v>
      </c>
      <c r="X586" s="464">
        <f t="shared" si="254"/>
        <v>2458.7040000000002</v>
      </c>
      <c r="Y586" s="497">
        <f t="shared" si="255"/>
        <v>0</v>
      </c>
    </row>
    <row r="587" spans="1:25" x14ac:dyDescent="0.25">
      <c r="A587" s="194" t="s">
        <v>1098</v>
      </c>
      <c r="B587" s="117" t="s">
        <v>291</v>
      </c>
      <c r="C587" s="118" t="s">
        <v>170</v>
      </c>
      <c r="D587" s="119">
        <v>720</v>
      </c>
      <c r="E587" s="40">
        <v>0</v>
      </c>
      <c r="F587" s="35">
        <f t="shared" si="248"/>
        <v>0</v>
      </c>
      <c r="G587" s="40">
        <v>2.0020000000000002</v>
      </c>
      <c r="H587" s="35">
        <f t="shared" si="249"/>
        <v>1441.44</v>
      </c>
      <c r="I587" s="35">
        <f t="shared" si="245"/>
        <v>1441.44</v>
      </c>
      <c r="J587" s="441"/>
      <c r="K587" s="371"/>
      <c r="L587" s="328">
        <v>0</v>
      </c>
      <c r="M587" s="329">
        <f t="shared" si="250"/>
        <v>0</v>
      </c>
      <c r="N587" s="328">
        <v>2.0020000000000002</v>
      </c>
      <c r="O587" s="329">
        <f t="shared" si="251"/>
        <v>0</v>
      </c>
      <c r="P587" s="329">
        <f t="shared" si="246"/>
        <v>0</v>
      </c>
      <c r="Q587" s="473"/>
      <c r="R587" s="327">
        <f t="shared" si="256"/>
        <v>720</v>
      </c>
      <c r="S587" s="328">
        <v>0</v>
      </c>
      <c r="T587" s="329">
        <f t="shared" si="252"/>
        <v>0</v>
      </c>
      <c r="U587" s="328">
        <v>2.0020000000000002</v>
      </c>
      <c r="V587" s="329">
        <f t="shared" si="253"/>
        <v>1441.44</v>
      </c>
      <c r="W587" s="329">
        <f t="shared" si="247"/>
        <v>1441.44</v>
      </c>
      <c r="X587" s="464">
        <f t="shared" si="254"/>
        <v>1441.44</v>
      </c>
      <c r="Y587" s="497">
        <f t="shared" si="255"/>
        <v>0</v>
      </c>
    </row>
    <row r="588" spans="1:25" x14ac:dyDescent="0.25">
      <c r="A588" s="194" t="s">
        <v>1099</v>
      </c>
      <c r="B588" s="117" t="s">
        <v>293</v>
      </c>
      <c r="C588" s="118" t="s">
        <v>170</v>
      </c>
      <c r="D588" s="119">
        <v>28</v>
      </c>
      <c r="E588" s="40">
        <v>0</v>
      </c>
      <c r="F588" s="35">
        <f t="shared" si="248"/>
        <v>0</v>
      </c>
      <c r="G588" s="40">
        <v>6.4870000000000001</v>
      </c>
      <c r="H588" s="35">
        <f t="shared" si="249"/>
        <v>181.636</v>
      </c>
      <c r="I588" s="35">
        <f t="shared" si="245"/>
        <v>181.636</v>
      </c>
      <c r="J588" s="441"/>
      <c r="K588" s="371"/>
      <c r="L588" s="328">
        <v>0</v>
      </c>
      <c r="M588" s="329">
        <f t="shared" si="250"/>
        <v>0</v>
      </c>
      <c r="N588" s="328">
        <v>6.4870000000000001</v>
      </c>
      <c r="O588" s="329">
        <f t="shared" si="251"/>
        <v>0</v>
      </c>
      <c r="P588" s="329">
        <f t="shared" si="246"/>
        <v>0</v>
      </c>
      <c r="Q588" s="473"/>
      <c r="R588" s="327">
        <f t="shared" si="256"/>
        <v>28</v>
      </c>
      <c r="S588" s="328">
        <v>0</v>
      </c>
      <c r="T588" s="329">
        <f t="shared" si="252"/>
        <v>0</v>
      </c>
      <c r="U588" s="328">
        <v>6.4870000000000001</v>
      </c>
      <c r="V588" s="329">
        <f t="shared" si="253"/>
        <v>181.636</v>
      </c>
      <c r="W588" s="329">
        <f t="shared" si="247"/>
        <v>181.636</v>
      </c>
      <c r="X588" s="464">
        <f t="shared" si="254"/>
        <v>181.636</v>
      </c>
      <c r="Y588" s="497">
        <f t="shared" si="255"/>
        <v>0</v>
      </c>
    </row>
    <row r="589" spans="1:25" x14ac:dyDescent="0.25">
      <c r="A589" s="194" t="s">
        <v>1100</v>
      </c>
      <c r="B589" s="117" t="s">
        <v>561</v>
      </c>
      <c r="C589" s="118" t="s">
        <v>170</v>
      </c>
      <c r="D589" s="119">
        <v>28</v>
      </c>
      <c r="E589" s="40">
        <v>0</v>
      </c>
      <c r="F589" s="35">
        <f t="shared" si="248"/>
        <v>0</v>
      </c>
      <c r="G589" s="40">
        <v>3.9910000000000001</v>
      </c>
      <c r="H589" s="35">
        <f t="shared" si="249"/>
        <v>111.748</v>
      </c>
      <c r="I589" s="35">
        <f t="shared" si="245"/>
        <v>111.748</v>
      </c>
      <c r="J589" s="441"/>
      <c r="K589" s="371"/>
      <c r="L589" s="328">
        <v>0</v>
      </c>
      <c r="M589" s="329">
        <f t="shared" si="250"/>
        <v>0</v>
      </c>
      <c r="N589" s="328">
        <v>3.9910000000000001</v>
      </c>
      <c r="O589" s="329">
        <f t="shared" si="251"/>
        <v>0</v>
      </c>
      <c r="P589" s="329">
        <f t="shared" si="246"/>
        <v>0</v>
      </c>
      <c r="Q589" s="473"/>
      <c r="R589" s="327">
        <f t="shared" si="256"/>
        <v>28</v>
      </c>
      <c r="S589" s="328">
        <v>0</v>
      </c>
      <c r="T589" s="329">
        <f t="shared" si="252"/>
        <v>0</v>
      </c>
      <c r="U589" s="328">
        <v>3.9910000000000001</v>
      </c>
      <c r="V589" s="329">
        <f t="shared" si="253"/>
        <v>111.748</v>
      </c>
      <c r="W589" s="329">
        <f t="shared" si="247"/>
        <v>111.748</v>
      </c>
      <c r="X589" s="464">
        <f t="shared" si="254"/>
        <v>111.748</v>
      </c>
      <c r="Y589" s="497">
        <f t="shared" si="255"/>
        <v>0</v>
      </c>
    </row>
    <row r="590" spans="1:25" x14ac:dyDescent="0.25">
      <c r="A590" s="194" t="s">
        <v>1101</v>
      </c>
      <c r="B590" s="117" t="s">
        <v>563</v>
      </c>
      <c r="C590" s="118" t="s">
        <v>170</v>
      </c>
      <c r="D590" s="119">
        <v>54</v>
      </c>
      <c r="E590" s="40">
        <v>0</v>
      </c>
      <c r="F590" s="35">
        <f t="shared" si="248"/>
        <v>0</v>
      </c>
      <c r="G590" s="40">
        <v>8.8010000000000002</v>
      </c>
      <c r="H590" s="35">
        <f t="shared" si="249"/>
        <v>475.25400000000002</v>
      </c>
      <c r="I590" s="35">
        <f t="shared" si="245"/>
        <v>475.25400000000002</v>
      </c>
      <c r="J590" s="441"/>
      <c r="K590" s="371"/>
      <c r="L590" s="328">
        <v>0</v>
      </c>
      <c r="M590" s="329">
        <f t="shared" si="250"/>
        <v>0</v>
      </c>
      <c r="N590" s="328">
        <v>8.8010000000000002</v>
      </c>
      <c r="O590" s="329">
        <f t="shared" si="251"/>
        <v>0</v>
      </c>
      <c r="P590" s="329">
        <f t="shared" si="246"/>
        <v>0</v>
      </c>
      <c r="Q590" s="473"/>
      <c r="R590" s="327">
        <f t="shared" si="256"/>
        <v>54</v>
      </c>
      <c r="S590" s="328">
        <v>0</v>
      </c>
      <c r="T590" s="329">
        <f t="shared" si="252"/>
        <v>0</v>
      </c>
      <c r="U590" s="328">
        <v>8.8010000000000002</v>
      </c>
      <c r="V590" s="329">
        <f t="shared" si="253"/>
        <v>475.25400000000002</v>
      </c>
      <c r="W590" s="329">
        <f t="shared" si="247"/>
        <v>475.25400000000002</v>
      </c>
      <c r="X590" s="464">
        <f t="shared" si="254"/>
        <v>475.25400000000002</v>
      </c>
      <c r="Y590" s="497">
        <f t="shared" si="255"/>
        <v>0</v>
      </c>
    </row>
    <row r="591" spans="1:25" x14ac:dyDescent="0.25">
      <c r="A591" s="194" t="s">
        <v>1102</v>
      </c>
      <c r="B591" s="117" t="s">
        <v>381</v>
      </c>
      <c r="C591" s="118" t="s">
        <v>196</v>
      </c>
      <c r="D591" s="119">
        <v>1</v>
      </c>
      <c r="E591" s="40">
        <v>53448</v>
      </c>
      <c r="F591" s="35">
        <f t="shared" si="248"/>
        <v>53448</v>
      </c>
      <c r="G591" s="40">
        <v>0</v>
      </c>
      <c r="H591" s="35">
        <f t="shared" si="249"/>
        <v>0</v>
      </c>
      <c r="I591" s="35">
        <f t="shared" si="245"/>
        <v>53448</v>
      </c>
      <c r="J591" s="441"/>
      <c r="K591" s="371"/>
      <c r="L591" s="328">
        <v>53448</v>
      </c>
      <c r="M591" s="329">
        <f t="shared" si="250"/>
        <v>0</v>
      </c>
      <c r="N591" s="328">
        <v>0</v>
      </c>
      <c r="O591" s="329">
        <f t="shared" si="251"/>
        <v>0</v>
      </c>
      <c r="P591" s="329">
        <f t="shared" si="246"/>
        <v>0</v>
      </c>
      <c r="Q591" s="473"/>
      <c r="R591" s="327">
        <f t="shared" si="256"/>
        <v>1</v>
      </c>
      <c r="S591" s="328">
        <v>53448</v>
      </c>
      <c r="T591" s="329">
        <f t="shared" si="252"/>
        <v>53448</v>
      </c>
      <c r="U591" s="328">
        <v>0</v>
      </c>
      <c r="V591" s="329">
        <f t="shared" si="253"/>
        <v>0</v>
      </c>
      <c r="W591" s="329">
        <f t="shared" si="247"/>
        <v>53448</v>
      </c>
      <c r="X591" s="464">
        <f t="shared" si="254"/>
        <v>53448</v>
      </c>
      <c r="Y591" s="497">
        <f t="shared" si="255"/>
        <v>0</v>
      </c>
    </row>
    <row r="592" spans="1:25" x14ac:dyDescent="0.25">
      <c r="A592" s="108" t="s">
        <v>1103</v>
      </c>
      <c r="B592" s="109" t="s">
        <v>1104</v>
      </c>
      <c r="C592" s="110"/>
      <c r="D592" s="111"/>
      <c r="E592" s="112"/>
      <c r="F592" s="28">
        <f>SUM(F593:F629)</f>
        <v>4524706.12</v>
      </c>
      <c r="G592" s="27"/>
      <c r="H592" s="28">
        <f>SUM(H593:H629)</f>
        <v>18076414.479999997</v>
      </c>
      <c r="I592" s="28">
        <f>SUM(I593:I629)</f>
        <v>22601120.600000001</v>
      </c>
      <c r="J592" s="450"/>
      <c r="K592" s="366"/>
      <c r="L592" s="367"/>
      <c r="M592" s="368">
        <f>SUM(M593:M629)</f>
        <v>2554623.9299999997</v>
      </c>
      <c r="N592" s="370"/>
      <c r="O592" s="368">
        <f>SUM(O593:O629)</f>
        <v>17454058.32</v>
      </c>
      <c r="P592" s="368">
        <f>SUM(P593:P629)</f>
        <v>20008682.250000004</v>
      </c>
      <c r="Q592" s="482"/>
      <c r="R592" s="327">
        <f t="shared" si="256"/>
        <v>0</v>
      </c>
      <c r="S592" s="367"/>
      <c r="T592" s="368">
        <f>SUM(T593:T629)</f>
        <v>1970082.19</v>
      </c>
      <c r="U592" s="370"/>
      <c r="V592" s="368">
        <f>SUM(V593:V629)</f>
        <v>622356.16</v>
      </c>
      <c r="W592" s="368">
        <f>SUM(W593:W629)</f>
        <v>2592438.3499999996</v>
      </c>
      <c r="X592" s="464">
        <f t="shared" si="254"/>
        <v>2592438.3499999978</v>
      </c>
      <c r="Y592" s="497">
        <f t="shared" si="255"/>
        <v>0</v>
      </c>
    </row>
    <row r="593" spans="1:25" x14ac:dyDescent="0.25">
      <c r="A593" s="194" t="s">
        <v>1105</v>
      </c>
      <c r="B593" s="117" t="s">
        <v>1106</v>
      </c>
      <c r="C593" s="118" t="s">
        <v>170</v>
      </c>
      <c r="D593" s="119">
        <v>2</v>
      </c>
      <c r="E593" s="35">
        <v>332000</v>
      </c>
      <c r="F593" s="35">
        <f t="shared" ref="F593:F603" si="257">D593*E593</f>
        <v>664000</v>
      </c>
      <c r="G593" s="35">
        <v>5812000</v>
      </c>
      <c r="H593" s="35">
        <f t="shared" ref="H593:H603" si="258">D593*G593</f>
        <v>11624000</v>
      </c>
      <c r="I593" s="35">
        <f>H593+F593</f>
        <v>12288000</v>
      </c>
      <c r="J593" s="441"/>
      <c r="K593" s="371">
        <v>2</v>
      </c>
      <c r="L593" s="329">
        <v>332000</v>
      </c>
      <c r="M593" s="329">
        <f t="shared" ref="M593:M603" si="259">K593*L593</f>
        <v>664000</v>
      </c>
      <c r="N593" s="329">
        <v>5812000</v>
      </c>
      <c r="O593" s="329">
        <f t="shared" ref="O593:O603" si="260">K593*N593</f>
        <v>11624000</v>
      </c>
      <c r="P593" s="329">
        <f>O593+M593</f>
        <v>12288000</v>
      </c>
      <c r="Q593" s="473"/>
      <c r="R593" s="327">
        <f t="shared" si="256"/>
        <v>0</v>
      </c>
      <c r="S593" s="329">
        <v>332000</v>
      </c>
      <c r="T593" s="329">
        <f t="shared" ref="T593:T603" si="261">R593*S593</f>
        <v>0</v>
      </c>
      <c r="U593" s="329">
        <v>5812000</v>
      </c>
      <c r="V593" s="329">
        <f t="shared" ref="V593:V603" si="262">R593*U593</f>
        <v>0</v>
      </c>
      <c r="W593" s="329">
        <f>V593+T593</f>
        <v>0</v>
      </c>
      <c r="X593" s="464">
        <f t="shared" si="254"/>
        <v>0</v>
      </c>
      <c r="Y593" s="497">
        <f t="shared" si="255"/>
        <v>0</v>
      </c>
    </row>
    <row r="594" spans="1:25" x14ac:dyDescent="0.25">
      <c r="A594" s="194" t="s">
        <v>1107</v>
      </c>
      <c r="B594" s="117" t="s">
        <v>1108</v>
      </c>
      <c r="C594" s="118" t="s">
        <v>28</v>
      </c>
      <c r="D594" s="119">
        <v>2</v>
      </c>
      <c r="E594" s="35">
        <v>0</v>
      </c>
      <c r="F594" s="35">
        <f t="shared" si="257"/>
        <v>0</v>
      </c>
      <c r="G594" s="35">
        <v>73710</v>
      </c>
      <c r="H594" s="35">
        <f t="shared" si="258"/>
        <v>147420</v>
      </c>
      <c r="I594" s="35">
        <f t="shared" ref="I594:I629" si="263">H594+F594</f>
        <v>147420</v>
      </c>
      <c r="J594" s="441"/>
      <c r="K594" s="371">
        <v>2</v>
      </c>
      <c r="L594" s="329">
        <v>0</v>
      </c>
      <c r="M594" s="329">
        <f t="shared" si="259"/>
        <v>0</v>
      </c>
      <c r="N594" s="329">
        <v>73710</v>
      </c>
      <c r="O594" s="329">
        <f t="shared" si="260"/>
        <v>147420</v>
      </c>
      <c r="P594" s="329">
        <f t="shared" ref="P594:P629" si="264">O594+M594</f>
        <v>147420</v>
      </c>
      <c r="Q594" s="473"/>
      <c r="R594" s="327">
        <f t="shared" si="256"/>
        <v>0</v>
      </c>
      <c r="S594" s="329">
        <v>0</v>
      </c>
      <c r="T594" s="329">
        <f t="shared" si="261"/>
        <v>0</v>
      </c>
      <c r="U594" s="329">
        <v>73710</v>
      </c>
      <c r="V594" s="329">
        <f t="shared" si="262"/>
        <v>0</v>
      </c>
      <c r="W594" s="329">
        <f t="shared" ref="W594:W629" si="265">V594+T594</f>
        <v>0</v>
      </c>
      <c r="X594" s="464">
        <f t="shared" si="254"/>
        <v>0</v>
      </c>
      <c r="Y594" s="497">
        <f t="shared" si="255"/>
        <v>0</v>
      </c>
    </row>
    <row r="595" spans="1:25" ht="28.5" x14ac:dyDescent="0.25">
      <c r="A595" s="194" t="s">
        <v>1109</v>
      </c>
      <c r="B595" s="117" t="s">
        <v>1110</v>
      </c>
      <c r="C595" s="118" t="s">
        <v>1111</v>
      </c>
      <c r="D595" s="119">
        <v>2</v>
      </c>
      <c r="E595" s="35">
        <v>46374</v>
      </c>
      <c r="F595" s="35">
        <f t="shared" si="257"/>
        <v>92748</v>
      </c>
      <c r="G595" s="40">
        <v>0</v>
      </c>
      <c r="H595" s="35">
        <f t="shared" si="258"/>
        <v>0</v>
      </c>
      <c r="I595" s="35">
        <f t="shared" si="263"/>
        <v>92748</v>
      </c>
      <c r="J595" s="441"/>
      <c r="K595" s="371">
        <v>2</v>
      </c>
      <c r="L595" s="329">
        <v>46374</v>
      </c>
      <c r="M595" s="329">
        <f t="shared" si="259"/>
        <v>92748</v>
      </c>
      <c r="N595" s="328">
        <v>0</v>
      </c>
      <c r="O595" s="329">
        <f t="shared" si="260"/>
        <v>0</v>
      </c>
      <c r="P595" s="329">
        <f t="shared" si="264"/>
        <v>92748</v>
      </c>
      <c r="Q595" s="473"/>
      <c r="R595" s="327">
        <f t="shared" si="256"/>
        <v>0</v>
      </c>
      <c r="S595" s="329">
        <v>46374</v>
      </c>
      <c r="T595" s="329">
        <f t="shared" si="261"/>
        <v>0</v>
      </c>
      <c r="U595" s="328">
        <v>0</v>
      </c>
      <c r="V595" s="329">
        <f t="shared" si="262"/>
        <v>0</v>
      </c>
      <c r="W595" s="329">
        <f t="shared" si="265"/>
        <v>0</v>
      </c>
      <c r="X595" s="464">
        <f t="shared" si="254"/>
        <v>0</v>
      </c>
      <c r="Y595" s="497">
        <f t="shared" si="255"/>
        <v>0</v>
      </c>
    </row>
    <row r="596" spans="1:25" ht="28.5" x14ac:dyDescent="0.25">
      <c r="A596" s="194" t="s">
        <v>1112</v>
      </c>
      <c r="B596" s="117" t="s">
        <v>1113</v>
      </c>
      <c r="C596" s="118" t="s">
        <v>170</v>
      </c>
      <c r="D596" s="119">
        <v>3</v>
      </c>
      <c r="E596" s="40">
        <v>56592</v>
      </c>
      <c r="F596" s="35">
        <f t="shared" si="257"/>
        <v>169776</v>
      </c>
      <c r="G596" s="40">
        <v>0</v>
      </c>
      <c r="H596" s="35">
        <f t="shared" si="258"/>
        <v>0</v>
      </c>
      <c r="I596" s="35">
        <f t="shared" si="263"/>
        <v>169776</v>
      </c>
      <c r="J596" s="441"/>
      <c r="K596" s="371">
        <v>3</v>
      </c>
      <c r="L596" s="328">
        <v>56592</v>
      </c>
      <c r="M596" s="329">
        <f t="shared" si="259"/>
        <v>169776</v>
      </c>
      <c r="N596" s="328">
        <v>0</v>
      </c>
      <c r="O596" s="329">
        <f t="shared" si="260"/>
        <v>0</v>
      </c>
      <c r="P596" s="329">
        <f t="shared" si="264"/>
        <v>169776</v>
      </c>
      <c r="Q596" s="473"/>
      <c r="R596" s="327">
        <f t="shared" si="256"/>
        <v>0</v>
      </c>
      <c r="S596" s="328">
        <v>56592</v>
      </c>
      <c r="T596" s="329">
        <f t="shared" si="261"/>
        <v>0</v>
      </c>
      <c r="U596" s="328">
        <v>0</v>
      </c>
      <c r="V596" s="329">
        <f t="shared" si="262"/>
        <v>0</v>
      </c>
      <c r="W596" s="329">
        <f t="shared" si="265"/>
        <v>0</v>
      </c>
      <c r="X596" s="464">
        <f t="shared" si="254"/>
        <v>0</v>
      </c>
      <c r="Y596" s="497">
        <f t="shared" si="255"/>
        <v>0</v>
      </c>
    </row>
    <row r="597" spans="1:25" ht="28.5" x14ac:dyDescent="0.25">
      <c r="A597" s="194" t="s">
        <v>1114</v>
      </c>
      <c r="B597" s="117" t="s">
        <v>1115</v>
      </c>
      <c r="C597" s="118" t="s">
        <v>1116</v>
      </c>
      <c r="D597" s="119">
        <v>52</v>
      </c>
      <c r="E597" s="35">
        <v>2373</v>
      </c>
      <c r="F597" s="35">
        <f t="shared" si="257"/>
        <v>123396</v>
      </c>
      <c r="G597" s="35">
        <v>4672</v>
      </c>
      <c r="H597" s="35">
        <f t="shared" si="258"/>
        <v>242944</v>
      </c>
      <c r="I597" s="35">
        <f t="shared" si="263"/>
        <v>366340</v>
      </c>
      <c r="J597" s="441"/>
      <c r="K597" s="371">
        <v>41.91</v>
      </c>
      <c r="L597" s="329">
        <v>2373</v>
      </c>
      <c r="M597" s="329">
        <f t="shared" si="259"/>
        <v>99452.43</v>
      </c>
      <c r="N597" s="329">
        <v>4672</v>
      </c>
      <c r="O597" s="329">
        <f t="shared" si="260"/>
        <v>195803.51999999999</v>
      </c>
      <c r="P597" s="329">
        <f t="shared" si="264"/>
        <v>295255.94999999995</v>
      </c>
      <c r="Q597" s="473"/>
      <c r="R597" s="327">
        <f t="shared" si="256"/>
        <v>10.090000000000003</v>
      </c>
      <c r="S597" s="329">
        <v>2373</v>
      </c>
      <c r="T597" s="329">
        <f t="shared" si="261"/>
        <v>23943.570000000007</v>
      </c>
      <c r="U597" s="329">
        <v>4672</v>
      </c>
      <c r="V597" s="329">
        <f t="shared" si="262"/>
        <v>47140.480000000018</v>
      </c>
      <c r="W597" s="329">
        <f t="shared" si="265"/>
        <v>71084.050000000017</v>
      </c>
      <c r="X597" s="464">
        <f t="shared" si="254"/>
        <v>71084.050000000047</v>
      </c>
      <c r="Y597" s="497">
        <f t="shared" si="255"/>
        <v>0</v>
      </c>
    </row>
    <row r="598" spans="1:25" ht="42.75" x14ac:dyDescent="0.25">
      <c r="A598" s="194" t="s">
        <v>1117</v>
      </c>
      <c r="B598" s="117" t="s">
        <v>1118</v>
      </c>
      <c r="C598" s="118" t="s">
        <v>170</v>
      </c>
      <c r="D598" s="119">
        <v>2</v>
      </c>
      <c r="E598" s="35">
        <v>60324</v>
      </c>
      <c r="F598" s="35">
        <f t="shared" si="257"/>
        <v>120648</v>
      </c>
      <c r="G598" s="35">
        <v>1490068</v>
      </c>
      <c r="H598" s="35">
        <f t="shared" si="258"/>
        <v>2980136</v>
      </c>
      <c r="I598" s="35">
        <f t="shared" si="263"/>
        <v>3100784</v>
      </c>
      <c r="J598" s="441"/>
      <c r="K598" s="371">
        <v>2</v>
      </c>
      <c r="L598" s="329">
        <v>60324</v>
      </c>
      <c r="M598" s="329">
        <f t="shared" si="259"/>
        <v>120648</v>
      </c>
      <c r="N598" s="329">
        <v>1490068</v>
      </c>
      <c r="O598" s="329">
        <f t="shared" si="260"/>
        <v>2980136</v>
      </c>
      <c r="P598" s="329">
        <f t="shared" si="264"/>
        <v>3100784</v>
      </c>
      <c r="Q598" s="473"/>
      <c r="R598" s="327">
        <f t="shared" si="256"/>
        <v>0</v>
      </c>
      <c r="S598" s="329">
        <v>60324</v>
      </c>
      <c r="T598" s="329">
        <f t="shared" si="261"/>
        <v>0</v>
      </c>
      <c r="U598" s="329">
        <v>1490068</v>
      </c>
      <c r="V598" s="329">
        <f t="shared" si="262"/>
        <v>0</v>
      </c>
      <c r="W598" s="329">
        <f t="shared" si="265"/>
        <v>0</v>
      </c>
      <c r="X598" s="464">
        <f t="shared" si="254"/>
        <v>0</v>
      </c>
      <c r="Y598" s="497">
        <f t="shared" si="255"/>
        <v>0</v>
      </c>
    </row>
    <row r="599" spans="1:25" ht="28.5" x14ac:dyDescent="0.25">
      <c r="A599" s="194" t="s">
        <v>1119</v>
      </c>
      <c r="B599" s="117" t="s">
        <v>1120</v>
      </c>
      <c r="C599" s="118" t="s">
        <v>406</v>
      </c>
      <c r="D599" s="119">
        <v>140.19999999999999</v>
      </c>
      <c r="E599" s="35">
        <v>1771</v>
      </c>
      <c r="F599" s="35">
        <f t="shared" si="257"/>
        <v>248294.19999999998</v>
      </c>
      <c r="G599" s="35">
        <v>4632</v>
      </c>
      <c r="H599" s="35">
        <f t="shared" si="258"/>
        <v>649406.39999999991</v>
      </c>
      <c r="I599" s="35">
        <f t="shared" si="263"/>
        <v>897700.59999999986</v>
      </c>
      <c r="J599" s="441"/>
      <c r="K599" s="371">
        <v>140.19999999999999</v>
      </c>
      <c r="L599" s="329">
        <v>1771</v>
      </c>
      <c r="M599" s="329">
        <f t="shared" si="259"/>
        <v>248294.19999999998</v>
      </c>
      <c r="N599" s="329">
        <v>4632</v>
      </c>
      <c r="O599" s="329">
        <f t="shared" si="260"/>
        <v>649406.39999999991</v>
      </c>
      <c r="P599" s="329">
        <f t="shared" si="264"/>
        <v>897700.59999999986</v>
      </c>
      <c r="Q599" s="473"/>
      <c r="R599" s="327">
        <f t="shared" si="256"/>
        <v>0</v>
      </c>
      <c r="S599" s="329">
        <v>1771</v>
      </c>
      <c r="T599" s="329">
        <f t="shared" si="261"/>
        <v>0</v>
      </c>
      <c r="U599" s="329">
        <v>4632</v>
      </c>
      <c r="V599" s="329">
        <f t="shared" si="262"/>
        <v>0</v>
      </c>
      <c r="W599" s="329">
        <f t="shared" si="265"/>
        <v>0</v>
      </c>
      <c r="X599" s="464">
        <f t="shared" si="254"/>
        <v>0</v>
      </c>
      <c r="Y599" s="497">
        <f t="shared" si="255"/>
        <v>0</v>
      </c>
    </row>
    <row r="600" spans="1:25" ht="28.5" x14ac:dyDescent="0.25">
      <c r="A600" s="194" t="s">
        <v>1121</v>
      </c>
      <c r="B600" s="117" t="s">
        <v>1122</v>
      </c>
      <c r="C600" s="118" t="s">
        <v>170</v>
      </c>
      <c r="D600" s="119">
        <v>107</v>
      </c>
      <c r="E600" s="40">
        <v>1572</v>
      </c>
      <c r="F600" s="35">
        <f t="shared" si="257"/>
        <v>168204</v>
      </c>
      <c r="G600" s="40">
        <v>1441.44</v>
      </c>
      <c r="H600" s="35">
        <f t="shared" si="258"/>
        <v>154234.08000000002</v>
      </c>
      <c r="I600" s="35">
        <f t="shared" si="263"/>
        <v>322438.08</v>
      </c>
      <c r="J600" s="441"/>
      <c r="K600" s="371"/>
      <c r="L600" s="328">
        <v>1572</v>
      </c>
      <c r="M600" s="329">
        <f t="shared" si="259"/>
        <v>0</v>
      </c>
      <c r="N600" s="328">
        <v>1441.44</v>
      </c>
      <c r="O600" s="329">
        <f t="shared" si="260"/>
        <v>0</v>
      </c>
      <c r="P600" s="329">
        <f t="shared" si="264"/>
        <v>0</v>
      </c>
      <c r="Q600" s="473"/>
      <c r="R600" s="327">
        <f t="shared" si="256"/>
        <v>107</v>
      </c>
      <c r="S600" s="328">
        <v>1572</v>
      </c>
      <c r="T600" s="329">
        <f t="shared" si="261"/>
        <v>168204</v>
      </c>
      <c r="U600" s="328">
        <v>1441.44</v>
      </c>
      <c r="V600" s="329">
        <f t="shared" si="262"/>
        <v>154234.08000000002</v>
      </c>
      <c r="W600" s="329">
        <f t="shared" si="265"/>
        <v>322438.08</v>
      </c>
      <c r="X600" s="464">
        <f t="shared" si="254"/>
        <v>322438.08</v>
      </c>
      <c r="Y600" s="497">
        <f t="shared" si="255"/>
        <v>0</v>
      </c>
    </row>
    <row r="601" spans="1:25" ht="28.5" x14ac:dyDescent="0.25">
      <c r="A601" s="194" t="s">
        <v>1123</v>
      </c>
      <c r="B601" s="117" t="s">
        <v>1124</v>
      </c>
      <c r="C601" s="118" t="s">
        <v>1125</v>
      </c>
      <c r="D601" s="119">
        <v>10</v>
      </c>
      <c r="E601" s="35">
        <v>9790</v>
      </c>
      <c r="F601" s="35">
        <f t="shared" si="257"/>
        <v>97900</v>
      </c>
      <c r="G601" s="35">
        <v>35760</v>
      </c>
      <c r="H601" s="35">
        <f t="shared" si="258"/>
        <v>357600</v>
      </c>
      <c r="I601" s="35">
        <f t="shared" si="263"/>
        <v>455500</v>
      </c>
      <c r="J601" s="441"/>
      <c r="K601" s="371">
        <v>10</v>
      </c>
      <c r="L601" s="329">
        <v>9790</v>
      </c>
      <c r="M601" s="329">
        <f t="shared" si="259"/>
        <v>97900</v>
      </c>
      <c r="N601" s="329">
        <v>35760</v>
      </c>
      <c r="O601" s="329">
        <f t="shared" si="260"/>
        <v>357600</v>
      </c>
      <c r="P601" s="329">
        <f t="shared" si="264"/>
        <v>455500</v>
      </c>
      <c r="Q601" s="473"/>
      <c r="R601" s="327">
        <f t="shared" si="256"/>
        <v>0</v>
      </c>
      <c r="S601" s="329">
        <v>9790</v>
      </c>
      <c r="T601" s="329">
        <f t="shared" si="261"/>
        <v>0</v>
      </c>
      <c r="U601" s="329">
        <v>35760</v>
      </c>
      <c r="V601" s="329">
        <f t="shared" si="262"/>
        <v>0</v>
      </c>
      <c r="W601" s="329">
        <f t="shared" si="265"/>
        <v>0</v>
      </c>
      <c r="X601" s="464">
        <f t="shared" si="254"/>
        <v>0</v>
      </c>
      <c r="Y601" s="497">
        <f t="shared" si="255"/>
        <v>0</v>
      </c>
    </row>
    <row r="602" spans="1:25" ht="28.5" x14ac:dyDescent="0.25">
      <c r="A602" s="194" t="s">
        <v>1126</v>
      </c>
      <c r="B602" s="117" t="s">
        <v>1127</v>
      </c>
      <c r="C602" s="118" t="s">
        <v>170</v>
      </c>
      <c r="D602" s="119">
        <v>30</v>
      </c>
      <c r="E602" s="40">
        <v>1572</v>
      </c>
      <c r="F602" s="35">
        <f t="shared" si="257"/>
        <v>47160</v>
      </c>
      <c r="G602" s="40">
        <v>1609.92</v>
      </c>
      <c r="H602" s="35">
        <f t="shared" si="258"/>
        <v>48297.600000000006</v>
      </c>
      <c r="I602" s="35">
        <f t="shared" si="263"/>
        <v>95457.600000000006</v>
      </c>
      <c r="J602" s="441"/>
      <c r="K602" s="371"/>
      <c r="L602" s="328">
        <v>1572</v>
      </c>
      <c r="M602" s="329">
        <f t="shared" si="259"/>
        <v>0</v>
      </c>
      <c r="N602" s="328">
        <v>1609.92</v>
      </c>
      <c r="O602" s="329">
        <f t="shared" si="260"/>
        <v>0</v>
      </c>
      <c r="P602" s="329">
        <f t="shared" si="264"/>
        <v>0</v>
      </c>
      <c r="Q602" s="473"/>
      <c r="R602" s="327">
        <f t="shared" si="256"/>
        <v>30</v>
      </c>
      <c r="S602" s="328">
        <v>1572</v>
      </c>
      <c r="T602" s="329">
        <f t="shared" si="261"/>
        <v>47160</v>
      </c>
      <c r="U602" s="328">
        <v>1609.92</v>
      </c>
      <c r="V602" s="329">
        <f t="shared" si="262"/>
        <v>48297.600000000006</v>
      </c>
      <c r="W602" s="329">
        <f t="shared" si="265"/>
        <v>95457.600000000006</v>
      </c>
      <c r="X602" s="464">
        <f t="shared" si="254"/>
        <v>95457.600000000006</v>
      </c>
      <c r="Y602" s="497">
        <f t="shared" si="255"/>
        <v>0</v>
      </c>
    </row>
    <row r="603" spans="1:25" x14ac:dyDescent="0.25">
      <c r="A603" s="194" t="s">
        <v>1128</v>
      </c>
      <c r="B603" s="117" t="s">
        <v>1129</v>
      </c>
      <c r="C603" s="118" t="s">
        <v>170</v>
      </c>
      <c r="D603" s="119">
        <v>45</v>
      </c>
      <c r="E603" s="35">
        <v>9866</v>
      </c>
      <c r="F603" s="35">
        <f t="shared" si="257"/>
        <v>443970</v>
      </c>
      <c r="G603" s="35">
        <v>28674</v>
      </c>
      <c r="H603" s="35">
        <f t="shared" si="258"/>
        <v>1290330</v>
      </c>
      <c r="I603" s="35">
        <f t="shared" si="263"/>
        <v>1734300</v>
      </c>
      <c r="J603" s="441"/>
      <c r="K603" s="371">
        <v>45</v>
      </c>
      <c r="L603" s="329">
        <v>9866</v>
      </c>
      <c r="M603" s="329">
        <f t="shared" si="259"/>
        <v>443970</v>
      </c>
      <c r="N603" s="329">
        <v>28674</v>
      </c>
      <c r="O603" s="329">
        <f t="shared" si="260"/>
        <v>1290330</v>
      </c>
      <c r="P603" s="329">
        <f t="shared" si="264"/>
        <v>1734300</v>
      </c>
      <c r="Q603" s="473"/>
      <c r="R603" s="327">
        <f t="shared" si="256"/>
        <v>0</v>
      </c>
      <c r="S603" s="329">
        <v>9866</v>
      </c>
      <c r="T603" s="329">
        <f t="shared" si="261"/>
        <v>0</v>
      </c>
      <c r="U603" s="329">
        <v>28674</v>
      </c>
      <c r="V603" s="329">
        <f t="shared" si="262"/>
        <v>0</v>
      </c>
      <c r="W603" s="329">
        <f t="shared" si="265"/>
        <v>0</v>
      </c>
      <c r="X603" s="464">
        <f t="shared" si="254"/>
        <v>0</v>
      </c>
      <c r="Y603" s="497">
        <f t="shared" si="255"/>
        <v>0</v>
      </c>
    </row>
    <row r="604" spans="1:25" x14ac:dyDescent="0.25">
      <c r="A604" s="194" t="s">
        <v>1130</v>
      </c>
      <c r="B604" s="117" t="s">
        <v>1131</v>
      </c>
      <c r="C604" s="118"/>
      <c r="D604" s="119"/>
      <c r="E604" s="40"/>
      <c r="F604" s="35"/>
      <c r="G604" s="40"/>
      <c r="H604" s="35"/>
      <c r="I604" s="35">
        <f t="shared" si="263"/>
        <v>0</v>
      </c>
      <c r="J604" s="441"/>
      <c r="K604" s="371"/>
      <c r="L604" s="328"/>
      <c r="M604" s="329"/>
      <c r="N604" s="328"/>
      <c r="O604" s="329"/>
      <c r="P604" s="329">
        <f t="shared" si="264"/>
        <v>0</v>
      </c>
      <c r="Q604" s="473"/>
      <c r="R604" s="327">
        <f t="shared" si="256"/>
        <v>0</v>
      </c>
      <c r="S604" s="328"/>
      <c r="T604" s="329"/>
      <c r="U604" s="328"/>
      <c r="V604" s="329"/>
      <c r="W604" s="329">
        <f t="shared" si="265"/>
        <v>0</v>
      </c>
      <c r="X604" s="464">
        <f t="shared" si="254"/>
        <v>0</v>
      </c>
      <c r="Y604" s="497">
        <f t="shared" si="255"/>
        <v>0</v>
      </c>
    </row>
    <row r="605" spans="1:25" ht="28.5" x14ac:dyDescent="0.25">
      <c r="A605" s="194" t="s">
        <v>1132</v>
      </c>
      <c r="B605" s="117" t="s">
        <v>1133</v>
      </c>
      <c r="C605" s="118" t="s">
        <v>170</v>
      </c>
      <c r="D605" s="119">
        <v>10</v>
      </c>
      <c r="E605" s="40">
        <v>393</v>
      </c>
      <c r="F605" s="35">
        <f t="shared" ref="F605:F629" si="266">D605*E605</f>
        <v>3930</v>
      </c>
      <c r="G605" s="40">
        <v>390</v>
      </c>
      <c r="H605" s="35">
        <f t="shared" ref="H605:H629" si="267">D605*G605</f>
        <v>3900</v>
      </c>
      <c r="I605" s="35">
        <f t="shared" si="263"/>
        <v>7830</v>
      </c>
      <c r="J605" s="441"/>
      <c r="K605" s="371"/>
      <c r="L605" s="328">
        <v>393</v>
      </c>
      <c r="M605" s="329">
        <f t="shared" ref="M605:M629" si="268">K605*L605</f>
        <v>0</v>
      </c>
      <c r="N605" s="328">
        <v>390</v>
      </c>
      <c r="O605" s="329">
        <f t="shared" ref="O605:O629" si="269">K605*N605</f>
        <v>0</v>
      </c>
      <c r="P605" s="329">
        <f t="shared" si="264"/>
        <v>0</v>
      </c>
      <c r="Q605" s="473"/>
      <c r="R605" s="327">
        <f t="shared" si="256"/>
        <v>10</v>
      </c>
      <c r="S605" s="328">
        <v>393</v>
      </c>
      <c r="T605" s="329">
        <f t="shared" ref="T605:T629" si="270">R605*S605</f>
        <v>3930</v>
      </c>
      <c r="U605" s="328">
        <v>390</v>
      </c>
      <c r="V605" s="329">
        <f t="shared" ref="V605:V629" si="271">R605*U605</f>
        <v>3900</v>
      </c>
      <c r="W605" s="329">
        <f t="shared" si="265"/>
        <v>7830</v>
      </c>
      <c r="X605" s="464">
        <f t="shared" si="254"/>
        <v>7830</v>
      </c>
      <c r="Y605" s="497">
        <f t="shared" si="255"/>
        <v>0</v>
      </c>
    </row>
    <row r="606" spans="1:25" ht="28.5" x14ac:dyDescent="0.25">
      <c r="A606" s="194" t="s">
        <v>1134</v>
      </c>
      <c r="B606" s="117" t="s">
        <v>1135</v>
      </c>
      <c r="C606" s="118" t="s">
        <v>1125</v>
      </c>
      <c r="D606" s="119">
        <v>28</v>
      </c>
      <c r="E606" s="40">
        <v>471.6</v>
      </c>
      <c r="F606" s="35">
        <f t="shared" si="266"/>
        <v>13204.800000000001</v>
      </c>
      <c r="G606" s="40">
        <v>585</v>
      </c>
      <c r="H606" s="35">
        <f t="shared" si="267"/>
        <v>16380</v>
      </c>
      <c r="I606" s="35">
        <f t="shared" si="263"/>
        <v>29584.800000000003</v>
      </c>
      <c r="J606" s="441"/>
      <c r="K606" s="371">
        <v>28</v>
      </c>
      <c r="L606" s="328">
        <v>471.6</v>
      </c>
      <c r="M606" s="329">
        <f t="shared" si="268"/>
        <v>13204.800000000001</v>
      </c>
      <c r="N606" s="328">
        <v>585</v>
      </c>
      <c r="O606" s="329">
        <f t="shared" si="269"/>
        <v>16380</v>
      </c>
      <c r="P606" s="329">
        <f t="shared" si="264"/>
        <v>29584.800000000003</v>
      </c>
      <c r="Q606" s="473"/>
      <c r="R606" s="327">
        <f t="shared" si="256"/>
        <v>0</v>
      </c>
      <c r="S606" s="328">
        <v>471.6</v>
      </c>
      <c r="T606" s="329">
        <f t="shared" si="270"/>
        <v>0</v>
      </c>
      <c r="U606" s="328">
        <v>585</v>
      </c>
      <c r="V606" s="329">
        <f t="shared" si="271"/>
        <v>0</v>
      </c>
      <c r="W606" s="329">
        <f t="shared" si="265"/>
        <v>0</v>
      </c>
      <c r="X606" s="464">
        <f t="shared" si="254"/>
        <v>0</v>
      </c>
      <c r="Y606" s="497">
        <f t="shared" si="255"/>
        <v>0</v>
      </c>
    </row>
    <row r="607" spans="1:25" ht="28.5" x14ac:dyDescent="0.25">
      <c r="A607" s="194" t="s">
        <v>1136</v>
      </c>
      <c r="B607" s="117" t="s">
        <v>1137</v>
      </c>
      <c r="C607" s="118" t="s">
        <v>1125</v>
      </c>
      <c r="D607" s="119">
        <v>5</v>
      </c>
      <c r="E607" s="40">
        <v>455.88</v>
      </c>
      <c r="F607" s="35">
        <f t="shared" si="266"/>
        <v>2279.4</v>
      </c>
      <c r="G607" s="40">
        <v>468</v>
      </c>
      <c r="H607" s="35">
        <f t="shared" si="267"/>
        <v>2340</v>
      </c>
      <c r="I607" s="35">
        <f t="shared" si="263"/>
        <v>4619.3999999999996</v>
      </c>
      <c r="J607" s="441"/>
      <c r="K607" s="371"/>
      <c r="L607" s="328">
        <v>455.88</v>
      </c>
      <c r="M607" s="329">
        <f t="shared" si="268"/>
        <v>0</v>
      </c>
      <c r="N607" s="328">
        <v>468</v>
      </c>
      <c r="O607" s="329">
        <f t="shared" si="269"/>
        <v>0</v>
      </c>
      <c r="P607" s="329">
        <f t="shared" si="264"/>
        <v>0</v>
      </c>
      <c r="Q607" s="473"/>
      <c r="R607" s="327">
        <f t="shared" si="256"/>
        <v>5</v>
      </c>
      <c r="S607" s="328">
        <v>455.88</v>
      </c>
      <c r="T607" s="329">
        <f t="shared" si="270"/>
        <v>2279.4</v>
      </c>
      <c r="U607" s="328">
        <v>468</v>
      </c>
      <c r="V607" s="329">
        <f t="shared" si="271"/>
        <v>2340</v>
      </c>
      <c r="W607" s="329">
        <f t="shared" si="265"/>
        <v>4619.3999999999996</v>
      </c>
      <c r="X607" s="464">
        <f t="shared" si="254"/>
        <v>4619.3999999999996</v>
      </c>
      <c r="Y607" s="497">
        <f t="shared" si="255"/>
        <v>0</v>
      </c>
    </row>
    <row r="608" spans="1:25" ht="28.5" x14ac:dyDescent="0.25">
      <c r="A608" s="194" t="s">
        <v>1138</v>
      </c>
      <c r="B608" s="117" t="s">
        <v>1139</v>
      </c>
      <c r="C608" s="118" t="s">
        <v>170</v>
      </c>
      <c r="D608" s="119">
        <v>5</v>
      </c>
      <c r="E608" s="40">
        <v>605.22</v>
      </c>
      <c r="F608" s="35">
        <f t="shared" si="266"/>
        <v>3026.1000000000004</v>
      </c>
      <c r="G608" s="40">
        <v>605.28</v>
      </c>
      <c r="H608" s="35">
        <f t="shared" si="267"/>
        <v>3026.3999999999996</v>
      </c>
      <c r="I608" s="35">
        <f t="shared" si="263"/>
        <v>6052.5</v>
      </c>
      <c r="J608" s="441"/>
      <c r="K608" s="371">
        <v>5</v>
      </c>
      <c r="L608" s="328">
        <v>605.22</v>
      </c>
      <c r="M608" s="329">
        <f t="shared" si="268"/>
        <v>3026.1000000000004</v>
      </c>
      <c r="N608" s="328">
        <v>605.28</v>
      </c>
      <c r="O608" s="329">
        <f t="shared" si="269"/>
        <v>3026.3999999999996</v>
      </c>
      <c r="P608" s="329">
        <f t="shared" si="264"/>
        <v>6052.5</v>
      </c>
      <c r="Q608" s="473"/>
      <c r="R608" s="327">
        <f t="shared" si="256"/>
        <v>0</v>
      </c>
      <c r="S608" s="328">
        <v>605.22</v>
      </c>
      <c r="T608" s="329">
        <f t="shared" si="270"/>
        <v>0</v>
      </c>
      <c r="U608" s="328">
        <v>605.28</v>
      </c>
      <c r="V608" s="329">
        <f t="shared" si="271"/>
        <v>0</v>
      </c>
      <c r="W608" s="329">
        <f t="shared" si="265"/>
        <v>0</v>
      </c>
      <c r="X608" s="464">
        <f t="shared" si="254"/>
        <v>0</v>
      </c>
      <c r="Y608" s="497">
        <f t="shared" si="255"/>
        <v>0</v>
      </c>
    </row>
    <row r="609" spans="1:25" ht="28.5" x14ac:dyDescent="0.25">
      <c r="A609" s="194" t="s">
        <v>1140</v>
      </c>
      <c r="B609" s="117" t="s">
        <v>1141</v>
      </c>
      <c r="C609" s="118" t="s">
        <v>170</v>
      </c>
      <c r="D609" s="119">
        <v>30</v>
      </c>
      <c r="E609" s="40">
        <v>581.64</v>
      </c>
      <c r="F609" s="35">
        <f t="shared" si="266"/>
        <v>17449.2</v>
      </c>
      <c r="G609" s="40">
        <v>1794</v>
      </c>
      <c r="H609" s="35">
        <f t="shared" si="267"/>
        <v>53820</v>
      </c>
      <c r="I609" s="35">
        <f t="shared" si="263"/>
        <v>71269.2</v>
      </c>
      <c r="J609" s="441"/>
      <c r="K609" s="371">
        <v>26</v>
      </c>
      <c r="L609" s="328">
        <v>581.64</v>
      </c>
      <c r="M609" s="329">
        <f t="shared" si="268"/>
        <v>15122.64</v>
      </c>
      <c r="N609" s="328">
        <v>1794</v>
      </c>
      <c r="O609" s="329">
        <f t="shared" si="269"/>
        <v>46644</v>
      </c>
      <c r="P609" s="329">
        <f t="shared" si="264"/>
        <v>61766.64</v>
      </c>
      <c r="Q609" s="473"/>
      <c r="R609" s="327">
        <f t="shared" si="256"/>
        <v>4</v>
      </c>
      <c r="S609" s="328">
        <v>581.64</v>
      </c>
      <c r="T609" s="329">
        <f t="shared" si="270"/>
        <v>2326.56</v>
      </c>
      <c r="U609" s="328">
        <v>1794</v>
      </c>
      <c r="V609" s="329">
        <f t="shared" si="271"/>
        <v>7176</v>
      </c>
      <c r="W609" s="329">
        <f t="shared" si="265"/>
        <v>9502.56</v>
      </c>
      <c r="X609" s="464">
        <f t="shared" si="254"/>
        <v>9502.5599999999977</v>
      </c>
      <c r="Y609" s="497">
        <f t="shared" si="255"/>
        <v>0</v>
      </c>
    </row>
    <row r="610" spans="1:25" ht="42.75" x14ac:dyDescent="0.25">
      <c r="A610" s="194" t="s">
        <v>1142</v>
      </c>
      <c r="B610" s="117" t="s">
        <v>1143</v>
      </c>
      <c r="C610" s="118" t="s">
        <v>183</v>
      </c>
      <c r="D610" s="119">
        <v>0.33</v>
      </c>
      <c r="E610" s="40">
        <v>308112</v>
      </c>
      <c r="F610" s="35">
        <f t="shared" si="266"/>
        <v>101676.96</v>
      </c>
      <c r="G610" s="40">
        <v>0</v>
      </c>
      <c r="H610" s="35">
        <f t="shared" si="267"/>
        <v>0</v>
      </c>
      <c r="I610" s="35">
        <f t="shared" si="263"/>
        <v>101676.96</v>
      </c>
      <c r="J610" s="441"/>
      <c r="K610" s="371"/>
      <c r="L610" s="328">
        <v>308112</v>
      </c>
      <c r="M610" s="329">
        <f t="shared" si="268"/>
        <v>0</v>
      </c>
      <c r="N610" s="328">
        <v>0</v>
      </c>
      <c r="O610" s="329">
        <f t="shared" si="269"/>
        <v>0</v>
      </c>
      <c r="P610" s="329">
        <f t="shared" si="264"/>
        <v>0</v>
      </c>
      <c r="Q610" s="473"/>
      <c r="R610" s="327">
        <f t="shared" si="256"/>
        <v>0.33</v>
      </c>
      <c r="S610" s="328">
        <v>308112</v>
      </c>
      <c r="T610" s="329">
        <f t="shared" si="270"/>
        <v>101676.96</v>
      </c>
      <c r="U610" s="328">
        <v>0</v>
      </c>
      <c r="V610" s="329">
        <f t="shared" si="271"/>
        <v>0</v>
      </c>
      <c r="W610" s="329">
        <f t="shared" si="265"/>
        <v>101676.96</v>
      </c>
      <c r="X610" s="464">
        <f t="shared" si="254"/>
        <v>101676.96</v>
      </c>
      <c r="Y610" s="497">
        <f t="shared" si="255"/>
        <v>0</v>
      </c>
    </row>
    <row r="611" spans="1:25" x14ac:dyDescent="0.25">
      <c r="A611" s="194" t="s">
        <v>1144</v>
      </c>
      <c r="B611" s="117" t="s">
        <v>1145</v>
      </c>
      <c r="C611" s="118" t="s">
        <v>406</v>
      </c>
      <c r="D611" s="119">
        <v>0.6</v>
      </c>
      <c r="E611" s="40">
        <v>7860</v>
      </c>
      <c r="F611" s="35">
        <f t="shared" si="266"/>
        <v>4716</v>
      </c>
      <c r="G611" s="40">
        <v>0</v>
      </c>
      <c r="H611" s="35">
        <f t="shared" si="267"/>
        <v>0</v>
      </c>
      <c r="I611" s="35">
        <f t="shared" si="263"/>
        <v>4716</v>
      </c>
      <c r="J611" s="441"/>
      <c r="K611" s="371">
        <v>0.6</v>
      </c>
      <c r="L611" s="328">
        <v>7860</v>
      </c>
      <c r="M611" s="329">
        <f t="shared" si="268"/>
        <v>4716</v>
      </c>
      <c r="N611" s="328">
        <v>0</v>
      </c>
      <c r="O611" s="329">
        <f t="shared" si="269"/>
        <v>0</v>
      </c>
      <c r="P611" s="329">
        <f t="shared" si="264"/>
        <v>4716</v>
      </c>
      <c r="Q611" s="473"/>
      <c r="R611" s="327">
        <f t="shared" si="256"/>
        <v>0</v>
      </c>
      <c r="S611" s="328">
        <v>7860</v>
      </c>
      <c r="T611" s="329">
        <f t="shared" si="270"/>
        <v>0</v>
      </c>
      <c r="U611" s="328">
        <v>0</v>
      </c>
      <c r="V611" s="329">
        <f t="shared" si="271"/>
        <v>0</v>
      </c>
      <c r="W611" s="329">
        <f t="shared" si="265"/>
        <v>0</v>
      </c>
      <c r="X611" s="464">
        <f t="shared" si="254"/>
        <v>0</v>
      </c>
      <c r="Y611" s="497">
        <f t="shared" si="255"/>
        <v>0</v>
      </c>
    </row>
    <row r="612" spans="1:25" ht="28.5" x14ac:dyDescent="0.25">
      <c r="A612" s="194" t="s">
        <v>1146</v>
      </c>
      <c r="B612" s="117" t="s">
        <v>1147</v>
      </c>
      <c r="C612" s="118" t="s">
        <v>170</v>
      </c>
      <c r="D612" s="119">
        <v>2</v>
      </c>
      <c r="E612" s="40">
        <v>19650</v>
      </c>
      <c r="F612" s="35">
        <f t="shared" si="266"/>
        <v>39300</v>
      </c>
      <c r="G612" s="40">
        <v>21242</v>
      </c>
      <c r="H612" s="35">
        <f t="shared" si="267"/>
        <v>42484</v>
      </c>
      <c r="I612" s="35">
        <f t="shared" si="263"/>
        <v>81784</v>
      </c>
      <c r="J612" s="441"/>
      <c r="K612" s="371">
        <v>2</v>
      </c>
      <c r="L612" s="328">
        <v>19650</v>
      </c>
      <c r="M612" s="329">
        <f t="shared" si="268"/>
        <v>39300</v>
      </c>
      <c r="N612" s="328">
        <v>21242</v>
      </c>
      <c r="O612" s="329">
        <f t="shared" si="269"/>
        <v>42484</v>
      </c>
      <c r="P612" s="329">
        <f t="shared" si="264"/>
        <v>81784</v>
      </c>
      <c r="Q612" s="473"/>
      <c r="R612" s="327">
        <f t="shared" si="256"/>
        <v>0</v>
      </c>
      <c r="S612" s="328">
        <v>19650</v>
      </c>
      <c r="T612" s="329">
        <f t="shared" si="270"/>
        <v>0</v>
      </c>
      <c r="U612" s="328">
        <v>21242</v>
      </c>
      <c r="V612" s="329">
        <f t="shared" si="271"/>
        <v>0</v>
      </c>
      <c r="W612" s="329">
        <f t="shared" si="265"/>
        <v>0</v>
      </c>
      <c r="X612" s="464">
        <f t="shared" si="254"/>
        <v>0</v>
      </c>
      <c r="Y612" s="497">
        <f t="shared" si="255"/>
        <v>0</v>
      </c>
    </row>
    <row r="613" spans="1:25" ht="28.5" x14ac:dyDescent="0.25">
      <c r="A613" s="194" t="s">
        <v>1148</v>
      </c>
      <c r="B613" s="117" t="s">
        <v>1149</v>
      </c>
      <c r="C613" s="118" t="s">
        <v>1125</v>
      </c>
      <c r="D613" s="119">
        <v>2</v>
      </c>
      <c r="E613" s="40">
        <v>56592</v>
      </c>
      <c r="F613" s="35">
        <f t="shared" si="266"/>
        <v>113184</v>
      </c>
      <c r="G613" s="40">
        <v>50414</v>
      </c>
      <c r="H613" s="35">
        <f t="shared" si="267"/>
        <v>100828</v>
      </c>
      <c r="I613" s="35">
        <f t="shared" si="263"/>
        <v>214012</v>
      </c>
      <c r="J613" s="441"/>
      <c r="K613" s="371">
        <v>2</v>
      </c>
      <c r="L613" s="328">
        <v>56592</v>
      </c>
      <c r="M613" s="329">
        <f t="shared" si="268"/>
        <v>113184</v>
      </c>
      <c r="N613" s="328">
        <v>50414</v>
      </c>
      <c r="O613" s="329">
        <f t="shared" si="269"/>
        <v>100828</v>
      </c>
      <c r="P613" s="329">
        <f t="shared" si="264"/>
        <v>214012</v>
      </c>
      <c r="Q613" s="473"/>
      <c r="R613" s="327">
        <f t="shared" si="256"/>
        <v>0</v>
      </c>
      <c r="S613" s="328">
        <v>56592</v>
      </c>
      <c r="T613" s="329">
        <f t="shared" si="270"/>
        <v>0</v>
      </c>
      <c r="U613" s="328">
        <v>50414</v>
      </c>
      <c r="V613" s="329">
        <f t="shared" si="271"/>
        <v>0</v>
      </c>
      <c r="W613" s="329">
        <f t="shared" si="265"/>
        <v>0</v>
      </c>
      <c r="X613" s="464">
        <f t="shared" si="254"/>
        <v>0</v>
      </c>
      <c r="Y613" s="497">
        <f t="shared" si="255"/>
        <v>0</v>
      </c>
    </row>
    <row r="614" spans="1:25" x14ac:dyDescent="0.25">
      <c r="A614" s="194" t="s">
        <v>1150</v>
      </c>
      <c r="B614" s="117" t="s">
        <v>1151</v>
      </c>
      <c r="C614" s="118" t="s">
        <v>1152</v>
      </c>
      <c r="D614" s="119">
        <v>1</v>
      </c>
      <c r="E614" s="40">
        <v>149340</v>
      </c>
      <c r="F614" s="35">
        <f t="shared" si="266"/>
        <v>149340</v>
      </c>
      <c r="G614" s="40">
        <v>0</v>
      </c>
      <c r="H614" s="35">
        <f t="shared" si="267"/>
        <v>0</v>
      </c>
      <c r="I614" s="35">
        <f t="shared" si="263"/>
        <v>149340</v>
      </c>
      <c r="J614" s="441"/>
      <c r="K614" s="371">
        <v>1</v>
      </c>
      <c r="L614" s="328">
        <v>149340</v>
      </c>
      <c r="M614" s="329">
        <f t="shared" si="268"/>
        <v>149340</v>
      </c>
      <c r="N614" s="328">
        <v>0</v>
      </c>
      <c r="O614" s="329">
        <f t="shared" si="269"/>
        <v>0</v>
      </c>
      <c r="P614" s="329">
        <f t="shared" si="264"/>
        <v>149340</v>
      </c>
      <c r="Q614" s="473"/>
      <c r="R614" s="327">
        <f t="shared" si="256"/>
        <v>0</v>
      </c>
      <c r="S614" s="328">
        <v>149340</v>
      </c>
      <c r="T614" s="329">
        <f t="shared" si="270"/>
        <v>0</v>
      </c>
      <c r="U614" s="328">
        <v>0</v>
      </c>
      <c r="V614" s="329">
        <f t="shared" si="271"/>
        <v>0</v>
      </c>
      <c r="W614" s="329">
        <f t="shared" si="265"/>
        <v>0</v>
      </c>
      <c r="X614" s="464">
        <f t="shared" si="254"/>
        <v>0</v>
      </c>
      <c r="Y614" s="497">
        <f t="shared" si="255"/>
        <v>0</v>
      </c>
    </row>
    <row r="615" spans="1:25" ht="28.5" x14ac:dyDescent="0.25">
      <c r="A615" s="194" t="s">
        <v>1153</v>
      </c>
      <c r="B615" s="117" t="s">
        <v>1154</v>
      </c>
      <c r="C615" s="118" t="s">
        <v>1155</v>
      </c>
      <c r="D615" s="119">
        <v>3.72</v>
      </c>
      <c r="E615" s="40">
        <v>2358</v>
      </c>
      <c r="F615" s="35">
        <f t="shared" si="266"/>
        <v>8771.76</v>
      </c>
      <c r="G615" s="40">
        <v>0</v>
      </c>
      <c r="H615" s="35">
        <f t="shared" si="267"/>
        <v>0</v>
      </c>
      <c r="I615" s="35">
        <f t="shared" si="263"/>
        <v>8771.76</v>
      </c>
      <c r="J615" s="441"/>
      <c r="K615" s="371">
        <v>3.72</v>
      </c>
      <c r="L615" s="328">
        <v>2358</v>
      </c>
      <c r="M615" s="329">
        <f t="shared" si="268"/>
        <v>8771.76</v>
      </c>
      <c r="N615" s="328">
        <v>0</v>
      </c>
      <c r="O615" s="329">
        <f t="shared" si="269"/>
        <v>0</v>
      </c>
      <c r="P615" s="329">
        <f t="shared" si="264"/>
        <v>8771.76</v>
      </c>
      <c r="Q615" s="473"/>
      <c r="R615" s="327">
        <f t="shared" si="256"/>
        <v>0</v>
      </c>
      <c r="S615" s="328">
        <v>2358</v>
      </c>
      <c r="T615" s="329">
        <f t="shared" si="270"/>
        <v>0</v>
      </c>
      <c r="U615" s="328">
        <v>0</v>
      </c>
      <c r="V615" s="329">
        <f t="shared" si="271"/>
        <v>0</v>
      </c>
      <c r="W615" s="329">
        <f t="shared" si="265"/>
        <v>0</v>
      </c>
      <c r="X615" s="464">
        <f t="shared" si="254"/>
        <v>0</v>
      </c>
      <c r="Y615" s="497">
        <f t="shared" si="255"/>
        <v>0</v>
      </c>
    </row>
    <row r="616" spans="1:25" x14ac:dyDescent="0.25">
      <c r="A616" s="194" t="s">
        <v>1156</v>
      </c>
      <c r="B616" s="117" t="s">
        <v>1157</v>
      </c>
      <c r="C616" s="118" t="s">
        <v>183</v>
      </c>
      <c r="D616" s="119">
        <v>0.06</v>
      </c>
      <c r="E616" s="40">
        <v>39300</v>
      </c>
      <c r="F616" s="35">
        <f t="shared" si="266"/>
        <v>2358</v>
      </c>
      <c r="G616" s="40">
        <v>0</v>
      </c>
      <c r="H616" s="35">
        <f t="shared" si="267"/>
        <v>0</v>
      </c>
      <c r="I616" s="35">
        <f t="shared" si="263"/>
        <v>2358</v>
      </c>
      <c r="J616" s="441"/>
      <c r="K616" s="371"/>
      <c r="L616" s="328">
        <v>39300</v>
      </c>
      <c r="M616" s="329">
        <f t="shared" si="268"/>
        <v>0</v>
      </c>
      <c r="N616" s="328">
        <v>0</v>
      </c>
      <c r="O616" s="329">
        <f t="shared" si="269"/>
        <v>0</v>
      </c>
      <c r="P616" s="329">
        <f t="shared" si="264"/>
        <v>0</v>
      </c>
      <c r="Q616" s="473"/>
      <c r="R616" s="327">
        <f t="shared" si="256"/>
        <v>0.06</v>
      </c>
      <c r="S616" s="328">
        <v>39300</v>
      </c>
      <c r="T616" s="329">
        <f t="shared" si="270"/>
        <v>2358</v>
      </c>
      <c r="U616" s="328">
        <v>0</v>
      </c>
      <c r="V616" s="329">
        <f t="shared" si="271"/>
        <v>0</v>
      </c>
      <c r="W616" s="329">
        <f t="shared" si="265"/>
        <v>2358</v>
      </c>
      <c r="X616" s="464">
        <f t="shared" si="254"/>
        <v>2358</v>
      </c>
      <c r="Y616" s="497">
        <f t="shared" si="255"/>
        <v>0</v>
      </c>
    </row>
    <row r="617" spans="1:25" x14ac:dyDescent="0.25">
      <c r="A617" s="195" t="s">
        <v>1158</v>
      </c>
      <c r="B617" s="196" t="s">
        <v>381</v>
      </c>
      <c r="C617" s="197" t="s">
        <v>1152</v>
      </c>
      <c r="D617" s="198">
        <v>1</v>
      </c>
      <c r="E617" s="69">
        <v>301300</v>
      </c>
      <c r="F617" s="35">
        <f t="shared" si="266"/>
        <v>301300</v>
      </c>
      <c r="G617" s="69">
        <v>0</v>
      </c>
      <c r="H617" s="35">
        <f t="shared" si="267"/>
        <v>0</v>
      </c>
      <c r="I617" s="35">
        <f t="shared" si="263"/>
        <v>301300</v>
      </c>
      <c r="J617" s="452"/>
      <c r="K617" s="391">
        <v>0.9</v>
      </c>
      <c r="L617" s="343">
        <v>301300</v>
      </c>
      <c r="M617" s="329">
        <f t="shared" si="268"/>
        <v>271170</v>
      </c>
      <c r="N617" s="343">
        <v>0</v>
      </c>
      <c r="O617" s="329">
        <f t="shared" si="269"/>
        <v>0</v>
      </c>
      <c r="P617" s="329">
        <f t="shared" si="264"/>
        <v>271170</v>
      </c>
      <c r="Q617" s="484"/>
      <c r="R617" s="327">
        <f t="shared" si="256"/>
        <v>9.9999999999999978E-2</v>
      </c>
      <c r="S617" s="343">
        <v>301300</v>
      </c>
      <c r="T617" s="329">
        <f t="shared" si="270"/>
        <v>30129.999999999993</v>
      </c>
      <c r="U617" s="343">
        <v>0</v>
      </c>
      <c r="V617" s="329">
        <f t="shared" si="271"/>
        <v>0</v>
      </c>
      <c r="W617" s="329">
        <f t="shared" si="265"/>
        <v>30129.999999999993</v>
      </c>
      <c r="X617" s="464">
        <f t="shared" si="254"/>
        <v>30130</v>
      </c>
      <c r="Y617" s="497">
        <f t="shared" si="255"/>
        <v>0</v>
      </c>
    </row>
    <row r="618" spans="1:25" x14ac:dyDescent="0.25">
      <c r="A618" s="199" t="s">
        <v>1159</v>
      </c>
      <c r="B618" s="117" t="s">
        <v>1160</v>
      </c>
      <c r="C618" s="118" t="s">
        <v>28</v>
      </c>
      <c r="D618" s="119">
        <v>45</v>
      </c>
      <c r="E618" s="40">
        <v>3537</v>
      </c>
      <c r="F618" s="35">
        <f t="shared" si="266"/>
        <v>159165</v>
      </c>
      <c r="G618" s="40">
        <v>1872</v>
      </c>
      <c r="H618" s="35">
        <f t="shared" si="267"/>
        <v>84240</v>
      </c>
      <c r="I618" s="35">
        <f t="shared" si="263"/>
        <v>243405</v>
      </c>
      <c r="J618" s="441"/>
      <c r="K618" s="371"/>
      <c r="L618" s="328">
        <v>3537</v>
      </c>
      <c r="M618" s="329">
        <f t="shared" si="268"/>
        <v>0</v>
      </c>
      <c r="N618" s="328">
        <v>1872</v>
      </c>
      <c r="O618" s="329">
        <f t="shared" si="269"/>
        <v>0</v>
      </c>
      <c r="P618" s="329">
        <f t="shared" si="264"/>
        <v>0</v>
      </c>
      <c r="Q618" s="473"/>
      <c r="R618" s="327">
        <f t="shared" si="256"/>
        <v>45</v>
      </c>
      <c r="S618" s="328">
        <v>3537</v>
      </c>
      <c r="T618" s="329">
        <f t="shared" si="270"/>
        <v>159165</v>
      </c>
      <c r="U618" s="328">
        <v>1872</v>
      </c>
      <c r="V618" s="329">
        <f t="shared" si="271"/>
        <v>84240</v>
      </c>
      <c r="W618" s="329">
        <f t="shared" si="265"/>
        <v>243405</v>
      </c>
      <c r="X618" s="464">
        <f t="shared" si="254"/>
        <v>243405</v>
      </c>
      <c r="Y618" s="497">
        <f t="shared" si="255"/>
        <v>0</v>
      </c>
    </row>
    <row r="619" spans="1:25" x14ac:dyDescent="0.25">
      <c r="A619" s="199" t="s">
        <v>1161</v>
      </c>
      <c r="B619" s="117" t="s">
        <v>1162</v>
      </c>
      <c r="C619" s="118" t="s">
        <v>28</v>
      </c>
      <c r="D619" s="119">
        <v>45</v>
      </c>
      <c r="E619" s="40">
        <v>2751</v>
      </c>
      <c r="F619" s="35">
        <f t="shared" si="266"/>
        <v>123795</v>
      </c>
      <c r="G619" s="40">
        <v>1482</v>
      </c>
      <c r="H619" s="35">
        <f t="shared" si="267"/>
        <v>66690</v>
      </c>
      <c r="I619" s="35">
        <f t="shared" si="263"/>
        <v>190485</v>
      </c>
      <c r="J619" s="441"/>
      <c r="K619" s="371"/>
      <c r="L619" s="328">
        <v>2751</v>
      </c>
      <c r="M619" s="329">
        <f t="shared" si="268"/>
        <v>0</v>
      </c>
      <c r="N619" s="328">
        <v>1482</v>
      </c>
      <c r="O619" s="329">
        <f t="shared" si="269"/>
        <v>0</v>
      </c>
      <c r="P619" s="329">
        <f t="shared" si="264"/>
        <v>0</v>
      </c>
      <c r="Q619" s="473"/>
      <c r="R619" s="327">
        <f t="shared" si="256"/>
        <v>45</v>
      </c>
      <c r="S619" s="328">
        <v>2751</v>
      </c>
      <c r="T619" s="329">
        <f t="shared" si="270"/>
        <v>123795</v>
      </c>
      <c r="U619" s="328">
        <v>1482</v>
      </c>
      <c r="V619" s="329">
        <f t="shared" si="271"/>
        <v>66690</v>
      </c>
      <c r="W619" s="329">
        <f t="shared" si="265"/>
        <v>190485</v>
      </c>
      <c r="X619" s="464">
        <f t="shared" si="254"/>
        <v>190485</v>
      </c>
      <c r="Y619" s="497">
        <f t="shared" si="255"/>
        <v>0</v>
      </c>
    </row>
    <row r="620" spans="1:25" x14ac:dyDescent="0.25">
      <c r="A620" s="199" t="s">
        <v>1163</v>
      </c>
      <c r="B620" s="117" t="s">
        <v>1164</v>
      </c>
      <c r="C620" s="118" t="s">
        <v>28</v>
      </c>
      <c r="D620" s="119">
        <v>45</v>
      </c>
      <c r="E620" s="40">
        <v>1021.8000000000001</v>
      </c>
      <c r="F620" s="35">
        <f t="shared" si="266"/>
        <v>45981</v>
      </c>
      <c r="G620" s="40">
        <v>858</v>
      </c>
      <c r="H620" s="35">
        <f t="shared" si="267"/>
        <v>38610</v>
      </c>
      <c r="I620" s="35">
        <f t="shared" si="263"/>
        <v>84591</v>
      </c>
      <c r="J620" s="441"/>
      <c r="K620" s="371"/>
      <c r="L620" s="328">
        <v>1021.8000000000001</v>
      </c>
      <c r="M620" s="329">
        <f t="shared" si="268"/>
        <v>0</v>
      </c>
      <c r="N620" s="328">
        <v>858</v>
      </c>
      <c r="O620" s="329">
        <f t="shared" si="269"/>
        <v>0</v>
      </c>
      <c r="P620" s="329">
        <f t="shared" si="264"/>
        <v>0</v>
      </c>
      <c r="Q620" s="473"/>
      <c r="R620" s="327">
        <f t="shared" si="256"/>
        <v>45</v>
      </c>
      <c r="S620" s="328">
        <v>1021.8000000000001</v>
      </c>
      <c r="T620" s="329">
        <f t="shared" si="270"/>
        <v>45981</v>
      </c>
      <c r="U620" s="328">
        <v>858</v>
      </c>
      <c r="V620" s="329">
        <f t="shared" si="271"/>
        <v>38610</v>
      </c>
      <c r="W620" s="329">
        <f t="shared" si="265"/>
        <v>84591</v>
      </c>
      <c r="X620" s="464">
        <f t="shared" si="254"/>
        <v>84591</v>
      </c>
      <c r="Y620" s="497">
        <f t="shared" si="255"/>
        <v>0</v>
      </c>
    </row>
    <row r="621" spans="1:25" x14ac:dyDescent="0.25">
      <c r="A621" s="199" t="s">
        <v>1165</v>
      </c>
      <c r="B621" s="117" t="s">
        <v>1166</v>
      </c>
      <c r="C621" s="118" t="s">
        <v>28</v>
      </c>
      <c r="D621" s="119">
        <v>6</v>
      </c>
      <c r="E621" s="40">
        <v>62094</v>
      </c>
      <c r="F621" s="35">
        <f t="shared" si="266"/>
        <v>372564</v>
      </c>
      <c r="G621" s="40">
        <v>0</v>
      </c>
      <c r="H621" s="35">
        <f t="shared" si="267"/>
        <v>0</v>
      </c>
      <c r="I621" s="35">
        <f t="shared" si="263"/>
        <v>372564</v>
      </c>
      <c r="J621" s="441"/>
      <c r="K621" s="371"/>
      <c r="L621" s="328">
        <v>62094</v>
      </c>
      <c r="M621" s="329">
        <f t="shared" si="268"/>
        <v>0</v>
      </c>
      <c r="N621" s="328">
        <v>0</v>
      </c>
      <c r="O621" s="329">
        <f t="shared" si="269"/>
        <v>0</v>
      </c>
      <c r="P621" s="329">
        <f t="shared" si="264"/>
        <v>0</v>
      </c>
      <c r="Q621" s="473"/>
      <c r="R621" s="327">
        <f t="shared" si="256"/>
        <v>6</v>
      </c>
      <c r="S621" s="328">
        <v>62094</v>
      </c>
      <c r="T621" s="329">
        <f t="shared" si="270"/>
        <v>372564</v>
      </c>
      <c r="U621" s="328">
        <v>0</v>
      </c>
      <c r="V621" s="329">
        <f t="shared" si="271"/>
        <v>0</v>
      </c>
      <c r="W621" s="329">
        <f t="shared" si="265"/>
        <v>372564</v>
      </c>
      <c r="X621" s="464">
        <f t="shared" si="254"/>
        <v>372564</v>
      </c>
      <c r="Y621" s="497">
        <f t="shared" si="255"/>
        <v>0</v>
      </c>
    </row>
    <row r="622" spans="1:25" x14ac:dyDescent="0.25">
      <c r="A622" s="199" t="s">
        <v>1167</v>
      </c>
      <c r="B622" s="117" t="s">
        <v>1168</v>
      </c>
      <c r="C622" s="118" t="s">
        <v>28</v>
      </c>
      <c r="D622" s="119">
        <v>2</v>
      </c>
      <c r="E622" s="40">
        <v>30654</v>
      </c>
      <c r="F622" s="35">
        <f t="shared" si="266"/>
        <v>61308</v>
      </c>
      <c r="G622" s="40">
        <v>0</v>
      </c>
      <c r="H622" s="35">
        <f t="shared" si="267"/>
        <v>0</v>
      </c>
      <c r="I622" s="35">
        <f t="shared" si="263"/>
        <v>61308</v>
      </c>
      <c r="J622" s="441"/>
      <c r="K622" s="371"/>
      <c r="L622" s="328">
        <v>30654</v>
      </c>
      <c r="M622" s="329">
        <f t="shared" si="268"/>
        <v>0</v>
      </c>
      <c r="N622" s="328">
        <v>0</v>
      </c>
      <c r="O622" s="329">
        <f t="shared" si="269"/>
        <v>0</v>
      </c>
      <c r="P622" s="329">
        <f t="shared" si="264"/>
        <v>0</v>
      </c>
      <c r="Q622" s="473"/>
      <c r="R622" s="327">
        <f t="shared" si="256"/>
        <v>2</v>
      </c>
      <c r="S622" s="328">
        <v>30654</v>
      </c>
      <c r="T622" s="329">
        <f t="shared" si="270"/>
        <v>61308</v>
      </c>
      <c r="U622" s="328">
        <v>0</v>
      </c>
      <c r="V622" s="329">
        <f t="shared" si="271"/>
        <v>0</v>
      </c>
      <c r="W622" s="329">
        <f t="shared" si="265"/>
        <v>61308</v>
      </c>
      <c r="X622" s="464">
        <f t="shared" si="254"/>
        <v>61308</v>
      </c>
      <c r="Y622" s="497">
        <f t="shared" si="255"/>
        <v>0</v>
      </c>
    </row>
    <row r="623" spans="1:25" x14ac:dyDescent="0.25">
      <c r="A623" s="199" t="s">
        <v>1169</v>
      </c>
      <c r="B623" s="117" t="s">
        <v>1170</v>
      </c>
      <c r="C623" s="118" t="s">
        <v>28</v>
      </c>
      <c r="D623" s="119">
        <v>2</v>
      </c>
      <c r="E623" s="40">
        <v>62094</v>
      </c>
      <c r="F623" s="35">
        <f t="shared" si="266"/>
        <v>124188</v>
      </c>
      <c r="G623" s="40">
        <v>0</v>
      </c>
      <c r="H623" s="35">
        <f t="shared" si="267"/>
        <v>0</v>
      </c>
      <c r="I623" s="35">
        <f t="shared" si="263"/>
        <v>124188</v>
      </c>
      <c r="J623" s="441"/>
      <c r="K623" s="371"/>
      <c r="L623" s="328">
        <v>62094</v>
      </c>
      <c r="M623" s="329">
        <f t="shared" si="268"/>
        <v>0</v>
      </c>
      <c r="N623" s="328">
        <v>0</v>
      </c>
      <c r="O623" s="329">
        <f t="shared" si="269"/>
        <v>0</v>
      </c>
      <c r="P623" s="329">
        <f t="shared" si="264"/>
        <v>0</v>
      </c>
      <c r="Q623" s="473"/>
      <c r="R623" s="327">
        <f t="shared" si="256"/>
        <v>2</v>
      </c>
      <c r="S623" s="328">
        <v>62094</v>
      </c>
      <c r="T623" s="329">
        <f t="shared" si="270"/>
        <v>124188</v>
      </c>
      <c r="U623" s="328">
        <v>0</v>
      </c>
      <c r="V623" s="329">
        <f t="shared" si="271"/>
        <v>0</v>
      </c>
      <c r="W623" s="329">
        <f t="shared" si="265"/>
        <v>124188</v>
      </c>
      <c r="X623" s="464">
        <f t="shared" si="254"/>
        <v>124188</v>
      </c>
      <c r="Y623" s="497">
        <f t="shared" si="255"/>
        <v>0</v>
      </c>
    </row>
    <row r="624" spans="1:25" ht="28.5" x14ac:dyDescent="0.25">
      <c r="A624" s="199" t="s">
        <v>1171</v>
      </c>
      <c r="B624" s="117" t="s">
        <v>1172</v>
      </c>
      <c r="C624" s="118" t="s">
        <v>28</v>
      </c>
      <c r="D624" s="119">
        <v>2</v>
      </c>
      <c r="E624" s="40">
        <v>2358</v>
      </c>
      <c r="F624" s="35">
        <f t="shared" si="266"/>
        <v>4716</v>
      </c>
      <c r="G624" s="40">
        <v>0</v>
      </c>
      <c r="H624" s="35">
        <f t="shared" si="267"/>
        <v>0</v>
      </c>
      <c r="I624" s="35">
        <f t="shared" si="263"/>
        <v>4716</v>
      </c>
      <c r="J624" s="441"/>
      <c r="K624" s="371"/>
      <c r="L624" s="328">
        <v>2358</v>
      </c>
      <c r="M624" s="329">
        <f t="shared" si="268"/>
        <v>0</v>
      </c>
      <c r="N624" s="328">
        <v>0</v>
      </c>
      <c r="O624" s="329">
        <f t="shared" si="269"/>
        <v>0</v>
      </c>
      <c r="P624" s="329">
        <f t="shared" si="264"/>
        <v>0</v>
      </c>
      <c r="Q624" s="473"/>
      <c r="R624" s="327">
        <f t="shared" si="256"/>
        <v>2</v>
      </c>
      <c r="S624" s="328">
        <v>2358</v>
      </c>
      <c r="T624" s="329">
        <f t="shared" si="270"/>
        <v>4716</v>
      </c>
      <c r="U624" s="328">
        <v>0</v>
      </c>
      <c r="V624" s="329">
        <f t="shared" si="271"/>
        <v>0</v>
      </c>
      <c r="W624" s="329">
        <f t="shared" si="265"/>
        <v>4716</v>
      </c>
      <c r="X624" s="464">
        <f t="shared" si="254"/>
        <v>4716</v>
      </c>
      <c r="Y624" s="497">
        <f t="shared" si="255"/>
        <v>0</v>
      </c>
    </row>
    <row r="625" spans="1:25" x14ac:dyDescent="0.25">
      <c r="A625" s="199" t="s">
        <v>1173</v>
      </c>
      <c r="B625" s="117" t="s">
        <v>1174</v>
      </c>
      <c r="C625" s="118" t="s">
        <v>28</v>
      </c>
      <c r="D625" s="119">
        <v>1</v>
      </c>
      <c r="E625" s="40">
        <v>238315.2</v>
      </c>
      <c r="F625" s="35">
        <f t="shared" si="266"/>
        <v>238315.2</v>
      </c>
      <c r="G625" s="40">
        <v>68640</v>
      </c>
      <c r="H625" s="35">
        <f t="shared" si="267"/>
        <v>68640</v>
      </c>
      <c r="I625" s="35">
        <f t="shared" si="263"/>
        <v>306955.2</v>
      </c>
      <c r="J625" s="441"/>
      <c r="K625" s="371"/>
      <c r="L625" s="328">
        <v>238315.2</v>
      </c>
      <c r="M625" s="329">
        <f t="shared" si="268"/>
        <v>0</v>
      </c>
      <c r="N625" s="328">
        <v>68640</v>
      </c>
      <c r="O625" s="329">
        <f t="shared" si="269"/>
        <v>0</v>
      </c>
      <c r="P625" s="329">
        <f t="shared" si="264"/>
        <v>0</v>
      </c>
      <c r="Q625" s="473"/>
      <c r="R625" s="327">
        <f t="shared" si="256"/>
        <v>1</v>
      </c>
      <c r="S625" s="328">
        <v>238315.2</v>
      </c>
      <c r="T625" s="329">
        <f t="shared" si="270"/>
        <v>238315.2</v>
      </c>
      <c r="U625" s="328">
        <v>68640</v>
      </c>
      <c r="V625" s="329">
        <f t="shared" si="271"/>
        <v>68640</v>
      </c>
      <c r="W625" s="329">
        <f t="shared" si="265"/>
        <v>306955.2</v>
      </c>
      <c r="X625" s="464">
        <f t="shared" si="254"/>
        <v>306955.2</v>
      </c>
      <c r="Y625" s="497">
        <f t="shared" si="255"/>
        <v>0</v>
      </c>
    </row>
    <row r="626" spans="1:25" x14ac:dyDescent="0.25">
      <c r="A626" s="199" t="s">
        <v>1175</v>
      </c>
      <c r="B626" s="117" t="s">
        <v>1176</v>
      </c>
      <c r="C626" s="118" t="s">
        <v>28</v>
      </c>
      <c r="D626" s="119">
        <v>8</v>
      </c>
      <c r="E626" s="40">
        <v>1572</v>
      </c>
      <c r="F626" s="35">
        <f t="shared" si="266"/>
        <v>12576</v>
      </c>
      <c r="G626" s="40">
        <v>2340</v>
      </c>
      <c r="H626" s="35">
        <f t="shared" si="267"/>
        <v>18720</v>
      </c>
      <c r="I626" s="35">
        <f t="shared" si="263"/>
        <v>31296</v>
      </c>
      <c r="J626" s="441"/>
      <c r="K626" s="371"/>
      <c r="L626" s="328">
        <v>1572</v>
      </c>
      <c r="M626" s="329">
        <f t="shared" si="268"/>
        <v>0</v>
      </c>
      <c r="N626" s="328">
        <v>2340</v>
      </c>
      <c r="O626" s="329">
        <f t="shared" si="269"/>
        <v>0</v>
      </c>
      <c r="P626" s="329">
        <f t="shared" si="264"/>
        <v>0</v>
      </c>
      <c r="Q626" s="473"/>
      <c r="R626" s="327">
        <f t="shared" si="256"/>
        <v>8</v>
      </c>
      <c r="S626" s="328">
        <v>1572</v>
      </c>
      <c r="T626" s="329">
        <f t="shared" si="270"/>
        <v>12576</v>
      </c>
      <c r="U626" s="328">
        <v>2340</v>
      </c>
      <c r="V626" s="329">
        <f t="shared" si="271"/>
        <v>18720</v>
      </c>
      <c r="W626" s="329">
        <f t="shared" si="265"/>
        <v>31296</v>
      </c>
      <c r="X626" s="464">
        <f t="shared" si="254"/>
        <v>31296</v>
      </c>
      <c r="Y626" s="497">
        <f t="shared" si="255"/>
        <v>0</v>
      </c>
    </row>
    <row r="627" spans="1:25" x14ac:dyDescent="0.25">
      <c r="A627" s="199" t="s">
        <v>1177</v>
      </c>
      <c r="B627" s="117" t="s">
        <v>1178</v>
      </c>
      <c r="C627" s="118" t="s">
        <v>170</v>
      </c>
      <c r="D627" s="119">
        <v>1</v>
      </c>
      <c r="E627" s="40">
        <v>52400</v>
      </c>
      <c r="F627" s="35">
        <f t="shared" si="266"/>
        <v>52400</v>
      </c>
      <c r="G627" s="40">
        <v>2340</v>
      </c>
      <c r="H627" s="35">
        <f t="shared" si="267"/>
        <v>2340</v>
      </c>
      <c r="I627" s="35">
        <f t="shared" si="263"/>
        <v>54740</v>
      </c>
      <c r="J627" s="441"/>
      <c r="K627" s="371"/>
      <c r="L627" s="328">
        <v>52400</v>
      </c>
      <c r="M627" s="329">
        <f t="shared" si="268"/>
        <v>0</v>
      </c>
      <c r="N627" s="328">
        <v>2340</v>
      </c>
      <c r="O627" s="329">
        <f t="shared" si="269"/>
        <v>0</v>
      </c>
      <c r="P627" s="329">
        <f t="shared" si="264"/>
        <v>0</v>
      </c>
      <c r="Q627" s="473"/>
      <c r="R627" s="327">
        <f t="shared" si="256"/>
        <v>1</v>
      </c>
      <c r="S627" s="328">
        <v>52400</v>
      </c>
      <c r="T627" s="329">
        <f t="shared" si="270"/>
        <v>52400</v>
      </c>
      <c r="U627" s="328">
        <v>2340</v>
      </c>
      <c r="V627" s="329">
        <f t="shared" si="271"/>
        <v>2340</v>
      </c>
      <c r="W627" s="329">
        <f t="shared" si="265"/>
        <v>54740</v>
      </c>
      <c r="X627" s="464">
        <f t="shared" si="254"/>
        <v>54740</v>
      </c>
      <c r="Y627" s="497">
        <f t="shared" si="255"/>
        <v>0</v>
      </c>
    </row>
    <row r="628" spans="1:25" ht="28.5" x14ac:dyDescent="0.25">
      <c r="A628" s="199" t="s">
        <v>1179</v>
      </c>
      <c r="B628" s="117" t="s">
        <v>1180</v>
      </c>
      <c r="C628" s="118" t="s">
        <v>28</v>
      </c>
      <c r="D628" s="119">
        <v>12</v>
      </c>
      <c r="E628" s="40">
        <v>19650</v>
      </c>
      <c r="F628" s="35">
        <f t="shared" si="266"/>
        <v>235800</v>
      </c>
      <c r="G628" s="40">
        <v>6669</v>
      </c>
      <c r="H628" s="35">
        <f t="shared" si="267"/>
        <v>80028</v>
      </c>
      <c r="I628" s="35">
        <f t="shared" si="263"/>
        <v>315828</v>
      </c>
      <c r="J628" s="441"/>
      <c r="K628" s="371"/>
      <c r="L628" s="328">
        <v>19650</v>
      </c>
      <c r="M628" s="329">
        <f t="shared" si="268"/>
        <v>0</v>
      </c>
      <c r="N628" s="328">
        <v>6669</v>
      </c>
      <c r="O628" s="329">
        <f t="shared" si="269"/>
        <v>0</v>
      </c>
      <c r="P628" s="329">
        <f t="shared" si="264"/>
        <v>0</v>
      </c>
      <c r="Q628" s="473"/>
      <c r="R628" s="327">
        <f t="shared" si="256"/>
        <v>12</v>
      </c>
      <c r="S628" s="328">
        <v>19650</v>
      </c>
      <c r="T628" s="329">
        <f t="shared" si="270"/>
        <v>235800</v>
      </c>
      <c r="U628" s="328">
        <v>6669</v>
      </c>
      <c r="V628" s="329">
        <f t="shared" si="271"/>
        <v>80028</v>
      </c>
      <c r="W628" s="329">
        <f t="shared" si="265"/>
        <v>315828</v>
      </c>
      <c r="X628" s="464">
        <f t="shared" si="254"/>
        <v>315828</v>
      </c>
      <c r="Y628" s="497">
        <f t="shared" si="255"/>
        <v>0</v>
      </c>
    </row>
    <row r="629" spans="1:25" x14ac:dyDescent="0.25">
      <c r="A629" s="199" t="s">
        <v>1181</v>
      </c>
      <c r="B629" s="117" t="s">
        <v>1182</v>
      </c>
      <c r="C629" s="118" t="s">
        <v>28</v>
      </c>
      <c r="D629" s="119">
        <v>49</v>
      </c>
      <c r="E629" s="40">
        <v>3209.5</v>
      </c>
      <c r="F629" s="70">
        <f t="shared" si="266"/>
        <v>157265.5</v>
      </c>
      <c r="G629" s="40">
        <v>0</v>
      </c>
      <c r="H629" s="35">
        <f t="shared" si="267"/>
        <v>0</v>
      </c>
      <c r="I629" s="35">
        <f t="shared" si="263"/>
        <v>157265.5</v>
      </c>
      <c r="J629" s="441"/>
      <c r="K629" s="371"/>
      <c r="L629" s="328">
        <v>3209.5</v>
      </c>
      <c r="M629" s="344">
        <f t="shared" si="268"/>
        <v>0</v>
      </c>
      <c r="N629" s="328">
        <v>0</v>
      </c>
      <c r="O629" s="329">
        <f t="shared" si="269"/>
        <v>0</v>
      </c>
      <c r="P629" s="329">
        <f t="shared" si="264"/>
        <v>0</v>
      </c>
      <c r="Q629" s="473"/>
      <c r="R629" s="327">
        <f t="shared" si="256"/>
        <v>49</v>
      </c>
      <c r="S629" s="328">
        <v>3209.5</v>
      </c>
      <c r="T629" s="344">
        <f t="shared" si="270"/>
        <v>157265.5</v>
      </c>
      <c r="U629" s="328">
        <v>0</v>
      </c>
      <c r="V629" s="329">
        <f t="shared" si="271"/>
        <v>0</v>
      </c>
      <c r="W629" s="329">
        <f t="shared" si="265"/>
        <v>157265.5</v>
      </c>
      <c r="X629" s="464">
        <f t="shared" si="254"/>
        <v>157265.5</v>
      </c>
      <c r="Y629" s="497">
        <f t="shared" si="255"/>
        <v>0</v>
      </c>
    </row>
    <row r="630" spans="1:25" x14ac:dyDescent="0.25">
      <c r="A630" s="74" t="s">
        <v>1183</v>
      </c>
      <c r="B630" s="75" t="s">
        <v>1184</v>
      </c>
      <c r="C630" s="76"/>
      <c r="D630" s="77"/>
      <c r="E630" s="81"/>
      <c r="F630" s="299">
        <f>SUM(F631:F646)</f>
        <v>6704610.6699999999</v>
      </c>
      <c r="G630" s="81"/>
      <c r="H630" s="80">
        <f>SUM(H631:H646)</f>
        <v>7557535.9100000001</v>
      </c>
      <c r="I630" s="80">
        <f>SUM(I631:I646)</f>
        <v>14262146.58</v>
      </c>
      <c r="J630" s="447"/>
      <c r="K630" s="350"/>
      <c r="L630" s="351"/>
      <c r="M630" s="392">
        <f>SUM(M631:M646)</f>
        <v>2557959.7999999998</v>
      </c>
      <c r="N630" s="351"/>
      <c r="O630" s="353">
        <f>SUM(O631:O646)</f>
        <v>3749619.64</v>
      </c>
      <c r="P630" s="353">
        <f>SUM(P631:P646)</f>
        <v>6307579.4400000004</v>
      </c>
      <c r="Q630" s="479"/>
      <c r="R630" s="327">
        <f t="shared" si="256"/>
        <v>0</v>
      </c>
      <c r="S630" s="351"/>
      <c r="T630" s="392">
        <f>SUM(T631:T646)</f>
        <v>4146650.87</v>
      </c>
      <c r="U630" s="351"/>
      <c r="V630" s="353">
        <f>SUM(V631:V646)</f>
        <v>3807916.27</v>
      </c>
      <c r="W630" s="353">
        <f>SUM(W631:W646)</f>
        <v>7954567.1400000006</v>
      </c>
      <c r="X630" s="464">
        <f t="shared" si="254"/>
        <v>7954567.1399999997</v>
      </c>
      <c r="Y630" s="497">
        <f t="shared" si="255"/>
        <v>0</v>
      </c>
    </row>
    <row r="631" spans="1:25" x14ac:dyDescent="0.25">
      <c r="A631" s="200" t="s">
        <v>1185</v>
      </c>
      <c r="B631" s="201" t="s">
        <v>422</v>
      </c>
      <c r="C631" s="202"/>
      <c r="D631" s="203"/>
      <c r="E631" s="93"/>
      <c r="F631" s="34"/>
      <c r="G631" s="93"/>
      <c r="H631" s="87"/>
      <c r="I631" s="103"/>
      <c r="J631" s="441"/>
      <c r="K631" s="393"/>
      <c r="L631" s="358"/>
      <c r="M631" s="326"/>
      <c r="N631" s="358"/>
      <c r="O631" s="356"/>
      <c r="P631" s="362"/>
      <c r="Q631" s="473"/>
      <c r="R631" s="327">
        <f t="shared" si="256"/>
        <v>0</v>
      </c>
      <c r="S631" s="358"/>
      <c r="T631" s="326"/>
      <c r="U631" s="358"/>
      <c r="V631" s="356"/>
      <c r="W631" s="362"/>
      <c r="X631" s="464">
        <f t="shared" si="254"/>
        <v>0</v>
      </c>
      <c r="Y631" s="497">
        <f t="shared" si="255"/>
        <v>0</v>
      </c>
    </row>
    <row r="632" spans="1:25" x14ac:dyDescent="0.25">
      <c r="A632" s="204" t="s">
        <v>1186</v>
      </c>
      <c r="B632" s="205" t="s">
        <v>424</v>
      </c>
      <c r="C632" s="206" t="s">
        <v>406</v>
      </c>
      <c r="D632" s="207">
        <v>40</v>
      </c>
      <c r="E632" s="93">
        <v>1310</v>
      </c>
      <c r="F632" s="35">
        <f>D632*E632</f>
        <v>52400</v>
      </c>
      <c r="G632" s="93">
        <v>619.45000000000005</v>
      </c>
      <c r="H632" s="103">
        <f>D632*G632</f>
        <v>24778</v>
      </c>
      <c r="I632" s="103">
        <f>H632+F632</f>
        <v>77178</v>
      </c>
      <c r="J632" s="441"/>
      <c r="K632" s="394"/>
      <c r="L632" s="358">
        <v>1310</v>
      </c>
      <c r="M632" s="329">
        <f>K632*L632</f>
        <v>0</v>
      </c>
      <c r="N632" s="358">
        <v>619.45000000000005</v>
      </c>
      <c r="O632" s="362">
        <f>K632*N632</f>
        <v>0</v>
      </c>
      <c r="P632" s="362">
        <f>O632+M632</f>
        <v>0</v>
      </c>
      <c r="Q632" s="473"/>
      <c r="R632" s="327">
        <f t="shared" si="256"/>
        <v>40</v>
      </c>
      <c r="S632" s="358">
        <v>1310</v>
      </c>
      <c r="T632" s="329">
        <f>R632*S632</f>
        <v>52400</v>
      </c>
      <c r="U632" s="358">
        <v>619.45000000000005</v>
      </c>
      <c r="V632" s="362">
        <f>R632*U632</f>
        <v>24778</v>
      </c>
      <c r="W632" s="362">
        <f>V632+T632</f>
        <v>77178</v>
      </c>
      <c r="X632" s="464">
        <f t="shared" si="254"/>
        <v>77178</v>
      </c>
      <c r="Y632" s="497">
        <f t="shared" si="255"/>
        <v>0</v>
      </c>
    </row>
    <row r="633" spans="1:25" x14ac:dyDescent="0.25">
      <c r="A633" s="200" t="s">
        <v>1187</v>
      </c>
      <c r="B633" s="201" t="s">
        <v>426</v>
      </c>
      <c r="C633" s="202"/>
      <c r="D633" s="203"/>
      <c r="E633" s="93"/>
      <c r="F633" s="35"/>
      <c r="G633" s="93"/>
      <c r="H633" s="87"/>
      <c r="I633" s="103"/>
      <c r="J633" s="441"/>
      <c r="K633" s="393"/>
      <c r="L633" s="358"/>
      <c r="M633" s="329"/>
      <c r="N633" s="358"/>
      <c r="O633" s="356"/>
      <c r="P633" s="362"/>
      <c r="Q633" s="473"/>
      <c r="R633" s="327">
        <f t="shared" si="256"/>
        <v>0</v>
      </c>
      <c r="S633" s="358"/>
      <c r="T633" s="329"/>
      <c r="U633" s="358"/>
      <c r="V633" s="356"/>
      <c r="W633" s="362"/>
      <c r="X633" s="464">
        <f t="shared" si="254"/>
        <v>0</v>
      </c>
      <c r="Y633" s="497">
        <f t="shared" si="255"/>
        <v>0</v>
      </c>
    </row>
    <row r="634" spans="1:25" x14ac:dyDescent="0.25">
      <c r="A634" s="208" t="s">
        <v>1188</v>
      </c>
      <c r="B634" s="209" t="s">
        <v>385</v>
      </c>
      <c r="C634" s="202" t="s">
        <v>386</v>
      </c>
      <c r="D634" s="203">
        <v>1</v>
      </c>
      <c r="E634" s="93">
        <v>125495.9</v>
      </c>
      <c r="F634" s="35">
        <f>D634*E634</f>
        <v>125495.9</v>
      </c>
      <c r="G634" s="93">
        <v>181087.89</v>
      </c>
      <c r="H634" s="103">
        <f>D634*G634</f>
        <v>181087.89</v>
      </c>
      <c r="I634" s="103">
        <f t="shared" ref="I634:I646" si="272">H634+F634</f>
        <v>306583.79000000004</v>
      </c>
      <c r="J634" s="441"/>
      <c r="K634" s="393"/>
      <c r="L634" s="358">
        <v>125495.9</v>
      </c>
      <c r="M634" s="329">
        <f>K634*L634</f>
        <v>0</v>
      </c>
      <c r="N634" s="358">
        <v>181087.89</v>
      </c>
      <c r="O634" s="362">
        <f>K634*N634</f>
        <v>0</v>
      </c>
      <c r="P634" s="362">
        <f t="shared" ref="P634:P638" si="273">O634+M634</f>
        <v>0</v>
      </c>
      <c r="Q634" s="473"/>
      <c r="R634" s="327">
        <f t="shared" si="256"/>
        <v>1</v>
      </c>
      <c r="S634" s="358">
        <v>125495.9</v>
      </c>
      <c r="T634" s="329">
        <f>R634*S634</f>
        <v>125495.9</v>
      </c>
      <c r="U634" s="358">
        <v>181087.89</v>
      </c>
      <c r="V634" s="362">
        <f>R634*U634</f>
        <v>181087.89</v>
      </c>
      <c r="W634" s="362">
        <f t="shared" ref="W634:W638" si="274">V634+T634</f>
        <v>306583.79000000004</v>
      </c>
      <c r="X634" s="464">
        <f t="shared" si="254"/>
        <v>306583.79000000004</v>
      </c>
      <c r="Y634" s="497">
        <f t="shared" si="255"/>
        <v>0</v>
      </c>
    </row>
    <row r="635" spans="1:25" x14ac:dyDescent="0.25">
      <c r="A635" s="208" t="s">
        <v>1189</v>
      </c>
      <c r="B635" s="209" t="s">
        <v>429</v>
      </c>
      <c r="C635" s="202" t="s">
        <v>386</v>
      </c>
      <c r="D635" s="203">
        <v>1</v>
      </c>
      <c r="E635" s="93">
        <v>52630.559999999998</v>
      </c>
      <c r="F635" s="35">
        <f>D635*E635</f>
        <v>52630.559999999998</v>
      </c>
      <c r="G635" s="93">
        <v>128976.12</v>
      </c>
      <c r="H635" s="103">
        <f>D635*G635</f>
        <v>128976.12</v>
      </c>
      <c r="I635" s="103">
        <f t="shared" si="272"/>
        <v>181606.68</v>
      </c>
      <c r="J635" s="441"/>
      <c r="K635" s="393"/>
      <c r="L635" s="358">
        <v>52630.559999999998</v>
      </c>
      <c r="M635" s="329">
        <f>K635*L635</f>
        <v>0</v>
      </c>
      <c r="N635" s="358">
        <v>128976.12</v>
      </c>
      <c r="O635" s="362">
        <f>K635*N635</f>
        <v>0</v>
      </c>
      <c r="P635" s="362">
        <f t="shared" si="273"/>
        <v>0</v>
      </c>
      <c r="Q635" s="473"/>
      <c r="R635" s="327">
        <f t="shared" si="256"/>
        <v>1</v>
      </c>
      <c r="S635" s="358">
        <v>52630.559999999998</v>
      </c>
      <c r="T635" s="329">
        <f>R635*S635</f>
        <v>52630.559999999998</v>
      </c>
      <c r="U635" s="358">
        <v>128976.12</v>
      </c>
      <c r="V635" s="362">
        <f>R635*U635</f>
        <v>128976.12</v>
      </c>
      <c r="W635" s="362">
        <f t="shared" si="274"/>
        <v>181606.68</v>
      </c>
      <c r="X635" s="464">
        <f t="shared" si="254"/>
        <v>181606.68</v>
      </c>
      <c r="Y635" s="497">
        <f t="shared" si="255"/>
        <v>0</v>
      </c>
    </row>
    <row r="636" spans="1:25" x14ac:dyDescent="0.25">
      <c r="A636" s="208" t="s">
        <v>1190</v>
      </c>
      <c r="B636" s="209" t="s">
        <v>396</v>
      </c>
      <c r="C636" s="202" t="s">
        <v>170</v>
      </c>
      <c r="D636" s="203">
        <v>43</v>
      </c>
      <c r="E636" s="94">
        <v>6454</v>
      </c>
      <c r="F636" s="35">
        <f>D636*E636</f>
        <v>277522</v>
      </c>
      <c r="G636" s="94">
        <v>17008</v>
      </c>
      <c r="H636" s="103">
        <f>D636*G636</f>
        <v>731344</v>
      </c>
      <c r="I636" s="103">
        <f t="shared" si="272"/>
        <v>1008866</v>
      </c>
      <c r="J636" s="441"/>
      <c r="K636" s="393"/>
      <c r="L636" s="359">
        <v>6454</v>
      </c>
      <c r="M636" s="329">
        <f>K636*L636</f>
        <v>0</v>
      </c>
      <c r="N636" s="359">
        <v>17008</v>
      </c>
      <c r="O636" s="362">
        <f>K636*N636</f>
        <v>0</v>
      </c>
      <c r="P636" s="362">
        <f t="shared" si="273"/>
        <v>0</v>
      </c>
      <c r="Q636" s="473"/>
      <c r="R636" s="327">
        <f t="shared" si="256"/>
        <v>43</v>
      </c>
      <c r="S636" s="359">
        <v>6454</v>
      </c>
      <c r="T636" s="329">
        <f>R636*S636</f>
        <v>277522</v>
      </c>
      <c r="U636" s="359">
        <v>17008</v>
      </c>
      <c r="V636" s="362">
        <f>R636*U636</f>
        <v>731344</v>
      </c>
      <c r="W636" s="362">
        <f t="shared" si="274"/>
        <v>1008866</v>
      </c>
      <c r="X636" s="464">
        <f t="shared" si="254"/>
        <v>1008866</v>
      </c>
      <c r="Y636" s="497">
        <f t="shared" si="255"/>
        <v>0</v>
      </c>
    </row>
    <row r="637" spans="1:25" x14ac:dyDescent="0.25">
      <c r="A637" s="208" t="s">
        <v>1191</v>
      </c>
      <c r="B637" s="209" t="s">
        <v>431</v>
      </c>
      <c r="C637" s="202" t="s">
        <v>386</v>
      </c>
      <c r="D637" s="203">
        <v>2</v>
      </c>
      <c r="E637" s="93">
        <v>63240.38</v>
      </c>
      <c r="F637" s="35">
        <f>D637*E637</f>
        <v>126480.76</v>
      </c>
      <c r="G637" s="93">
        <v>93837.74</v>
      </c>
      <c r="H637" s="103">
        <f>D637*G637</f>
        <v>187675.48</v>
      </c>
      <c r="I637" s="103">
        <f t="shared" si="272"/>
        <v>314156.24</v>
      </c>
      <c r="J637" s="441"/>
      <c r="K637" s="393"/>
      <c r="L637" s="358">
        <v>63240.38</v>
      </c>
      <c r="M637" s="329">
        <f>K637*L637</f>
        <v>0</v>
      </c>
      <c r="N637" s="358">
        <v>93837.74</v>
      </c>
      <c r="O637" s="362">
        <f>K637*N637</f>
        <v>0</v>
      </c>
      <c r="P637" s="362">
        <f t="shared" si="273"/>
        <v>0</v>
      </c>
      <c r="Q637" s="473"/>
      <c r="R637" s="327">
        <f t="shared" si="256"/>
        <v>2</v>
      </c>
      <c r="S637" s="358">
        <v>63240.38</v>
      </c>
      <c r="T637" s="329">
        <f>R637*S637</f>
        <v>126480.76</v>
      </c>
      <c r="U637" s="358">
        <v>93837.74</v>
      </c>
      <c r="V637" s="362">
        <f>R637*U637</f>
        <v>187675.48</v>
      </c>
      <c r="W637" s="362">
        <f t="shared" si="274"/>
        <v>314156.24</v>
      </c>
      <c r="X637" s="464">
        <f t="shared" si="254"/>
        <v>314156.24</v>
      </c>
      <c r="Y637" s="497">
        <f t="shared" si="255"/>
        <v>0</v>
      </c>
    </row>
    <row r="638" spans="1:25" x14ac:dyDescent="0.25">
      <c r="A638" s="208" t="s">
        <v>1192</v>
      </c>
      <c r="B638" s="209" t="s">
        <v>433</v>
      </c>
      <c r="C638" s="202" t="s">
        <v>28</v>
      </c>
      <c r="D638" s="203">
        <v>172</v>
      </c>
      <c r="E638" s="93">
        <v>1050.5999999999999</v>
      </c>
      <c r="F638" s="35">
        <f>D638*E638</f>
        <v>180703.19999999998</v>
      </c>
      <c r="G638" s="93">
        <v>1168.95</v>
      </c>
      <c r="H638" s="103">
        <f>D638*G638</f>
        <v>201059.4</v>
      </c>
      <c r="I638" s="103">
        <f t="shared" si="272"/>
        <v>381762.6</v>
      </c>
      <c r="J638" s="441"/>
      <c r="K638" s="393"/>
      <c r="L638" s="358">
        <v>1050.5999999999999</v>
      </c>
      <c r="M638" s="329">
        <f>K638*L638</f>
        <v>0</v>
      </c>
      <c r="N638" s="358">
        <v>1168.95</v>
      </c>
      <c r="O638" s="362">
        <f>K638*N638</f>
        <v>0</v>
      </c>
      <c r="P638" s="362">
        <f t="shared" si="273"/>
        <v>0</v>
      </c>
      <c r="Q638" s="473"/>
      <c r="R638" s="327">
        <f t="shared" si="256"/>
        <v>172</v>
      </c>
      <c r="S638" s="358">
        <v>1050.5999999999999</v>
      </c>
      <c r="T638" s="329">
        <f>R638*S638</f>
        <v>180703.19999999998</v>
      </c>
      <c r="U638" s="358">
        <v>1168.95</v>
      </c>
      <c r="V638" s="362">
        <f>R638*U638</f>
        <v>201059.4</v>
      </c>
      <c r="W638" s="362">
        <f t="shared" si="274"/>
        <v>381762.6</v>
      </c>
      <c r="X638" s="464">
        <f t="shared" si="254"/>
        <v>381762.6</v>
      </c>
      <c r="Y638" s="497">
        <f t="shared" si="255"/>
        <v>0</v>
      </c>
    </row>
    <row r="639" spans="1:25" x14ac:dyDescent="0.25">
      <c r="A639" s="200" t="s">
        <v>1193</v>
      </c>
      <c r="B639" s="201" t="s">
        <v>442</v>
      </c>
      <c r="C639" s="202"/>
      <c r="D639" s="203"/>
      <c r="E639" s="93"/>
      <c r="F639" s="35"/>
      <c r="G639" s="93"/>
      <c r="H639" s="87"/>
      <c r="I639" s="103"/>
      <c r="J639" s="441"/>
      <c r="K639" s="393"/>
      <c r="L639" s="358"/>
      <c r="M639" s="329"/>
      <c r="N639" s="358"/>
      <c r="O639" s="356"/>
      <c r="P639" s="362"/>
      <c r="Q639" s="473"/>
      <c r="R639" s="327">
        <f t="shared" si="256"/>
        <v>0</v>
      </c>
      <c r="S639" s="358"/>
      <c r="T639" s="329"/>
      <c r="U639" s="358"/>
      <c r="V639" s="356"/>
      <c r="W639" s="362"/>
      <c r="X639" s="464">
        <f t="shared" si="254"/>
        <v>0</v>
      </c>
      <c r="Y639" s="497">
        <f t="shared" si="255"/>
        <v>0</v>
      </c>
    </row>
    <row r="640" spans="1:25" ht="28.5" x14ac:dyDescent="0.25">
      <c r="A640" s="208" t="s">
        <v>1194</v>
      </c>
      <c r="B640" s="209" t="s">
        <v>1195</v>
      </c>
      <c r="C640" s="202" t="s">
        <v>19</v>
      </c>
      <c r="D640" s="203">
        <v>1146</v>
      </c>
      <c r="E640" s="93">
        <v>3581</v>
      </c>
      <c r="F640" s="35">
        <f t="shared" ref="F640:F646" si="275">D640*E640</f>
        <v>4103826</v>
      </c>
      <c r="G640" s="93">
        <v>2445</v>
      </c>
      <c r="H640" s="103">
        <f t="shared" ref="H640:H646" si="276">D640*G640</f>
        <v>2801970</v>
      </c>
      <c r="I640" s="103">
        <f t="shared" si="272"/>
        <v>6905796</v>
      </c>
      <c r="J640" s="441"/>
      <c r="K640" s="393">
        <v>500</v>
      </c>
      <c r="L640" s="358">
        <v>3581</v>
      </c>
      <c r="M640" s="329">
        <f t="shared" ref="M640:M646" si="277">K640*L640</f>
        <v>1790500</v>
      </c>
      <c r="N640" s="358">
        <v>2445</v>
      </c>
      <c r="O640" s="362">
        <f t="shared" ref="O640:O646" si="278">K640*N640</f>
        <v>1222500</v>
      </c>
      <c r="P640" s="362">
        <f t="shared" ref="P640:P646" si="279">O640+M640</f>
        <v>3013000</v>
      </c>
      <c r="Q640" s="473"/>
      <c r="R640" s="327">
        <f t="shared" si="256"/>
        <v>646</v>
      </c>
      <c r="S640" s="358">
        <v>3581</v>
      </c>
      <c r="T640" s="329">
        <f t="shared" ref="T640:T646" si="280">R640*S640</f>
        <v>2313326</v>
      </c>
      <c r="U640" s="358">
        <v>2445</v>
      </c>
      <c r="V640" s="362">
        <f t="shared" ref="V640:V646" si="281">R640*U640</f>
        <v>1579470</v>
      </c>
      <c r="W640" s="362">
        <f t="shared" ref="W640:W646" si="282">V640+T640</f>
        <v>3892796</v>
      </c>
      <c r="X640" s="464">
        <f t="shared" si="254"/>
        <v>3892796</v>
      </c>
      <c r="Y640" s="497">
        <f t="shared" si="255"/>
        <v>0</v>
      </c>
    </row>
    <row r="641" spans="1:25" ht="28.5" x14ac:dyDescent="0.25">
      <c r="A641" s="208" t="s">
        <v>1196</v>
      </c>
      <c r="B641" s="209" t="s">
        <v>444</v>
      </c>
      <c r="C641" s="202" t="s">
        <v>386</v>
      </c>
      <c r="D641" s="203">
        <v>5</v>
      </c>
      <c r="E641" s="93">
        <v>61132.45</v>
      </c>
      <c r="F641" s="35">
        <f t="shared" si="275"/>
        <v>305662.25</v>
      </c>
      <c r="G641" s="93">
        <v>362404.12</v>
      </c>
      <c r="H641" s="103">
        <f t="shared" si="276"/>
        <v>1812020.6</v>
      </c>
      <c r="I641" s="103">
        <f t="shared" si="272"/>
        <v>2117682.85</v>
      </c>
      <c r="J641" s="441"/>
      <c r="K641" s="393">
        <v>4</v>
      </c>
      <c r="L641" s="358">
        <v>61132.45</v>
      </c>
      <c r="M641" s="329">
        <f t="shared" si="277"/>
        <v>244529.8</v>
      </c>
      <c r="N641" s="358">
        <v>362404.12</v>
      </c>
      <c r="O641" s="362">
        <f t="shared" si="278"/>
        <v>1449616.48</v>
      </c>
      <c r="P641" s="362">
        <f t="shared" si="279"/>
        <v>1694146.28</v>
      </c>
      <c r="Q641" s="473"/>
      <c r="R641" s="327">
        <f t="shared" si="256"/>
        <v>1</v>
      </c>
      <c r="S641" s="358">
        <v>61132.45</v>
      </c>
      <c r="T641" s="329">
        <f t="shared" si="280"/>
        <v>61132.45</v>
      </c>
      <c r="U641" s="358">
        <v>362404.12</v>
      </c>
      <c r="V641" s="362">
        <f t="shared" si="281"/>
        <v>362404.12</v>
      </c>
      <c r="W641" s="362">
        <f t="shared" si="282"/>
        <v>423536.57</v>
      </c>
      <c r="X641" s="464">
        <f t="shared" si="254"/>
        <v>423536.57000000007</v>
      </c>
      <c r="Y641" s="497">
        <f t="shared" si="255"/>
        <v>0</v>
      </c>
    </row>
    <row r="642" spans="1:25" ht="28.5" x14ac:dyDescent="0.25">
      <c r="A642" s="208" t="s">
        <v>1197</v>
      </c>
      <c r="B642" s="209" t="s">
        <v>446</v>
      </c>
      <c r="C642" s="202" t="s">
        <v>386</v>
      </c>
      <c r="D642" s="203">
        <v>16</v>
      </c>
      <c r="E642" s="93">
        <v>18340</v>
      </c>
      <c r="F642" s="35">
        <f t="shared" si="275"/>
        <v>293440</v>
      </c>
      <c r="G642" s="93">
        <v>50744.93</v>
      </c>
      <c r="H642" s="103">
        <f t="shared" si="276"/>
        <v>811918.88</v>
      </c>
      <c r="I642" s="103">
        <f t="shared" si="272"/>
        <v>1105358.8799999999</v>
      </c>
      <c r="J642" s="441"/>
      <c r="K642" s="393">
        <v>12</v>
      </c>
      <c r="L642" s="358">
        <v>18340</v>
      </c>
      <c r="M642" s="329">
        <f t="shared" si="277"/>
        <v>220080</v>
      </c>
      <c r="N642" s="358">
        <v>50744.93</v>
      </c>
      <c r="O642" s="362">
        <f t="shared" si="278"/>
        <v>608939.16</v>
      </c>
      <c r="P642" s="362">
        <f t="shared" si="279"/>
        <v>829019.16</v>
      </c>
      <c r="Q642" s="473"/>
      <c r="R642" s="327">
        <f t="shared" si="256"/>
        <v>4</v>
      </c>
      <c r="S642" s="358">
        <v>18340</v>
      </c>
      <c r="T642" s="329">
        <f t="shared" si="280"/>
        <v>73360</v>
      </c>
      <c r="U642" s="358">
        <v>50744.93</v>
      </c>
      <c r="V642" s="362">
        <f t="shared" si="281"/>
        <v>202979.72</v>
      </c>
      <c r="W642" s="362">
        <f t="shared" si="282"/>
        <v>276339.71999999997</v>
      </c>
      <c r="X642" s="464">
        <f t="shared" si="254"/>
        <v>276339.71999999986</v>
      </c>
      <c r="Y642" s="497">
        <f t="shared" si="255"/>
        <v>0</v>
      </c>
    </row>
    <row r="643" spans="1:25" x14ac:dyDescent="0.25">
      <c r="A643" s="208" t="s">
        <v>1198</v>
      </c>
      <c r="B643" s="209" t="s">
        <v>448</v>
      </c>
      <c r="C643" s="202" t="s">
        <v>449</v>
      </c>
      <c r="D643" s="203">
        <v>348</v>
      </c>
      <c r="E643" s="93">
        <v>635</v>
      </c>
      <c r="F643" s="35">
        <f t="shared" si="275"/>
        <v>220980</v>
      </c>
      <c r="G643" s="93">
        <v>889</v>
      </c>
      <c r="H643" s="103">
        <f t="shared" si="276"/>
        <v>309372</v>
      </c>
      <c r="I643" s="103">
        <f t="shared" si="272"/>
        <v>530352</v>
      </c>
      <c r="J643" s="441"/>
      <c r="K643" s="393">
        <v>250</v>
      </c>
      <c r="L643" s="358">
        <v>635</v>
      </c>
      <c r="M643" s="329">
        <f t="shared" si="277"/>
        <v>158750</v>
      </c>
      <c r="N643" s="358">
        <v>889</v>
      </c>
      <c r="O643" s="362">
        <f t="shared" si="278"/>
        <v>222250</v>
      </c>
      <c r="P643" s="362">
        <f t="shared" si="279"/>
        <v>381000</v>
      </c>
      <c r="Q643" s="473"/>
      <c r="R643" s="327">
        <f t="shared" si="256"/>
        <v>98</v>
      </c>
      <c r="S643" s="358">
        <v>635</v>
      </c>
      <c r="T643" s="329">
        <f t="shared" si="280"/>
        <v>62230</v>
      </c>
      <c r="U643" s="358">
        <v>889</v>
      </c>
      <c r="V643" s="362">
        <f t="shared" si="281"/>
        <v>87122</v>
      </c>
      <c r="W643" s="362">
        <f t="shared" si="282"/>
        <v>149352</v>
      </c>
      <c r="X643" s="464">
        <f t="shared" si="254"/>
        <v>149352</v>
      </c>
      <c r="Y643" s="497">
        <f t="shared" si="255"/>
        <v>0</v>
      </c>
    </row>
    <row r="644" spans="1:25" x14ac:dyDescent="0.25">
      <c r="A644" s="208" t="s">
        <v>1199</v>
      </c>
      <c r="B644" s="209" t="s">
        <v>451</v>
      </c>
      <c r="C644" s="202" t="s">
        <v>449</v>
      </c>
      <c r="D644" s="203">
        <v>133</v>
      </c>
      <c r="E644" s="93">
        <v>1310</v>
      </c>
      <c r="F644" s="35">
        <f t="shared" si="275"/>
        <v>174230</v>
      </c>
      <c r="G644" s="93">
        <v>1477.78</v>
      </c>
      <c r="H644" s="103">
        <f t="shared" si="276"/>
        <v>196544.74</v>
      </c>
      <c r="I644" s="103">
        <f t="shared" si="272"/>
        <v>370774.74</v>
      </c>
      <c r="J644" s="441"/>
      <c r="K644" s="393">
        <v>80</v>
      </c>
      <c r="L644" s="358">
        <v>1310</v>
      </c>
      <c r="M644" s="329">
        <f t="shared" si="277"/>
        <v>104800</v>
      </c>
      <c r="N644" s="358">
        <v>1477.78</v>
      </c>
      <c r="O644" s="362">
        <f t="shared" si="278"/>
        <v>118222.39999999999</v>
      </c>
      <c r="P644" s="362">
        <f t="shared" si="279"/>
        <v>223022.4</v>
      </c>
      <c r="Q644" s="473"/>
      <c r="R644" s="327">
        <f t="shared" si="256"/>
        <v>53</v>
      </c>
      <c r="S644" s="358">
        <v>1310</v>
      </c>
      <c r="T644" s="329">
        <f t="shared" si="280"/>
        <v>69430</v>
      </c>
      <c r="U644" s="358">
        <v>1477.78</v>
      </c>
      <c r="V644" s="362">
        <f t="shared" si="281"/>
        <v>78322.34</v>
      </c>
      <c r="W644" s="362">
        <f t="shared" si="282"/>
        <v>147752.34</v>
      </c>
      <c r="X644" s="464">
        <f t="shared" si="254"/>
        <v>147752.34</v>
      </c>
      <c r="Y644" s="497">
        <f t="shared" si="255"/>
        <v>0</v>
      </c>
    </row>
    <row r="645" spans="1:25" x14ac:dyDescent="0.25">
      <c r="A645" s="208" t="s">
        <v>1200</v>
      </c>
      <c r="B645" s="209" t="s">
        <v>453</v>
      </c>
      <c r="C645" s="202" t="s">
        <v>28</v>
      </c>
      <c r="D645" s="203">
        <v>16</v>
      </c>
      <c r="E645" s="93">
        <v>3275</v>
      </c>
      <c r="F645" s="35">
        <f t="shared" si="275"/>
        <v>52400</v>
      </c>
      <c r="G645" s="93">
        <v>10674.3</v>
      </c>
      <c r="H645" s="103">
        <f t="shared" si="276"/>
        <v>170788.8</v>
      </c>
      <c r="I645" s="103">
        <f t="shared" si="272"/>
        <v>223188.8</v>
      </c>
      <c r="J645" s="441"/>
      <c r="K645" s="393">
        <v>12</v>
      </c>
      <c r="L645" s="358">
        <v>3275</v>
      </c>
      <c r="M645" s="329">
        <f t="shared" si="277"/>
        <v>39300</v>
      </c>
      <c r="N645" s="358">
        <v>10674.3</v>
      </c>
      <c r="O645" s="362">
        <f t="shared" si="278"/>
        <v>128091.59999999999</v>
      </c>
      <c r="P645" s="362">
        <f t="shared" si="279"/>
        <v>167391.59999999998</v>
      </c>
      <c r="Q645" s="473"/>
      <c r="R645" s="327">
        <f t="shared" si="256"/>
        <v>4</v>
      </c>
      <c r="S645" s="358">
        <v>3275</v>
      </c>
      <c r="T645" s="329">
        <f t="shared" si="280"/>
        <v>13100</v>
      </c>
      <c r="U645" s="358">
        <v>10674.3</v>
      </c>
      <c r="V645" s="362">
        <f t="shared" si="281"/>
        <v>42697.2</v>
      </c>
      <c r="W645" s="362">
        <f t="shared" si="282"/>
        <v>55797.2</v>
      </c>
      <c r="X645" s="464">
        <f t="shared" si="254"/>
        <v>55797.200000000012</v>
      </c>
      <c r="Y645" s="497">
        <f t="shared" si="255"/>
        <v>0</v>
      </c>
    </row>
    <row r="646" spans="1:25" x14ac:dyDescent="0.25">
      <c r="A646" s="208" t="s">
        <v>1201</v>
      </c>
      <c r="B646" s="209" t="s">
        <v>410</v>
      </c>
      <c r="C646" s="202" t="s">
        <v>386</v>
      </c>
      <c r="D646" s="203">
        <v>1</v>
      </c>
      <c r="E646" s="93">
        <v>738840</v>
      </c>
      <c r="F646" s="35">
        <f t="shared" si="275"/>
        <v>738840</v>
      </c>
      <c r="G646" s="93">
        <v>0</v>
      </c>
      <c r="H646" s="103">
        <f t="shared" si="276"/>
        <v>0</v>
      </c>
      <c r="I646" s="103">
        <f t="shared" si="272"/>
        <v>738840</v>
      </c>
      <c r="J646" s="441"/>
      <c r="K646" s="393"/>
      <c r="L646" s="358">
        <v>738840</v>
      </c>
      <c r="M646" s="329">
        <f t="shared" si="277"/>
        <v>0</v>
      </c>
      <c r="N646" s="358">
        <v>0</v>
      </c>
      <c r="O646" s="362">
        <f t="shared" si="278"/>
        <v>0</v>
      </c>
      <c r="P646" s="362">
        <f t="shared" si="279"/>
        <v>0</v>
      </c>
      <c r="Q646" s="473"/>
      <c r="R646" s="327">
        <f t="shared" si="256"/>
        <v>1</v>
      </c>
      <c r="S646" s="358">
        <v>738840</v>
      </c>
      <c r="T646" s="329">
        <f t="shared" si="280"/>
        <v>738840</v>
      </c>
      <c r="U646" s="358">
        <v>0</v>
      </c>
      <c r="V646" s="362">
        <f t="shared" si="281"/>
        <v>0</v>
      </c>
      <c r="W646" s="362">
        <f t="shared" si="282"/>
        <v>738840</v>
      </c>
      <c r="X646" s="464">
        <f t="shared" ref="X646:X709" si="283">I646-P646</f>
        <v>738840</v>
      </c>
      <c r="Y646" s="497">
        <f t="shared" ref="Y646:Y709" si="284">W646-X646</f>
        <v>0</v>
      </c>
    </row>
    <row r="647" spans="1:25" x14ac:dyDescent="0.25">
      <c r="A647" s="108" t="s">
        <v>1202</v>
      </c>
      <c r="B647" s="109" t="s">
        <v>1203</v>
      </c>
      <c r="C647" s="110"/>
      <c r="D647" s="111"/>
      <c r="E647" s="112"/>
      <c r="F647" s="28">
        <f>SUM(F648:F762)</f>
        <v>6513588.8907999983</v>
      </c>
      <c r="G647" s="27"/>
      <c r="H647" s="28">
        <f>SUM(H648:H762)</f>
        <v>14335632.159200002</v>
      </c>
      <c r="I647" s="28">
        <f>SUM(I648:I762)</f>
        <v>20849221.050000001</v>
      </c>
      <c r="J647" s="450"/>
      <c r="K647" s="366"/>
      <c r="L647" s="367"/>
      <c r="M647" s="368">
        <f>SUM(M648:M762)</f>
        <v>2668045.4800000004</v>
      </c>
      <c r="N647" s="370"/>
      <c r="O647" s="368">
        <f>SUM(O648:O762)</f>
        <v>6905750.0600000015</v>
      </c>
      <c r="P647" s="368">
        <f>SUM(P648:P762)</f>
        <v>9573795.540000001</v>
      </c>
      <c r="Q647" s="482"/>
      <c r="R647" s="327">
        <f t="shared" si="256"/>
        <v>0</v>
      </c>
      <c r="S647" s="367"/>
      <c r="T647" s="368">
        <f>SUM(T648:T762)</f>
        <v>3845543.4108000002</v>
      </c>
      <c r="U647" s="370"/>
      <c r="V647" s="368">
        <f>SUM(V648:V762)</f>
        <v>7429882.0992000001</v>
      </c>
      <c r="W647" s="368">
        <f>SUM(W648:W762)</f>
        <v>11275425.51</v>
      </c>
      <c r="X647" s="464">
        <f t="shared" si="283"/>
        <v>11275425.51</v>
      </c>
      <c r="Y647" s="497">
        <f t="shared" si="284"/>
        <v>0</v>
      </c>
    </row>
    <row r="648" spans="1:25" x14ac:dyDescent="0.25">
      <c r="A648" s="194" t="s">
        <v>1204</v>
      </c>
      <c r="B648" s="117" t="s">
        <v>1205</v>
      </c>
      <c r="C648" s="118" t="s">
        <v>170</v>
      </c>
      <c r="D648" s="119">
        <v>19</v>
      </c>
      <c r="E648" s="40">
        <v>6288</v>
      </c>
      <c r="F648" s="35">
        <f>D648*E648</f>
        <v>119472</v>
      </c>
      <c r="G648" s="40">
        <v>39720</v>
      </c>
      <c r="H648" s="35">
        <f t="shared" ref="H648:H679" si="285">D648*G648</f>
        <v>754680</v>
      </c>
      <c r="I648" s="35">
        <f>H648+F648</f>
        <v>874152</v>
      </c>
      <c r="J648" s="441"/>
      <c r="K648" s="371">
        <v>17</v>
      </c>
      <c r="L648" s="328">
        <v>6288</v>
      </c>
      <c r="M648" s="329">
        <f>K648*L648</f>
        <v>106896</v>
      </c>
      <c r="N648" s="328">
        <v>39720</v>
      </c>
      <c r="O648" s="329">
        <f t="shared" ref="O648:O711" si="286">K648*N648</f>
        <v>675240</v>
      </c>
      <c r="P648" s="329">
        <f>O648+M648</f>
        <v>782136</v>
      </c>
      <c r="Q648" s="473"/>
      <c r="R648" s="327">
        <f t="shared" ref="R648:R711" si="287">D648-K648</f>
        <v>2</v>
      </c>
      <c r="S648" s="328">
        <v>6288</v>
      </c>
      <c r="T648" s="329">
        <f>R648*S648</f>
        <v>12576</v>
      </c>
      <c r="U648" s="328">
        <v>39720</v>
      </c>
      <c r="V648" s="329">
        <f t="shared" ref="V648:V711" si="288">R648*U648</f>
        <v>79440</v>
      </c>
      <c r="W648" s="329">
        <f>V648+T648</f>
        <v>92016</v>
      </c>
      <c r="X648" s="464">
        <f t="shared" si="283"/>
        <v>92016</v>
      </c>
      <c r="Y648" s="497">
        <f t="shared" si="284"/>
        <v>0</v>
      </c>
    </row>
    <row r="649" spans="1:25" x14ac:dyDescent="0.25">
      <c r="A649" s="194" t="s">
        <v>1206</v>
      </c>
      <c r="B649" s="117" t="s">
        <v>1207</v>
      </c>
      <c r="C649" s="118" t="s">
        <v>170</v>
      </c>
      <c r="D649" s="119">
        <v>65</v>
      </c>
      <c r="E649" s="40">
        <v>3144</v>
      </c>
      <c r="F649" s="35">
        <f t="shared" ref="F649:F712" si="289">D649*E649</f>
        <v>204360</v>
      </c>
      <c r="G649" s="40">
        <v>11432</v>
      </c>
      <c r="H649" s="35">
        <f t="shared" si="285"/>
        <v>743080</v>
      </c>
      <c r="I649" s="35">
        <f t="shared" ref="I649:I712" si="290">H649+F649</f>
        <v>947440</v>
      </c>
      <c r="J649" s="441"/>
      <c r="K649" s="371">
        <v>61</v>
      </c>
      <c r="L649" s="328">
        <v>3144</v>
      </c>
      <c r="M649" s="329">
        <f t="shared" ref="M649:M712" si="291">K649*L649</f>
        <v>191784</v>
      </c>
      <c r="N649" s="328">
        <v>11432</v>
      </c>
      <c r="O649" s="329">
        <f t="shared" si="286"/>
        <v>697352</v>
      </c>
      <c r="P649" s="329">
        <f t="shared" ref="P649:P712" si="292">O649+M649</f>
        <v>889136</v>
      </c>
      <c r="Q649" s="473"/>
      <c r="R649" s="327">
        <f t="shared" si="287"/>
        <v>4</v>
      </c>
      <c r="S649" s="328">
        <v>3144</v>
      </c>
      <c r="T649" s="329">
        <f t="shared" ref="T649:T712" si="293">R649*S649</f>
        <v>12576</v>
      </c>
      <c r="U649" s="328">
        <v>11432</v>
      </c>
      <c r="V649" s="329">
        <f t="shared" si="288"/>
        <v>45728</v>
      </c>
      <c r="W649" s="329">
        <f t="shared" ref="W649:W712" si="294">V649+T649</f>
        <v>58304</v>
      </c>
      <c r="X649" s="464">
        <f t="shared" si="283"/>
        <v>58304</v>
      </c>
      <c r="Y649" s="497">
        <f t="shared" si="284"/>
        <v>0</v>
      </c>
    </row>
    <row r="650" spans="1:25" ht="28.5" x14ac:dyDescent="0.25">
      <c r="A650" s="194" t="s">
        <v>1208</v>
      </c>
      <c r="B650" s="117" t="s">
        <v>1209</v>
      </c>
      <c r="C650" s="118" t="s">
        <v>170</v>
      </c>
      <c r="D650" s="119">
        <v>3</v>
      </c>
      <c r="E650" s="40">
        <v>6288</v>
      </c>
      <c r="F650" s="35">
        <f t="shared" si="289"/>
        <v>18864</v>
      </c>
      <c r="G650" s="40">
        <v>68309</v>
      </c>
      <c r="H650" s="35">
        <f t="shared" si="285"/>
        <v>204927</v>
      </c>
      <c r="I650" s="35">
        <f t="shared" si="290"/>
        <v>223791</v>
      </c>
      <c r="J650" s="441"/>
      <c r="K650" s="371"/>
      <c r="L650" s="328">
        <v>6288</v>
      </c>
      <c r="M650" s="329">
        <f t="shared" si="291"/>
        <v>0</v>
      </c>
      <c r="N650" s="328">
        <v>68309</v>
      </c>
      <c r="O650" s="329">
        <f t="shared" si="286"/>
        <v>0</v>
      </c>
      <c r="P650" s="329">
        <f t="shared" si="292"/>
        <v>0</v>
      </c>
      <c r="Q650" s="473"/>
      <c r="R650" s="327">
        <f t="shared" si="287"/>
        <v>3</v>
      </c>
      <c r="S650" s="328">
        <v>6288</v>
      </c>
      <c r="T650" s="329">
        <f t="shared" si="293"/>
        <v>18864</v>
      </c>
      <c r="U650" s="328">
        <v>68309</v>
      </c>
      <c r="V650" s="329">
        <f t="shared" si="288"/>
        <v>204927</v>
      </c>
      <c r="W650" s="329">
        <f t="shared" si="294"/>
        <v>223791</v>
      </c>
      <c r="X650" s="464">
        <f t="shared" si="283"/>
        <v>223791</v>
      </c>
      <c r="Y650" s="497">
        <f t="shared" si="284"/>
        <v>0</v>
      </c>
    </row>
    <row r="651" spans="1:25" x14ac:dyDescent="0.25">
      <c r="A651" s="194" t="s">
        <v>1210</v>
      </c>
      <c r="B651" s="117" t="s">
        <v>1211</v>
      </c>
      <c r="C651" s="118" t="s">
        <v>170</v>
      </c>
      <c r="D651" s="119">
        <v>1</v>
      </c>
      <c r="E651" s="40">
        <v>6288</v>
      </c>
      <c r="F651" s="35">
        <f t="shared" si="289"/>
        <v>6288</v>
      </c>
      <c r="G651" s="40">
        <v>65980</v>
      </c>
      <c r="H651" s="35">
        <f t="shared" si="285"/>
        <v>65980</v>
      </c>
      <c r="I651" s="35">
        <f t="shared" si="290"/>
        <v>72268</v>
      </c>
      <c r="J651" s="441"/>
      <c r="K651" s="371"/>
      <c r="L651" s="328">
        <v>6288</v>
      </c>
      <c r="M651" s="329">
        <f t="shared" si="291"/>
        <v>0</v>
      </c>
      <c r="N651" s="328">
        <v>65980</v>
      </c>
      <c r="O651" s="329">
        <f t="shared" si="286"/>
        <v>0</v>
      </c>
      <c r="P651" s="329">
        <f t="shared" si="292"/>
        <v>0</v>
      </c>
      <c r="Q651" s="473"/>
      <c r="R651" s="327">
        <f t="shared" si="287"/>
        <v>1</v>
      </c>
      <c r="S651" s="328">
        <v>6288</v>
      </c>
      <c r="T651" s="329">
        <f t="shared" si="293"/>
        <v>6288</v>
      </c>
      <c r="U651" s="328">
        <v>65980</v>
      </c>
      <c r="V651" s="329">
        <f t="shared" si="288"/>
        <v>65980</v>
      </c>
      <c r="W651" s="329">
        <f t="shared" si="294"/>
        <v>72268</v>
      </c>
      <c r="X651" s="464">
        <f t="shared" si="283"/>
        <v>72268</v>
      </c>
      <c r="Y651" s="497">
        <f t="shared" si="284"/>
        <v>0</v>
      </c>
    </row>
    <row r="652" spans="1:25" x14ac:dyDescent="0.25">
      <c r="A652" s="194" t="s">
        <v>1212</v>
      </c>
      <c r="B652" s="117" t="s">
        <v>1213</v>
      </c>
      <c r="C652" s="118" t="s">
        <v>170</v>
      </c>
      <c r="D652" s="119">
        <v>1</v>
      </c>
      <c r="E652" s="40">
        <v>6288</v>
      </c>
      <c r="F652" s="35">
        <f t="shared" si="289"/>
        <v>6288</v>
      </c>
      <c r="G652" s="40">
        <v>112940</v>
      </c>
      <c r="H652" s="35">
        <f t="shared" si="285"/>
        <v>112940</v>
      </c>
      <c r="I652" s="35">
        <f t="shared" si="290"/>
        <v>119228</v>
      </c>
      <c r="J652" s="441"/>
      <c r="K652" s="371"/>
      <c r="L652" s="328">
        <v>6288</v>
      </c>
      <c r="M652" s="329">
        <f t="shared" si="291"/>
        <v>0</v>
      </c>
      <c r="N652" s="328">
        <v>112940</v>
      </c>
      <c r="O652" s="329">
        <f t="shared" si="286"/>
        <v>0</v>
      </c>
      <c r="P652" s="329">
        <f t="shared" si="292"/>
        <v>0</v>
      </c>
      <c r="Q652" s="473"/>
      <c r="R652" s="327">
        <f t="shared" si="287"/>
        <v>1</v>
      </c>
      <c r="S652" s="328">
        <v>6288</v>
      </c>
      <c r="T652" s="329">
        <f t="shared" si="293"/>
        <v>6288</v>
      </c>
      <c r="U652" s="328">
        <v>112940</v>
      </c>
      <c r="V652" s="329">
        <f t="shared" si="288"/>
        <v>112940</v>
      </c>
      <c r="W652" s="329">
        <f t="shared" si="294"/>
        <v>119228</v>
      </c>
      <c r="X652" s="464">
        <f t="shared" si="283"/>
        <v>119228</v>
      </c>
      <c r="Y652" s="497">
        <f t="shared" si="284"/>
        <v>0</v>
      </c>
    </row>
    <row r="653" spans="1:25" x14ac:dyDescent="0.25">
      <c r="A653" s="194" t="s">
        <v>1214</v>
      </c>
      <c r="B653" s="117" t="s">
        <v>1215</v>
      </c>
      <c r="C653" s="118" t="s">
        <v>170</v>
      </c>
      <c r="D653" s="119">
        <v>2</v>
      </c>
      <c r="E653" s="35">
        <v>6288</v>
      </c>
      <c r="F653" s="35">
        <f t="shared" si="289"/>
        <v>12576</v>
      </c>
      <c r="G653" s="35">
        <v>76653</v>
      </c>
      <c r="H653" s="35">
        <f t="shared" si="285"/>
        <v>153306</v>
      </c>
      <c r="I653" s="35">
        <f t="shared" si="290"/>
        <v>165882</v>
      </c>
      <c r="J653" s="441"/>
      <c r="K653" s="371">
        <v>2</v>
      </c>
      <c r="L653" s="329">
        <v>6288</v>
      </c>
      <c r="M653" s="329">
        <f t="shared" si="291"/>
        <v>12576</v>
      </c>
      <c r="N653" s="329">
        <v>76653</v>
      </c>
      <c r="O653" s="329">
        <f t="shared" si="286"/>
        <v>153306</v>
      </c>
      <c r="P653" s="329">
        <f t="shared" si="292"/>
        <v>165882</v>
      </c>
      <c r="Q653" s="473"/>
      <c r="R653" s="327">
        <f t="shared" si="287"/>
        <v>0</v>
      </c>
      <c r="S653" s="329">
        <v>6288</v>
      </c>
      <c r="T653" s="329">
        <f t="shared" si="293"/>
        <v>0</v>
      </c>
      <c r="U653" s="329">
        <v>76653</v>
      </c>
      <c r="V653" s="329">
        <f t="shared" si="288"/>
        <v>0</v>
      </c>
      <c r="W653" s="329">
        <f t="shared" si="294"/>
        <v>0</v>
      </c>
      <c r="X653" s="464">
        <f t="shared" si="283"/>
        <v>0</v>
      </c>
      <c r="Y653" s="497">
        <f t="shared" si="284"/>
        <v>0</v>
      </c>
    </row>
    <row r="654" spans="1:25" x14ac:dyDescent="0.25">
      <c r="A654" s="194" t="s">
        <v>1216</v>
      </c>
      <c r="B654" s="117" t="s">
        <v>1217</v>
      </c>
      <c r="C654" s="118" t="s">
        <v>170</v>
      </c>
      <c r="D654" s="119">
        <v>1</v>
      </c>
      <c r="E654" s="40">
        <v>6288</v>
      </c>
      <c r="F654" s="35">
        <f t="shared" si="289"/>
        <v>6288</v>
      </c>
      <c r="G654" s="40">
        <v>73866</v>
      </c>
      <c r="H654" s="35">
        <f t="shared" si="285"/>
        <v>73866</v>
      </c>
      <c r="I654" s="35">
        <f t="shared" si="290"/>
        <v>80154</v>
      </c>
      <c r="J654" s="441"/>
      <c r="K654" s="371"/>
      <c r="L654" s="328">
        <v>6288</v>
      </c>
      <c r="M654" s="329">
        <f t="shared" si="291"/>
        <v>0</v>
      </c>
      <c r="N654" s="328">
        <v>73866</v>
      </c>
      <c r="O654" s="329">
        <f t="shared" si="286"/>
        <v>0</v>
      </c>
      <c r="P654" s="329">
        <f t="shared" si="292"/>
        <v>0</v>
      </c>
      <c r="Q654" s="473"/>
      <c r="R654" s="327">
        <f t="shared" si="287"/>
        <v>1</v>
      </c>
      <c r="S654" s="328">
        <v>6288</v>
      </c>
      <c r="T654" s="329">
        <f t="shared" si="293"/>
        <v>6288</v>
      </c>
      <c r="U654" s="328">
        <v>73866</v>
      </c>
      <c r="V654" s="329">
        <f t="shared" si="288"/>
        <v>73866</v>
      </c>
      <c r="W654" s="329">
        <f t="shared" si="294"/>
        <v>80154</v>
      </c>
      <c r="X654" s="464">
        <f t="shared" si="283"/>
        <v>80154</v>
      </c>
      <c r="Y654" s="497">
        <f t="shared" si="284"/>
        <v>0</v>
      </c>
    </row>
    <row r="655" spans="1:25" x14ac:dyDescent="0.25">
      <c r="A655" s="194" t="s">
        <v>1218</v>
      </c>
      <c r="B655" s="117" t="s">
        <v>1219</v>
      </c>
      <c r="C655" s="118" t="s">
        <v>170</v>
      </c>
      <c r="D655" s="119">
        <v>1</v>
      </c>
      <c r="E655" s="35">
        <v>6288</v>
      </c>
      <c r="F655" s="35">
        <f t="shared" si="289"/>
        <v>6288</v>
      </c>
      <c r="G655" s="40">
        <v>71284.2</v>
      </c>
      <c r="H655" s="35">
        <f t="shared" si="285"/>
        <v>71284.2</v>
      </c>
      <c r="I655" s="35">
        <f t="shared" si="290"/>
        <v>77572.2</v>
      </c>
      <c r="J655" s="441"/>
      <c r="K655" s="371">
        <v>1</v>
      </c>
      <c r="L655" s="329">
        <v>6288</v>
      </c>
      <c r="M655" s="329">
        <f t="shared" si="291"/>
        <v>6288</v>
      </c>
      <c r="N655" s="328">
        <v>71284.2</v>
      </c>
      <c r="O655" s="329">
        <f t="shared" si="286"/>
        <v>71284.2</v>
      </c>
      <c r="P655" s="329">
        <f t="shared" si="292"/>
        <v>77572.2</v>
      </c>
      <c r="Q655" s="473"/>
      <c r="R655" s="327">
        <f t="shared" si="287"/>
        <v>0</v>
      </c>
      <c r="S655" s="329">
        <v>6288</v>
      </c>
      <c r="T655" s="329">
        <f t="shared" si="293"/>
        <v>0</v>
      </c>
      <c r="U655" s="328">
        <v>71284.2</v>
      </c>
      <c r="V655" s="329">
        <f t="shared" si="288"/>
        <v>0</v>
      </c>
      <c r="W655" s="329">
        <f t="shared" si="294"/>
        <v>0</v>
      </c>
      <c r="X655" s="464">
        <f t="shared" si="283"/>
        <v>0</v>
      </c>
      <c r="Y655" s="497">
        <f t="shared" si="284"/>
        <v>0</v>
      </c>
    </row>
    <row r="656" spans="1:25" ht="28.5" x14ac:dyDescent="0.25">
      <c r="A656" s="194" t="s">
        <v>1220</v>
      </c>
      <c r="B656" s="117" t="s">
        <v>1221</v>
      </c>
      <c r="C656" s="118" t="s">
        <v>170</v>
      </c>
      <c r="D656" s="119">
        <v>1</v>
      </c>
      <c r="E656" s="40">
        <v>2358</v>
      </c>
      <c r="F656" s="35">
        <f t="shared" si="289"/>
        <v>2358</v>
      </c>
      <c r="G656" s="40">
        <v>7462</v>
      </c>
      <c r="H656" s="35">
        <f t="shared" si="285"/>
        <v>7462</v>
      </c>
      <c r="I656" s="35">
        <f t="shared" si="290"/>
        <v>9820</v>
      </c>
      <c r="J656" s="441"/>
      <c r="K656" s="371"/>
      <c r="L656" s="328">
        <v>2358</v>
      </c>
      <c r="M656" s="329">
        <f t="shared" si="291"/>
        <v>0</v>
      </c>
      <c r="N656" s="328">
        <v>7462</v>
      </c>
      <c r="O656" s="329">
        <f t="shared" si="286"/>
        <v>0</v>
      </c>
      <c r="P656" s="329">
        <f t="shared" si="292"/>
        <v>0</v>
      </c>
      <c r="Q656" s="473"/>
      <c r="R656" s="327">
        <f t="shared" si="287"/>
        <v>1</v>
      </c>
      <c r="S656" s="328">
        <v>2358</v>
      </c>
      <c r="T656" s="329">
        <f t="shared" si="293"/>
        <v>2358</v>
      </c>
      <c r="U656" s="328">
        <v>7462</v>
      </c>
      <c r="V656" s="329">
        <f t="shared" si="288"/>
        <v>7462</v>
      </c>
      <c r="W656" s="329">
        <f t="shared" si="294"/>
        <v>9820</v>
      </c>
      <c r="X656" s="464">
        <f t="shared" si="283"/>
        <v>9820</v>
      </c>
      <c r="Y656" s="497">
        <f t="shared" si="284"/>
        <v>0</v>
      </c>
    </row>
    <row r="657" spans="1:25" x14ac:dyDescent="0.25">
      <c r="A657" s="194" t="s">
        <v>1222</v>
      </c>
      <c r="B657" s="117" t="s">
        <v>1223</v>
      </c>
      <c r="C657" s="118" t="s">
        <v>296</v>
      </c>
      <c r="D657" s="119">
        <v>35.85</v>
      </c>
      <c r="E657" s="40">
        <v>354</v>
      </c>
      <c r="F657" s="35">
        <f t="shared" si="289"/>
        <v>12690.9</v>
      </c>
      <c r="G657" s="40">
        <v>6371</v>
      </c>
      <c r="H657" s="35">
        <f t="shared" si="285"/>
        <v>228400.35</v>
      </c>
      <c r="I657" s="35">
        <f t="shared" si="290"/>
        <v>241091.25</v>
      </c>
      <c r="J657" s="441"/>
      <c r="K657" s="371">
        <v>30</v>
      </c>
      <c r="L657" s="328">
        <v>354</v>
      </c>
      <c r="M657" s="329">
        <f t="shared" si="291"/>
        <v>10620</v>
      </c>
      <c r="N657" s="328">
        <v>6371</v>
      </c>
      <c r="O657" s="329">
        <f t="shared" si="286"/>
        <v>191130</v>
      </c>
      <c r="P657" s="329">
        <f t="shared" si="292"/>
        <v>201750</v>
      </c>
      <c r="Q657" s="473"/>
      <c r="R657" s="327">
        <f t="shared" si="287"/>
        <v>5.8500000000000014</v>
      </c>
      <c r="S657" s="328">
        <v>354</v>
      </c>
      <c r="T657" s="329">
        <f t="shared" si="293"/>
        <v>2070.9000000000005</v>
      </c>
      <c r="U657" s="328">
        <v>6371</v>
      </c>
      <c r="V657" s="329">
        <f t="shared" si="288"/>
        <v>37270.350000000006</v>
      </c>
      <c r="W657" s="329">
        <f t="shared" si="294"/>
        <v>39341.250000000007</v>
      </c>
      <c r="X657" s="464">
        <f t="shared" si="283"/>
        <v>39341.25</v>
      </c>
      <c r="Y657" s="497">
        <f t="shared" si="284"/>
        <v>0</v>
      </c>
    </row>
    <row r="658" spans="1:25" x14ac:dyDescent="0.25">
      <c r="A658" s="194" t="s">
        <v>1224</v>
      </c>
      <c r="B658" s="117" t="s">
        <v>1225</v>
      </c>
      <c r="C658" s="118" t="s">
        <v>296</v>
      </c>
      <c r="D658" s="119">
        <v>1497.3</v>
      </c>
      <c r="E658" s="40">
        <v>186.02</v>
      </c>
      <c r="F658" s="35">
        <f t="shared" si="289"/>
        <v>278527.74599999998</v>
      </c>
      <c r="G658" s="40">
        <v>1500</v>
      </c>
      <c r="H658" s="35">
        <f t="shared" si="285"/>
        <v>2245950</v>
      </c>
      <c r="I658" s="35">
        <f t="shared" si="290"/>
        <v>2524477.7459999998</v>
      </c>
      <c r="J658" s="441"/>
      <c r="K658" s="371">
        <v>1300</v>
      </c>
      <c r="L658" s="328">
        <v>186.02</v>
      </c>
      <c r="M658" s="329">
        <f t="shared" si="291"/>
        <v>241826</v>
      </c>
      <c r="N658" s="328">
        <v>1500</v>
      </c>
      <c r="O658" s="329">
        <f t="shared" si="286"/>
        <v>1950000</v>
      </c>
      <c r="P658" s="329">
        <f t="shared" si="292"/>
        <v>2191826</v>
      </c>
      <c r="Q658" s="473"/>
      <c r="R658" s="327">
        <f t="shared" si="287"/>
        <v>197.29999999999995</v>
      </c>
      <c r="S658" s="328">
        <v>186.02</v>
      </c>
      <c r="T658" s="329">
        <f t="shared" si="293"/>
        <v>36701.745999999992</v>
      </c>
      <c r="U658" s="328">
        <v>1500</v>
      </c>
      <c r="V658" s="329">
        <f t="shared" si="288"/>
        <v>295949.99999999994</v>
      </c>
      <c r="W658" s="329">
        <f t="shared" si="294"/>
        <v>332651.74599999993</v>
      </c>
      <c r="X658" s="464">
        <f t="shared" si="283"/>
        <v>332651.74599999981</v>
      </c>
      <c r="Y658" s="497">
        <f t="shared" si="284"/>
        <v>0</v>
      </c>
    </row>
    <row r="659" spans="1:25" x14ac:dyDescent="0.25">
      <c r="A659" s="194" t="s">
        <v>1226</v>
      </c>
      <c r="B659" s="117" t="s">
        <v>1227</v>
      </c>
      <c r="C659" s="118" t="s">
        <v>296</v>
      </c>
      <c r="D659" s="119">
        <v>329.4</v>
      </c>
      <c r="E659" s="40">
        <v>182</v>
      </c>
      <c r="F659" s="35">
        <f t="shared" si="289"/>
        <v>59950.799999999996</v>
      </c>
      <c r="G659" s="40">
        <v>1086</v>
      </c>
      <c r="H659" s="35">
        <f t="shared" si="285"/>
        <v>357728.39999999997</v>
      </c>
      <c r="I659" s="35">
        <f t="shared" si="290"/>
        <v>417679.19999999995</v>
      </c>
      <c r="J659" s="441"/>
      <c r="K659" s="371">
        <v>300</v>
      </c>
      <c r="L659" s="328">
        <v>182</v>
      </c>
      <c r="M659" s="329">
        <f t="shared" si="291"/>
        <v>54600</v>
      </c>
      <c r="N659" s="328">
        <v>1086</v>
      </c>
      <c r="O659" s="329">
        <f t="shared" si="286"/>
        <v>325800</v>
      </c>
      <c r="P659" s="329">
        <f t="shared" si="292"/>
        <v>380400</v>
      </c>
      <c r="Q659" s="473"/>
      <c r="R659" s="327">
        <f t="shared" si="287"/>
        <v>29.399999999999977</v>
      </c>
      <c r="S659" s="328">
        <v>182</v>
      </c>
      <c r="T659" s="329">
        <f t="shared" si="293"/>
        <v>5350.7999999999956</v>
      </c>
      <c r="U659" s="328">
        <v>1086</v>
      </c>
      <c r="V659" s="329">
        <f t="shared" si="288"/>
        <v>31928.399999999976</v>
      </c>
      <c r="W659" s="329">
        <f t="shared" si="294"/>
        <v>37279.199999999968</v>
      </c>
      <c r="X659" s="464">
        <f t="shared" si="283"/>
        <v>37279.199999999953</v>
      </c>
      <c r="Y659" s="497">
        <f t="shared" si="284"/>
        <v>0</v>
      </c>
    </row>
    <row r="660" spans="1:25" x14ac:dyDescent="0.25">
      <c r="A660" s="194" t="s">
        <v>1228</v>
      </c>
      <c r="B660" s="117" t="s">
        <v>1229</v>
      </c>
      <c r="C660" s="118" t="s">
        <v>296</v>
      </c>
      <c r="D660" s="119">
        <v>264.5</v>
      </c>
      <c r="E660" s="40">
        <v>182</v>
      </c>
      <c r="F660" s="35">
        <f t="shared" si="289"/>
        <v>48139</v>
      </c>
      <c r="G660" s="40">
        <v>611</v>
      </c>
      <c r="H660" s="35">
        <f t="shared" si="285"/>
        <v>161609.5</v>
      </c>
      <c r="I660" s="35">
        <f t="shared" si="290"/>
        <v>209748.5</v>
      </c>
      <c r="J660" s="441"/>
      <c r="K660" s="371">
        <v>50</v>
      </c>
      <c r="L660" s="328">
        <v>182</v>
      </c>
      <c r="M660" s="329">
        <f t="shared" si="291"/>
        <v>9100</v>
      </c>
      <c r="N660" s="328">
        <v>611</v>
      </c>
      <c r="O660" s="329">
        <f t="shared" si="286"/>
        <v>30550</v>
      </c>
      <c r="P660" s="329">
        <f t="shared" si="292"/>
        <v>39650</v>
      </c>
      <c r="Q660" s="473"/>
      <c r="R660" s="327">
        <f t="shared" si="287"/>
        <v>214.5</v>
      </c>
      <c r="S660" s="328">
        <v>182</v>
      </c>
      <c r="T660" s="329">
        <f t="shared" si="293"/>
        <v>39039</v>
      </c>
      <c r="U660" s="328">
        <v>611</v>
      </c>
      <c r="V660" s="329">
        <f t="shared" si="288"/>
        <v>131059.5</v>
      </c>
      <c r="W660" s="329">
        <f t="shared" si="294"/>
        <v>170098.5</v>
      </c>
      <c r="X660" s="464">
        <f t="shared" si="283"/>
        <v>170098.5</v>
      </c>
      <c r="Y660" s="497">
        <f t="shared" si="284"/>
        <v>0</v>
      </c>
    </row>
    <row r="661" spans="1:25" x14ac:dyDescent="0.25">
      <c r="A661" s="194" t="s">
        <v>1230</v>
      </c>
      <c r="B661" s="117" t="s">
        <v>1231</v>
      </c>
      <c r="C661" s="118" t="s">
        <v>296</v>
      </c>
      <c r="D661" s="119">
        <v>343.5</v>
      </c>
      <c r="E661" s="40">
        <v>182</v>
      </c>
      <c r="F661" s="35">
        <f t="shared" si="289"/>
        <v>62517</v>
      </c>
      <c r="G661" s="40">
        <v>496.6</v>
      </c>
      <c r="H661" s="35">
        <f t="shared" si="285"/>
        <v>170582.1</v>
      </c>
      <c r="I661" s="35">
        <f t="shared" si="290"/>
        <v>233099.1</v>
      </c>
      <c r="J661" s="441"/>
      <c r="K661" s="371">
        <v>70</v>
      </c>
      <c r="L661" s="328">
        <v>182</v>
      </c>
      <c r="M661" s="329">
        <f t="shared" si="291"/>
        <v>12740</v>
      </c>
      <c r="N661" s="328">
        <v>496.6</v>
      </c>
      <c r="O661" s="329">
        <f t="shared" si="286"/>
        <v>34762</v>
      </c>
      <c r="P661" s="329">
        <f t="shared" si="292"/>
        <v>47502</v>
      </c>
      <c r="Q661" s="473"/>
      <c r="R661" s="327">
        <f t="shared" si="287"/>
        <v>273.5</v>
      </c>
      <c r="S661" s="328">
        <v>182</v>
      </c>
      <c r="T661" s="329">
        <f t="shared" si="293"/>
        <v>49777</v>
      </c>
      <c r="U661" s="328">
        <v>496.6</v>
      </c>
      <c r="V661" s="329">
        <f t="shared" si="288"/>
        <v>135820.1</v>
      </c>
      <c r="W661" s="329">
        <f t="shared" si="294"/>
        <v>185597.1</v>
      </c>
      <c r="X661" s="464">
        <f t="shared" si="283"/>
        <v>185597.1</v>
      </c>
      <c r="Y661" s="497">
        <f t="shared" si="284"/>
        <v>0</v>
      </c>
    </row>
    <row r="662" spans="1:25" x14ac:dyDescent="0.25">
      <c r="A662" s="194" t="s">
        <v>1232</v>
      </c>
      <c r="B662" s="117" t="s">
        <v>1233</v>
      </c>
      <c r="C662" s="118" t="s">
        <v>296</v>
      </c>
      <c r="D662" s="119">
        <v>306</v>
      </c>
      <c r="E662" s="40">
        <v>182</v>
      </c>
      <c r="F662" s="35">
        <f t="shared" si="289"/>
        <v>55692</v>
      </c>
      <c r="G662" s="40">
        <v>322.39999999999998</v>
      </c>
      <c r="H662" s="35">
        <f t="shared" si="285"/>
        <v>98654.399999999994</v>
      </c>
      <c r="I662" s="35">
        <f t="shared" si="290"/>
        <v>154346.4</v>
      </c>
      <c r="J662" s="441"/>
      <c r="K662" s="371"/>
      <c r="L662" s="328">
        <v>182</v>
      </c>
      <c r="M662" s="329">
        <f t="shared" si="291"/>
        <v>0</v>
      </c>
      <c r="N662" s="328">
        <v>322.39999999999998</v>
      </c>
      <c r="O662" s="329">
        <f t="shared" si="286"/>
        <v>0</v>
      </c>
      <c r="P662" s="329">
        <f t="shared" si="292"/>
        <v>0</v>
      </c>
      <c r="Q662" s="473"/>
      <c r="R662" s="327">
        <f t="shared" si="287"/>
        <v>306</v>
      </c>
      <c r="S662" s="328">
        <v>182</v>
      </c>
      <c r="T662" s="329">
        <f t="shared" si="293"/>
        <v>55692</v>
      </c>
      <c r="U662" s="328">
        <v>322.39999999999998</v>
      </c>
      <c r="V662" s="329">
        <f t="shared" si="288"/>
        <v>98654.399999999994</v>
      </c>
      <c r="W662" s="329">
        <f t="shared" si="294"/>
        <v>154346.4</v>
      </c>
      <c r="X662" s="464">
        <f t="shared" si="283"/>
        <v>154346.4</v>
      </c>
      <c r="Y662" s="497">
        <f t="shared" si="284"/>
        <v>0</v>
      </c>
    </row>
    <row r="663" spans="1:25" x14ac:dyDescent="0.25">
      <c r="A663" s="194" t="s">
        <v>1234</v>
      </c>
      <c r="B663" s="117" t="s">
        <v>1235</v>
      </c>
      <c r="C663" s="118" t="s">
        <v>296</v>
      </c>
      <c r="D663" s="119">
        <v>962.9</v>
      </c>
      <c r="E663" s="40">
        <v>182</v>
      </c>
      <c r="F663" s="35">
        <f t="shared" si="289"/>
        <v>175247.8</v>
      </c>
      <c r="G663" s="40">
        <v>184.6</v>
      </c>
      <c r="H663" s="35">
        <f t="shared" si="285"/>
        <v>177751.34</v>
      </c>
      <c r="I663" s="35">
        <f t="shared" si="290"/>
        <v>352999.14</v>
      </c>
      <c r="J663" s="441"/>
      <c r="K663" s="371"/>
      <c r="L663" s="328">
        <v>182</v>
      </c>
      <c r="M663" s="329">
        <f t="shared" si="291"/>
        <v>0</v>
      </c>
      <c r="N663" s="328">
        <v>184.6</v>
      </c>
      <c r="O663" s="329">
        <f t="shared" si="286"/>
        <v>0</v>
      </c>
      <c r="P663" s="329">
        <f t="shared" si="292"/>
        <v>0</v>
      </c>
      <c r="Q663" s="473"/>
      <c r="R663" s="327">
        <f t="shared" si="287"/>
        <v>962.9</v>
      </c>
      <c r="S663" s="328">
        <v>182</v>
      </c>
      <c r="T663" s="329">
        <f t="shared" si="293"/>
        <v>175247.8</v>
      </c>
      <c r="U663" s="328">
        <v>184.6</v>
      </c>
      <c r="V663" s="329">
        <f t="shared" si="288"/>
        <v>177751.34</v>
      </c>
      <c r="W663" s="329">
        <f t="shared" si="294"/>
        <v>352999.14</v>
      </c>
      <c r="X663" s="464">
        <f t="shared" si="283"/>
        <v>352999.14</v>
      </c>
      <c r="Y663" s="497">
        <f t="shared" si="284"/>
        <v>0</v>
      </c>
    </row>
    <row r="664" spans="1:25" x14ac:dyDescent="0.25">
      <c r="A664" s="194" t="s">
        <v>1236</v>
      </c>
      <c r="B664" s="122" t="s">
        <v>1237</v>
      </c>
      <c r="C664" s="118" t="s">
        <v>170</v>
      </c>
      <c r="D664" s="119">
        <v>16</v>
      </c>
      <c r="E664" s="40">
        <v>132.05000000000001</v>
      </c>
      <c r="F664" s="35">
        <f t="shared" si="289"/>
        <v>2112.8000000000002</v>
      </c>
      <c r="G664" s="40">
        <v>525.41</v>
      </c>
      <c r="H664" s="35">
        <f t="shared" si="285"/>
        <v>8406.56</v>
      </c>
      <c r="I664" s="35">
        <f t="shared" si="290"/>
        <v>10519.36</v>
      </c>
      <c r="J664" s="441"/>
      <c r="K664" s="371">
        <v>16</v>
      </c>
      <c r="L664" s="328">
        <v>132.05000000000001</v>
      </c>
      <c r="M664" s="329">
        <f t="shared" si="291"/>
        <v>2112.8000000000002</v>
      </c>
      <c r="N664" s="328">
        <v>525.41</v>
      </c>
      <c r="O664" s="329">
        <f t="shared" si="286"/>
        <v>8406.56</v>
      </c>
      <c r="P664" s="329">
        <f t="shared" si="292"/>
        <v>10519.36</v>
      </c>
      <c r="Q664" s="473"/>
      <c r="R664" s="327">
        <f t="shared" si="287"/>
        <v>0</v>
      </c>
      <c r="S664" s="328">
        <v>132.05000000000001</v>
      </c>
      <c r="T664" s="329">
        <f t="shared" si="293"/>
        <v>0</v>
      </c>
      <c r="U664" s="328">
        <v>525.41</v>
      </c>
      <c r="V664" s="329">
        <f t="shared" si="288"/>
        <v>0</v>
      </c>
      <c r="W664" s="329">
        <f t="shared" si="294"/>
        <v>0</v>
      </c>
      <c r="X664" s="464">
        <f t="shared" si="283"/>
        <v>0</v>
      </c>
      <c r="Y664" s="497">
        <f t="shared" si="284"/>
        <v>0</v>
      </c>
    </row>
    <row r="665" spans="1:25" x14ac:dyDescent="0.25">
      <c r="A665" s="194" t="s">
        <v>1238</v>
      </c>
      <c r="B665" s="122" t="s">
        <v>1239</v>
      </c>
      <c r="C665" s="118" t="s">
        <v>170</v>
      </c>
      <c r="D665" s="119">
        <v>20</v>
      </c>
      <c r="E665" s="40">
        <v>132.05000000000001</v>
      </c>
      <c r="F665" s="35">
        <f t="shared" si="289"/>
        <v>2641</v>
      </c>
      <c r="G665" s="40">
        <v>459.71</v>
      </c>
      <c r="H665" s="35">
        <f t="shared" si="285"/>
        <v>9194.1999999999989</v>
      </c>
      <c r="I665" s="35">
        <f t="shared" si="290"/>
        <v>11835.199999999999</v>
      </c>
      <c r="J665" s="441"/>
      <c r="K665" s="371"/>
      <c r="L665" s="328">
        <v>132.05000000000001</v>
      </c>
      <c r="M665" s="329">
        <f t="shared" si="291"/>
        <v>0</v>
      </c>
      <c r="N665" s="328">
        <v>459.71</v>
      </c>
      <c r="O665" s="329">
        <f t="shared" si="286"/>
        <v>0</v>
      </c>
      <c r="P665" s="329">
        <f t="shared" si="292"/>
        <v>0</v>
      </c>
      <c r="Q665" s="473"/>
      <c r="R665" s="327">
        <f t="shared" si="287"/>
        <v>20</v>
      </c>
      <c r="S665" s="328">
        <v>132.05000000000001</v>
      </c>
      <c r="T665" s="329">
        <f t="shared" si="293"/>
        <v>2641</v>
      </c>
      <c r="U665" s="328">
        <v>459.71</v>
      </c>
      <c r="V665" s="329">
        <f t="shared" si="288"/>
        <v>9194.1999999999989</v>
      </c>
      <c r="W665" s="329">
        <f t="shared" si="294"/>
        <v>11835.199999999999</v>
      </c>
      <c r="X665" s="464">
        <f t="shared" si="283"/>
        <v>11835.199999999999</v>
      </c>
      <c r="Y665" s="497">
        <f t="shared" si="284"/>
        <v>0</v>
      </c>
    </row>
    <row r="666" spans="1:25" x14ac:dyDescent="0.25">
      <c r="A666" s="194" t="s">
        <v>1240</v>
      </c>
      <c r="B666" s="122" t="s">
        <v>1241</v>
      </c>
      <c r="C666" s="118" t="s">
        <v>170</v>
      </c>
      <c r="D666" s="119">
        <v>80</v>
      </c>
      <c r="E666" s="40">
        <v>132.05000000000001</v>
      </c>
      <c r="F666" s="35">
        <f t="shared" si="289"/>
        <v>10564</v>
      </c>
      <c r="G666" s="40">
        <v>121.99</v>
      </c>
      <c r="H666" s="35">
        <f t="shared" si="285"/>
        <v>9759.1999999999989</v>
      </c>
      <c r="I666" s="35">
        <f t="shared" si="290"/>
        <v>20323.199999999997</v>
      </c>
      <c r="J666" s="441"/>
      <c r="K666" s="371">
        <v>40</v>
      </c>
      <c r="L666" s="328">
        <v>132.05000000000001</v>
      </c>
      <c r="M666" s="329">
        <f t="shared" si="291"/>
        <v>5282</v>
      </c>
      <c r="N666" s="328">
        <v>121.99</v>
      </c>
      <c r="O666" s="329">
        <f t="shared" si="286"/>
        <v>4879.5999999999995</v>
      </c>
      <c r="P666" s="329">
        <f t="shared" si="292"/>
        <v>10161.599999999999</v>
      </c>
      <c r="Q666" s="473"/>
      <c r="R666" s="327">
        <f t="shared" si="287"/>
        <v>40</v>
      </c>
      <c r="S666" s="328">
        <v>132.05000000000001</v>
      </c>
      <c r="T666" s="329">
        <f t="shared" si="293"/>
        <v>5282</v>
      </c>
      <c r="U666" s="328">
        <v>121.99</v>
      </c>
      <c r="V666" s="329">
        <f t="shared" si="288"/>
        <v>4879.5999999999995</v>
      </c>
      <c r="W666" s="329">
        <f t="shared" si="294"/>
        <v>10161.599999999999</v>
      </c>
      <c r="X666" s="464">
        <f t="shared" si="283"/>
        <v>10161.599999999999</v>
      </c>
      <c r="Y666" s="497">
        <f t="shared" si="284"/>
        <v>0</v>
      </c>
    </row>
    <row r="667" spans="1:25" x14ac:dyDescent="0.25">
      <c r="A667" s="194" t="s">
        <v>1242</v>
      </c>
      <c r="B667" s="122" t="s">
        <v>1243</v>
      </c>
      <c r="C667" s="118" t="s">
        <v>170</v>
      </c>
      <c r="D667" s="119">
        <v>80</v>
      </c>
      <c r="E667" s="40">
        <v>132.05000000000001</v>
      </c>
      <c r="F667" s="35">
        <f t="shared" si="289"/>
        <v>10564</v>
      </c>
      <c r="G667" s="40">
        <v>132.76</v>
      </c>
      <c r="H667" s="35">
        <f t="shared" si="285"/>
        <v>10620.8</v>
      </c>
      <c r="I667" s="35">
        <f t="shared" si="290"/>
        <v>21184.799999999999</v>
      </c>
      <c r="J667" s="441"/>
      <c r="K667" s="371"/>
      <c r="L667" s="328">
        <v>132.05000000000001</v>
      </c>
      <c r="M667" s="329">
        <f t="shared" si="291"/>
        <v>0</v>
      </c>
      <c r="N667" s="328">
        <v>132.76</v>
      </c>
      <c r="O667" s="329">
        <f t="shared" si="286"/>
        <v>0</v>
      </c>
      <c r="P667" s="329">
        <f t="shared" si="292"/>
        <v>0</v>
      </c>
      <c r="Q667" s="473"/>
      <c r="R667" s="327">
        <f t="shared" si="287"/>
        <v>80</v>
      </c>
      <c r="S667" s="328">
        <v>132.05000000000001</v>
      </c>
      <c r="T667" s="329">
        <f t="shared" si="293"/>
        <v>10564</v>
      </c>
      <c r="U667" s="328">
        <v>132.76</v>
      </c>
      <c r="V667" s="329">
        <f t="shared" si="288"/>
        <v>10620.8</v>
      </c>
      <c r="W667" s="329">
        <f t="shared" si="294"/>
        <v>21184.799999999999</v>
      </c>
      <c r="X667" s="464">
        <f t="shared" si="283"/>
        <v>21184.799999999999</v>
      </c>
      <c r="Y667" s="497">
        <f t="shared" si="284"/>
        <v>0</v>
      </c>
    </row>
    <row r="668" spans="1:25" x14ac:dyDescent="0.25">
      <c r="A668" s="194" t="s">
        <v>1244</v>
      </c>
      <c r="B668" s="122" t="s">
        <v>1245</v>
      </c>
      <c r="C668" s="118" t="s">
        <v>170</v>
      </c>
      <c r="D668" s="119">
        <v>30</v>
      </c>
      <c r="E668" s="40">
        <v>132.05000000000001</v>
      </c>
      <c r="F668" s="35">
        <f t="shared" si="289"/>
        <v>3961.5000000000005</v>
      </c>
      <c r="G668" s="40">
        <v>65.03</v>
      </c>
      <c r="H668" s="35">
        <f t="shared" si="285"/>
        <v>1950.9</v>
      </c>
      <c r="I668" s="35">
        <f t="shared" si="290"/>
        <v>5912.4000000000005</v>
      </c>
      <c r="J668" s="441"/>
      <c r="K668" s="371">
        <v>20</v>
      </c>
      <c r="L668" s="328">
        <v>132.05000000000001</v>
      </c>
      <c r="M668" s="329">
        <f t="shared" si="291"/>
        <v>2641</v>
      </c>
      <c r="N668" s="328">
        <v>65.03</v>
      </c>
      <c r="O668" s="329">
        <f t="shared" si="286"/>
        <v>1300.5999999999999</v>
      </c>
      <c r="P668" s="329">
        <f t="shared" si="292"/>
        <v>3941.6</v>
      </c>
      <c r="Q668" s="473"/>
      <c r="R668" s="327">
        <f t="shared" si="287"/>
        <v>10</v>
      </c>
      <c r="S668" s="328">
        <v>132.05000000000001</v>
      </c>
      <c r="T668" s="329">
        <f t="shared" si="293"/>
        <v>1320.5</v>
      </c>
      <c r="U668" s="328">
        <v>65.03</v>
      </c>
      <c r="V668" s="329">
        <f t="shared" si="288"/>
        <v>650.29999999999995</v>
      </c>
      <c r="W668" s="329">
        <f t="shared" si="294"/>
        <v>1970.8</v>
      </c>
      <c r="X668" s="464">
        <f t="shared" si="283"/>
        <v>1970.8000000000006</v>
      </c>
      <c r="Y668" s="497">
        <f t="shared" si="284"/>
        <v>0</v>
      </c>
    </row>
    <row r="669" spans="1:25" x14ac:dyDescent="0.25">
      <c r="A669" s="194" t="s">
        <v>1246</v>
      </c>
      <c r="B669" s="117" t="s">
        <v>1247</v>
      </c>
      <c r="C669" s="118" t="s">
        <v>170</v>
      </c>
      <c r="D669" s="119">
        <v>32</v>
      </c>
      <c r="E669" s="40">
        <v>131</v>
      </c>
      <c r="F669" s="35">
        <f t="shared" si="289"/>
        <v>4192</v>
      </c>
      <c r="G669" s="40">
        <v>3434.6</v>
      </c>
      <c r="H669" s="35">
        <f t="shared" si="285"/>
        <v>109907.2</v>
      </c>
      <c r="I669" s="35">
        <f t="shared" si="290"/>
        <v>114099.2</v>
      </c>
      <c r="J669" s="441"/>
      <c r="K669" s="371"/>
      <c r="L669" s="328">
        <v>131</v>
      </c>
      <c r="M669" s="329">
        <f t="shared" si="291"/>
        <v>0</v>
      </c>
      <c r="N669" s="328">
        <v>3434.6</v>
      </c>
      <c r="O669" s="329">
        <f t="shared" si="286"/>
        <v>0</v>
      </c>
      <c r="P669" s="329">
        <f t="shared" si="292"/>
        <v>0</v>
      </c>
      <c r="Q669" s="473"/>
      <c r="R669" s="327">
        <f t="shared" si="287"/>
        <v>32</v>
      </c>
      <c r="S669" s="328">
        <v>131</v>
      </c>
      <c r="T669" s="329">
        <f t="shared" si="293"/>
        <v>4192</v>
      </c>
      <c r="U669" s="328">
        <v>3434.6</v>
      </c>
      <c r="V669" s="329">
        <f t="shared" si="288"/>
        <v>109907.2</v>
      </c>
      <c r="W669" s="329">
        <f t="shared" si="294"/>
        <v>114099.2</v>
      </c>
      <c r="X669" s="464">
        <f t="shared" si="283"/>
        <v>114099.2</v>
      </c>
      <c r="Y669" s="497">
        <f t="shared" si="284"/>
        <v>0</v>
      </c>
    </row>
    <row r="670" spans="1:25" x14ac:dyDescent="0.25">
      <c r="A670" s="194" t="s">
        <v>1248</v>
      </c>
      <c r="B670" s="117" t="s">
        <v>1249</v>
      </c>
      <c r="C670" s="118" t="s">
        <v>170</v>
      </c>
      <c r="D670" s="119">
        <v>19</v>
      </c>
      <c r="E670" s="40">
        <v>2500</v>
      </c>
      <c r="F670" s="35">
        <f t="shared" si="289"/>
        <v>47500</v>
      </c>
      <c r="G670" s="40">
        <v>6415</v>
      </c>
      <c r="H670" s="35">
        <f t="shared" si="285"/>
        <v>121885</v>
      </c>
      <c r="I670" s="35">
        <f t="shared" si="290"/>
        <v>169385</v>
      </c>
      <c r="J670" s="441"/>
      <c r="K670" s="371">
        <v>19</v>
      </c>
      <c r="L670" s="328">
        <v>2500</v>
      </c>
      <c r="M670" s="329">
        <f t="shared" si="291"/>
        <v>47500</v>
      </c>
      <c r="N670" s="328">
        <v>6415</v>
      </c>
      <c r="O670" s="329">
        <f t="shared" si="286"/>
        <v>121885</v>
      </c>
      <c r="P670" s="329">
        <f t="shared" si="292"/>
        <v>169385</v>
      </c>
      <c r="Q670" s="473"/>
      <c r="R670" s="327">
        <f t="shared" si="287"/>
        <v>0</v>
      </c>
      <c r="S670" s="328">
        <v>2500</v>
      </c>
      <c r="T670" s="329">
        <f t="shared" si="293"/>
        <v>0</v>
      </c>
      <c r="U670" s="328">
        <v>6415</v>
      </c>
      <c r="V670" s="329">
        <f t="shared" si="288"/>
        <v>0</v>
      </c>
      <c r="W670" s="329">
        <f t="shared" si="294"/>
        <v>0</v>
      </c>
      <c r="X670" s="464">
        <f t="shared" si="283"/>
        <v>0</v>
      </c>
      <c r="Y670" s="497">
        <f t="shared" si="284"/>
        <v>0</v>
      </c>
    </row>
    <row r="671" spans="1:25" x14ac:dyDescent="0.25">
      <c r="A671" s="194" t="s">
        <v>1250</v>
      </c>
      <c r="B671" s="117" t="s">
        <v>1251</v>
      </c>
      <c r="C671" s="118" t="s">
        <v>170</v>
      </c>
      <c r="D671" s="119">
        <v>65</v>
      </c>
      <c r="E671" s="40">
        <v>2000</v>
      </c>
      <c r="F671" s="35">
        <f t="shared" si="289"/>
        <v>130000</v>
      </c>
      <c r="G671" s="40">
        <v>11050</v>
      </c>
      <c r="H671" s="35">
        <f t="shared" si="285"/>
        <v>718250</v>
      </c>
      <c r="I671" s="35">
        <f t="shared" si="290"/>
        <v>848250</v>
      </c>
      <c r="J671" s="441"/>
      <c r="K671" s="371">
        <v>64</v>
      </c>
      <c r="L671" s="328">
        <v>2000</v>
      </c>
      <c r="M671" s="329">
        <f t="shared" si="291"/>
        <v>128000</v>
      </c>
      <c r="N671" s="328">
        <v>11050</v>
      </c>
      <c r="O671" s="329">
        <f t="shared" si="286"/>
        <v>707200</v>
      </c>
      <c r="P671" s="329">
        <f t="shared" si="292"/>
        <v>835200</v>
      </c>
      <c r="Q671" s="473"/>
      <c r="R671" s="327">
        <f t="shared" si="287"/>
        <v>1</v>
      </c>
      <c r="S671" s="328">
        <v>2000</v>
      </c>
      <c r="T671" s="329">
        <f t="shared" si="293"/>
        <v>2000</v>
      </c>
      <c r="U671" s="328">
        <v>11050</v>
      </c>
      <c r="V671" s="329">
        <f t="shared" si="288"/>
        <v>11050</v>
      </c>
      <c r="W671" s="329">
        <f t="shared" si="294"/>
        <v>13050</v>
      </c>
      <c r="X671" s="464">
        <f t="shared" si="283"/>
        <v>13050</v>
      </c>
      <c r="Y671" s="497">
        <f t="shared" si="284"/>
        <v>0</v>
      </c>
    </row>
    <row r="672" spans="1:25" x14ac:dyDescent="0.25">
      <c r="A672" s="194" t="s">
        <v>1252</v>
      </c>
      <c r="B672" s="117" t="s">
        <v>522</v>
      </c>
      <c r="C672" s="118" t="s">
        <v>243</v>
      </c>
      <c r="D672" s="119">
        <v>1114</v>
      </c>
      <c r="E672" s="40">
        <v>662.4</v>
      </c>
      <c r="F672" s="35">
        <f t="shared" si="289"/>
        <v>737913.6</v>
      </c>
      <c r="G672" s="40">
        <v>1120</v>
      </c>
      <c r="H672" s="35">
        <f t="shared" si="285"/>
        <v>1247680</v>
      </c>
      <c r="I672" s="35">
        <f t="shared" si="290"/>
        <v>1985593.6</v>
      </c>
      <c r="J672" s="441"/>
      <c r="K672" s="371"/>
      <c r="L672" s="328">
        <v>662.4</v>
      </c>
      <c r="M672" s="329">
        <f t="shared" si="291"/>
        <v>0</v>
      </c>
      <c r="N672" s="328">
        <v>1120</v>
      </c>
      <c r="O672" s="329">
        <f t="shared" si="286"/>
        <v>0</v>
      </c>
      <c r="P672" s="329">
        <f t="shared" si="292"/>
        <v>0</v>
      </c>
      <c r="Q672" s="473"/>
      <c r="R672" s="327">
        <f t="shared" si="287"/>
        <v>1114</v>
      </c>
      <c r="S672" s="328">
        <v>662.4</v>
      </c>
      <c r="T672" s="329">
        <f t="shared" si="293"/>
        <v>737913.6</v>
      </c>
      <c r="U672" s="328">
        <v>1120</v>
      </c>
      <c r="V672" s="329">
        <f t="shared" si="288"/>
        <v>1247680</v>
      </c>
      <c r="W672" s="329">
        <f t="shared" si="294"/>
        <v>1985593.6</v>
      </c>
      <c r="X672" s="464">
        <f t="shared" si="283"/>
        <v>1985593.6</v>
      </c>
      <c r="Y672" s="497">
        <f t="shared" si="284"/>
        <v>0</v>
      </c>
    </row>
    <row r="673" spans="1:25" x14ac:dyDescent="0.25">
      <c r="A673" s="194" t="s">
        <v>1253</v>
      </c>
      <c r="B673" s="117" t="s">
        <v>1254</v>
      </c>
      <c r="C673" s="118" t="s">
        <v>296</v>
      </c>
      <c r="D673" s="119">
        <v>1114</v>
      </c>
      <c r="E673" s="40">
        <v>176</v>
      </c>
      <c r="F673" s="35">
        <f t="shared" si="289"/>
        <v>196064</v>
      </c>
      <c r="G673" s="40">
        <v>239</v>
      </c>
      <c r="H673" s="35">
        <f t="shared" si="285"/>
        <v>266246</v>
      </c>
      <c r="I673" s="35">
        <f t="shared" si="290"/>
        <v>462310</v>
      </c>
      <c r="J673" s="441"/>
      <c r="K673" s="371"/>
      <c r="L673" s="328">
        <v>176</v>
      </c>
      <c r="M673" s="329">
        <f t="shared" si="291"/>
        <v>0</v>
      </c>
      <c r="N673" s="328">
        <v>239</v>
      </c>
      <c r="O673" s="329">
        <f t="shared" si="286"/>
        <v>0</v>
      </c>
      <c r="P673" s="329">
        <f t="shared" si="292"/>
        <v>0</v>
      </c>
      <c r="Q673" s="473"/>
      <c r="R673" s="327">
        <f t="shared" si="287"/>
        <v>1114</v>
      </c>
      <c r="S673" s="328">
        <v>176</v>
      </c>
      <c r="T673" s="329">
        <f t="shared" si="293"/>
        <v>196064</v>
      </c>
      <c r="U673" s="328">
        <v>239</v>
      </c>
      <c r="V673" s="329">
        <f t="shared" si="288"/>
        <v>266246</v>
      </c>
      <c r="W673" s="329">
        <f t="shared" si="294"/>
        <v>462310</v>
      </c>
      <c r="X673" s="464">
        <f t="shared" si="283"/>
        <v>462310</v>
      </c>
      <c r="Y673" s="497">
        <f t="shared" si="284"/>
        <v>0</v>
      </c>
    </row>
    <row r="674" spans="1:25" x14ac:dyDescent="0.25">
      <c r="A674" s="194" t="s">
        <v>1255</v>
      </c>
      <c r="B674" s="117" t="s">
        <v>520</v>
      </c>
      <c r="C674" s="118" t="s">
        <v>243</v>
      </c>
      <c r="D674" s="119">
        <v>33</v>
      </c>
      <c r="E674" s="40">
        <v>838.4</v>
      </c>
      <c r="F674" s="35">
        <f t="shared" si="289"/>
        <v>27667.200000000001</v>
      </c>
      <c r="G674" s="40">
        <v>1259</v>
      </c>
      <c r="H674" s="35">
        <f t="shared" si="285"/>
        <v>41547</v>
      </c>
      <c r="I674" s="35">
        <f t="shared" si="290"/>
        <v>69214.2</v>
      </c>
      <c r="J674" s="441"/>
      <c r="K674" s="371"/>
      <c r="L674" s="328">
        <v>838.4</v>
      </c>
      <c r="M674" s="329">
        <f t="shared" si="291"/>
        <v>0</v>
      </c>
      <c r="N674" s="328">
        <v>1259</v>
      </c>
      <c r="O674" s="329">
        <f t="shared" si="286"/>
        <v>0</v>
      </c>
      <c r="P674" s="329">
        <f t="shared" si="292"/>
        <v>0</v>
      </c>
      <c r="Q674" s="473"/>
      <c r="R674" s="327">
        <f t="shared" si="287"/>
        <v>33</v>
      </c>
      <c r="S674" s="328">
        <v>838.4</v>
      </c>
      <c r="T674" s="329">
        <f t="shared" si="293"/>
        <v>27667.200000000001</v>
      </c>
      <c r="U674" s="328">
        <v>1259</v>
      </c>
      <c r="V674" s="329">
        <f t="shared" si="288"/>
        <v>41547</v>
      </c>
      <c r="W674" s="329">
        <f t="shared" si="294"/>
        <v>69214.2</v>
      </c>
      <c r="X674" s="464">
        <f t="shared" si="283"/>
        <v>69214.2</v>
      </c>
      <c r="Y674" s="497">
        <f t="shared" si="284"/>
        <v>0</v>
      </c>
    </row>
    <row r="675" spans="1:25" x14ac:dyDescent="0.25">
      <c r="A675" s="194" t="s">
        <v>1256</v>
      </c>
      <c r="B675" s="117" t="s">
        <v>543</v>
      </c>
      <c r="C675" s="118" t="s">
        <v>170</v>
      </c>
      <c r="D675" s="119">
        <v>1800</v>
      </c>
      <c r="E675" s="40">
        <v>13.100000000000001</v>
      </c>
      <c r="F675" s="35">
        <f t="shared" si="289"/>
        <v>23580.000000000004</v>
      </c>
      <c r="G675" s="40">
        <v>31.72</v>
      </c>
      <c r="H675" s="35">
        <f t="shared" si="285"/>
        <v>57096</v>
      </c>
      <c r="I675" s="35">
        <f t="shared" si="290"/>
        <v>80676</v>
      </c>
      <c r="J675" s="441"/>
      <c r="K675" s="371"/>
      <c r="L675" s="328">
        <v>13.100000000000001</v>
      </c>
      <c r="M675" s="329">
        <f t="shared" si="291"/>
        <v>0</v>
      </c>
      <c r="N675" s="328">
        <v>31.72</v>
      </c>
      <c r="O675" s="329">
        <f t="shared" si="286"/>
        <v>0</v>
      </c>
      <c r="P675" s="329">
        <f t="shared" si="292"/>
        <v>0</v>
      </c>
      <c r="Q675" s="473"/>
      <c r="R675" s="327">
        <f t="shared" si="287"/>
        <v>1800</v>
      </c>
      <c r="S675" s="328">
        <v>13.100000000000001</v>
      </c>
      <c r="T675" s="329">
        <f t="shared" si="293"/>
        <v>23580.000000000004</v>
      </c>
      <c r="U675" s="328">
        <v>31.72</v>
      </c>
      <c r="V675" s="329">
        <f t="shared" si="288"/>
        <v>57096</v>
      </c>
      <c r="W675" s="329">
        <f t="shared" si="294"/>
        <v>80676</v>
      </c>
      <c r="X675" s="464">
        <f t="shared" si="283"/>
        <v>80676</v>
      </c>
      <c r="Y675" s="497">
        <f t="shared" si="284"/>
        <v>0</v>
      </c>
    </row>
    <row r="676" spans="1:25" x14ac:dyDescent="0.25">
      <c r="A676" s="194" t="s">
        <v>1257</v>
      </c>
      <c r="B676" s="117" t="s">
        <v>1258</v>
      </c>
      <c r="C676" s="118" t="s">
        <v>296</v>
      </c>
      <c r="D676" s="119">
        <v>1420</v>
      </c>
      <c r="E676" s="40">
        <v>458.5</v>
      </c>
      <c r="F676" s="35">
        <f t="shared" si="289"/>
        <v>651070</v>
      </c>
      <c r="G676" s="40">
        <v>369</v>
      </c>
      <c r="H676" s="35">
        <f t="shared" si="285"/>
        <v>523980</v>
      </c>
      <c r="I676" s="35">
        <f t="shared" si="290"/>
        <v>1175050</v>
      </c>
      <c r="J676" s="441"/>
      <c r="K676" s="371">
        <v>1100</v>
      </c>
      <c r="L676" s="328">
        <v>458.5</v>
      </c>
      <c r="M676" s="329">
        <f t="shared" si="291"/>
        <v>504350</v>
      </c>
      <c r="N676" s="328">
        <v>369</v>
      </c>
      <c r="O676" s="329">
        <f t="shared" si="286"/>
        <v>405900</v>
      </c>
      <c r="P676" s="329">
        <f t="shared" si="292"/>
        <v>910250</v>
      </c>
      <c r="Q676" s="473"/>
      <c r="R676" s="327">
        <f t="shared" si="287"/>
        <v>320</v>
      </c>
      <c r="S676" s="328">
        <v>458.5</v>
      </c>
      <c r="T676" s="329">
        <f t="shared" si="293"/>
        <v>146720</v>
      </c>
      <c r="U676" s="328">
        <v>369</v>
      </c>
      <c r="V676" s="329">
        <f t="shared" si="288"/>
        <v>118080</v>
      </c>
      <c r="W676" s="329">
        <f t="shared" si="294"/>
        <v>264800</v>
      </c>
      <c r="X676" s="464">
        <f t="shared" si="283"/>
        <v>264800</v>
      </c>
      <c r="Y676" s="497">
        <f t="shared" si="284"/>
        <v>0</v>
      </c>
    </row>
    <row r="677" spans="1:25" x14ac:dyDescent="0.25">
      <c r="A677" s="194" t="s">
        <v>1259</v>
      </c>
      <c r="B677" s="117" t="s">
        <v>557</v>
      </c>
      <c r="C677" s="118" t="s">
        <v>170</v>
      </c>
      <c r="D677" s="119">
        <v>10</v>
      </c>
      <c r="E677" s="40">
        <v>450</v>
      </c>
      <c r="F677" s="35">
        <f t="shared" si="289"/>
        <v>4500</v>
      </c>
      <c r="G677" s="40">
        <v>254</v>
      </c>
      <c r="H677" s="35">
        <f t="shared" si="285"/>
        <v>2540</v>
      </c>
      <c r="I677" s="35">
        <f t="shared" si="290"/>
        <v>7040</v>
      </c>
      <c r="J677" s="441"/>
      <c r="K677" s="371">
        <v>10</v>
      </c>
      <c r="L677" s="328">
        <v>450</v>
      </c>
      <c r="M677" s="329">
        <f t="shared" si="291"/>
        <v>4500</v>
      </c>
      <c r="N677" s="328">
        <v>254</v>
      </c>
      <c r="O677" s="329">
        <f t="shared" si="286"/>
        <v>2540</v>
      </c>
      <c r="P677" s="329">
        <f t="shared" si="292"/>
        <v>7040</v>
      </c>
      <c r="Q677" s="473"/>
      <c r="R677" s="327">
        <f t="shared" si="287"/>
        <v>0</v>
      </c>
      <c r="S677" s="328">
        <v>450</v>
      </c>
      <c r="T677" s="329">
        <f t="shared" si="293"/>
        <v>0</v>
      </c>
      <c r="U677" s="328">
        <v>254</v>
      </c>
      <c r="V677" s="329">
        <f t="shared" si="288"/>
        <v>0</v>
      </c>
      <c r="W677" s="329">
        <f t="shared" si="294"/>
        <v>0</v>
      </c>
      <c r="X677" s="464">
        <f t="shared" si="283"/>
        <v>0</v>
      </c>
      <c r="Y677" s="497">
        <f t="shared" si="284"/>
        <v>0</v>
      </c>
    </row>
    <row r="678" spans="1:25" x14ac:dyDescent="0.25">
      <c r="A678" s="194" t="s">
        <v>1260</v>
      </c>
      <c r="B678" s="117" t="s">
        <v>563</v>
      </c>
      <c r="C678" s="118" t="s">
        <v>170</v>
      </c>
      <c r="D678" s="119">
        <v>146</v>
      </c>
      <c r="E678" s="40">
        <v>0</v>
      </c>
      <c r="F678" s="35">
        <f t="shared" si="289"/>
        <v>0</v>
      </c>
      <c r="G678" s="40">
        <v>8.8000000000000007</v>
      </c>
      <c r="H678" s="35">
        <f t="shared" si="285"/>
        <v>1284.8000000000002</v>
      </c>
      <c r="I678" s="35">
        <f t="shared" si="290"/>
        <v>1284.8000000000002</v>
      </c>
      <c r="J678" s="441"/>
      <c r="K678" s="371"/>
      <c r="L678" s="328">
        <v>0</v>
      </c>
      <c r="M678" s="329">
        <f t="shared" si="291"/>
        <v>0</v>
      </c>
      <c r="N678" s="328">
        <v>8.8000000000000007</v>
      </c>
      <c r="O678" s="329">
        <f t="shared" si="286"/>
        <v>0</v>
      </c>
      <c r="P678" s="329">
        <f t="shared" si="292"/>
        <v>0</v>
      </c>
      <c r="Q678" s="473"/>
      <c r="R678" s="327">
        <f t="shared" si="287"/>
        <v>146</v>
      </c>
      <c r="S678" s="328">
        <v>0</v>
      </c>
      <c r="T678" s="329">
        <f t="shared" si="293"/>
        <v>0</v>
      </c>
      <c r="U678" s="328">
        <v>8.8000000000000007</v>
      </c>
      <c r="V678" s="329">
        <f t="shared" si="288"/>
        <v>1284.8000000000002</v>
      </c>
      <c r="W678" s="329">
        <f t="shared" si="294"/>
        <v>1284.8000000000002</v>
      </c>
      <c r="X678" s="464">
        <f t="shared" si="283"/>
        <v>1284.8000000000002</v>
      </c>
      <c r="Y678" s="497">
        <f t="shared" si="284"/>
        <v>0</v>
      </c>
    </row>
    <row r="679" spans="1:25" x14ac:dyDescent="0.25">
      <c r="A679" s="194" t="s">
        <v>1261</v>
      </c>
      <c r="B679" s="117" t="s">
        <v>561</v>
      </c>
      <c r="C679" s="118" t="s">
        <v>170</v>
      </c>
      <c r="D679" s="119">
        <v>146</v>
      </c>
      <c r="E679" s="40">
        <v>0</v>
      </c>
      <c r="F679" s="35">
        <f t="shared" si="289"/>
        <v>0</v>
      </c>
      <c r="G679" s="40">
        <v>4</v>
      </c>
      <c r="H679" s="35">
        <f t="shared" si="285"/>
        <v>584</v>
      </c>
      <c r="I679" s="35">
        <f t="shared" si="290"/>
        <v>584</v>
      </c>
      <c r="J679" s="441"/>
      <c r="K679" s="371"/>
      <c r="L679" s="328">
        <v>0</v>
      </c>
      <c r="M679" s="329">
        <f t="shared" si="291"/>
        <v>0</v>
      </c>
      <c r="N679" s="328">
        <v>4</v>
      </c>
      <c r="O679" s="329">
        <f t="shared" si="286"/>
        <v>0</v>
      </c>
      <c r="P679" s="329">
        <f t="shared" si="292"/>
        <v>0</v>
      </c>
      <c r="Q679" s="473"/>
      <c r="R679" s="327">
        <f t="shared" si="287"/>
        <v>146</v>
      </c>
      <c r="S679" s="328">
        <v>0</v>
      </c>
      <c r="T679" s="329">
        <f t="shared" si="293"/>
        <v>0</v>
      </c>
      <c r="U679" s="328">
        <v>4</v>
      </c>
      <c r="V679" s="329">
        <f t="shared" si="288"/>
        <v>584</v>
      </c>
      <c r="W679" s="329">
        <f t="shared" si="294"/>
        <v>584</v>
      </c>
      <c r="X679" s="464">
        <f t="shared" si="283"/>
        <v>584</v>
      </c>
      <c r="Y679" s="497">
        <f t="shared" si="284"/>
        <v>0</v>
      </c>
    </row>
    <row r="680" spans="1:25" x14ac:dyDescent="0.25">
      <c r="A680" s="194" t="s">
        <v>1262</v>
      </c>
      <c r="B680" s="117" t="s">
        <v>1263</v>
      </c>
      <c r="C680" s="118" t="s">
        <v>170</v>
      </c>
      <c r="D680" s="119">
        <v>100</v>
      </c>
      <c r="E680" s="40">
        <v>353.7</v>
      </c>
      <c r="F680" s="35">
        <f t="shared" si="289"/>
        <v>35370</v>
      </c>
      <c r="G680" s="40">
        <v>280.02000000000004</v>
      </c>
      <c r="H680" s="35">
        <f t="shared" ref="H680:H711" si="295">D680*G680</f>
        <v>28002.000000000004</v>
      </c>
      <c r="I680" s="35">
        <f t="shared" si="290"/>
        <v>63372</v>
      </c>
      <c r="J680" s="441"/>
      <c r="K680" s="371"/>
      <c r="L680" s="328">
        <v>353.7</v>
      </c>
      <c r="M680" s="329">
        <f t="shared" si="291"/>
        <v>0</v>
      </c>
      <c r="N680" s="328">
        <v>280.02000000000004</v>
      </c>
      <c r="O680" s="329">
        <f t="shared" si="286"/>
        <v>0</v>
      </c>
      <c r="P680" s="329">
        <f t="shared" si="292"/>
        <v>0</v>
      </c>
      <c r="Q680" s="473"/>
      <c r="R680" s="327">
        <f t="shared" si="287"/>
        <v>100</v>
      </c>
      <c r="S680" s="328">
        <v>353.7</v>
      </c>
      <c r="T680" s="329">
        <f t="shared" si="293"/>
        <v>35370</v>
      </c>
      <c r="U680" s="328">
        <v>280.02000000000004</v>
      </c>
      <c r="V680" s="329">
        <f t="shared" si="288"/>
        <v>28002.000000000004</v>
      </c>
      <c r="W680" s="329">
        <f t="shared" si="294"/>
        <v>63372</v>
      </c>
      <c r="X680" s="464">
        <f t="shared" si="283"/>
        <v>63372</v>
      </c>
      <c r="Y680" s="497">
        <f t="shared" si="284"/>
        <v>0</v>
      </c>
    </row>
    <row r="681" spans="1:25" x14ac:dyDescent="0.25">
      <c r="A681" s="194" t="s">
        <v>1264</v>
      </c>
      <c r="B681" s="117" t="s">
        <v>289</v>
      </c>
      <c r="C681" s="118" t="s">
        <v>170</v>
      </c>
      <c r="D681" s="119">
        <v>120</v>
      </c>
      <c r="E681" s="40">
        <v>353.7</v>
      </c>
      <c r="F681" s="35">
        <f t="shared" si="289"/>
        <v>42444</v>
      </c>
      <c r="G681" s="40">
        <v>171.08</v>
      </c>
      <c r="H681" s="35">
        <f t="shared" si="295"/>
        <v>20529.600000000002</v>
      </c>
      <c r="I681" s="35">
        <f t="shared" si="290"/>
        <v>62973.600000000006</v>
      </c>
      <c r="J681" s="441"/>
      <c r="K681" s="371"/>
      <c r="L681" s="328">
        <v>353.7</v>
      </c>
      <c r="M681" s="329">
        <f t="shared" si="291"/>
        <v>0</v>
      </c>
      <c r="N681" s="328">
        <v>171.08</v>
      </c>
      <c r="O681" s="329">
        <f t="shared" si="286"/>
        <v>0</v>
      </c>
      <c r="P681" s="329">
        <f t="shared" si="292"/>
        <v>0</v>
      </c>
      <c r="Q681" s="473"/>
      <c r="R681" s="327">
        <f t="shared" si="287"/>
        <v>120</v>
      </c>
      <c r="S681" s="328">
        <v>353.7</v>
      </c>
      <c r="T681" s="329">
        <f t="shared" si="293"/>
        <v>42444</v>
      </c>
      <c r="U681" s="328">
        <v>171.08</v>
      </c>
      <c r="V681" s="329">
        <f t="shared" si="288"/>
        <v>20529.600000000002</v>
      </c>
      <c r="W681" s="329">
        <f t="shared" si="294"/>
        <v>62973.600000000006</v>
      </c>
      <c r="X681" s="464">
        <f t="shared" si="283"/>
        <v>62973.600000000006</v>
      </c>
      <c r="Y681" s="497">
        <f t="shared" si="284"/>
        <v>0</v>
      </c>
    </row>
    <row r="682" spans="1:25" x14ac:dyDescent="0.25">
      <c r="A682" s="194" t="s">
        <v>1265</v>
      </c>
      <c r="B682" s="117" t="s">
        <v>1266</v>
      </c>
      <c r="C682" s="118" t="s">
        <v>296</v>
      </c>
      <c r="D682" s="119">
        <v>188.5</v>
      </c>
      <c r="E682" s="40">
        <v>262</v>
      </c>
      <c r="F682" s="35">
        <f t="shared" si="289"/>
        <v>49387</v>
      </c>
      <c r="G682" s="40">
        <v>165.23</v>
      </c>
      <c r="H682" s="35">
        <f t="shared" si="295"/>
        <v>31145.855</v>
      </c>
      <c r="I682" s="35">
        <f t="shared" si="290"/>
        <v>80532.854999999996</v>
      </c>
      <c r="J682" s="441"/>
      <c r="K682" s="371"/>
      <c r="L682" s="328">
        <v>262</v>
      </c>
      <c r="M682" s="329">
        <f t="shared" si="291"/>
        <v>0</v>
      </c>
      <c r="N682" s="328">
        <v>165.23</v>
      </c>
      <c r="O682" s="329">
        <f t="shared" si="286"/>
        <v>0</v>
      </c>
      <c r="P682" s="329">
        <f t="shared" si="292"/>
        <v>0</v>
      </c>
      <c r="Q682" s="473"/>
      <c r="R682" s="327">
        <f t="shared" si="287"/>
        <v>188.5</v>
      </c>
      <c r="S682" s="328">
        <v>262</v>
      </c>
      <c r="T682" s="329">
        <f t="shared" si="293"/>
        <v>49387</v>
      </c>
      <c r="U682" s="328">
        <v>165.23</v>
      </c>
      <c r="V682" s="329">
        <f t="shared" si="288"/>
        <v>31145.855</v>
      </c>
      <c r="W682" s="329">
        <f t="shared" si="294"/>
        <v>80532.854999999996</v>
      </c>
      <c r="X682" s="464">
        <f t="shared" si="283"/>
        <v>80532.854999999996</v>
      </c>
      <c r="Y682" s="497">
        <f t="shared" si="284"/>
        <v>0</v>
      </c>
    </row>
    <row r="683" spans="1:25" x14ac:dyDescent="0.25">
      <c r="A683" s="194" t="s">
        <v>1267</v>
      </c>
      <c r="B683" s="117" t="s">
        <v>1268</v>
      </c>
      <c r="C683" s="118" t="s">
        <v>296</v>
      </c>
      <c r="D683" s="119">
        <v>616</v>
      </c>
      <c r="E683" s="40">
        <v>838.4</v>
      </c>
      <c r="F683" s="35">
        <f t="shared" si="289"/>
        <v>516454.39999999997</v>
      </c>
      <c r="G683" s="40">
        <v>2400</v>
      </c>
      <c r="H683" s="35">
        <f t="shared" si="295"/>
        <v>1478400</v>
      </c>
      <c r="I683" s="35">
        <f t="shared" si="290"/>
        <v>1994854.3999999999</v>
      </c>
      <c r="J683" s="441"/>
      <c r="K683" s="371"/>
      <c r="L683" s="328">
        <v>838.4</v>
      </c>
      <c r="M683" s="329">
        <f t="shared" si="291"/>
        <v>0</v>
      </c>
      <c r="N683" s="328">
        <v>2400</v>
      </c>
      <c r="O683" s="329">
        <f t="shared" si="286"/>
        <v>0</v>
      </c>
      <c r="P683" s="329">
        <f t="shared" si="292"/>
        <v>0</v>
      </c>
      <c r="Q683" s="473"/>
      <c r="R683" s="327">
        <f t="shared" si="287"/>
        <v>616</v>
      </c>
      <c r="S683" s="328">
        <v>838.4</v>
      </c>
      <c r="T683" s="329">
        <f t="shared" si="293"/>
        <v>516454.39999999997</v>
      </c>
      <c r="U683" s="328">
        <v>2400</v>
      </c>
      <c r="V683" s="329">
        <f t="shared" si="288"/>
        <v>1478400</v>
      </c>
      <c r="W683" s="329">
        <f t="shared" si="294"/>
        <v>1994854.3999999999</v>
      </c>
      <c r="X683" s="464">
        <f t="shared" si="283"/>
        <v>1994854.3999999999</v>
      </c>
      <c r="Y683" s="497">
        <f t="shared" si="284"/>
        <v>0</v>
      </c>
    </row>
    <row r="684" spans="1:25" x14ac:dyDescent="0.25">
      <c r="A684" s="194" t="s">
        <v>1269</v>
      </c>
      <c r="B684" s="117" t="s">
        <v>1055</v>
      </c>
      <c r="C684" s="118" t="s">
        <v>170</v>
      </c>
      <c r="D684" s="119">
        <v>616</v>
      </c>
      <c r="E684" s="40">
        <v>202</v>
      </c>
      <c r="F684" s="35">
        <f t="shared" si="289"/>
        <v>124432</v>
      </c>
      <c r="G684" s="40">
        <v>729</v>
      </c>
      <c r="H684" s="35">
        <f t="shared" si="295"/>
        <v>449064</v>
      </c>
      <c r="I684" s="35">
        <f t="shared" si="290"/>
        <v>573496</v>
      </c>
      <c r="J684" s="441"/>
      <c r="K684" s="371"/>
      <c r="L684" s="328">
        <v>202</v>
      </c>
      <c r="M684" s="329">
        <f t="shared" si="291"/>
        <v>0</v>
      </c>
      <c r="N684" s="328">
        <v>729</v>
      </c>
      <c r="O684" s="329">
        <f t="shared" si="286"/>
        <v>0</v>
      </c>
      <c r="P684" s="329">
        <f t="shared" si="292"/>
        <v>0</v>
      </c>
      <c r="Q684" s="473"/>
      <c r="R684" s="327">
        <f t="shared" si="287"/>
        <v>616</v>
      </c>
      <c r="S684" s="328">
        <v>202</v>
      </c>
      <c r="T684" s="329">
        <f t="shared" si="293"/>
        <v>124432</v>
      </c>
      <c r="U684" s="328">
        <v>729</v>
      </c>
      <c r="V684" s="329">
        <f t="shared" si="288"/>
        <v>449064</v>
      </c>
      <c r="W684" s="329">
        <f t="shared" si="294"/>
        <v>573496</v>
      </c>
      <c r="X684" s="464">
        <f t="shared" si="283"/>
        <v>573496</v>
      </c>
      <c r="Y684" s="497">
        <f t="shared" si="284"/>
        <v>0</v>
      </c>
    </row>
    <row r="685" spans="1:25" x14ac:dyDescent="0.25">
      <c r="A685" s="194" t="s">
        <v>1270</v>
      </c>
      <c r="B685" s="117" t="s">
        <v>1271</v>
      </c>
      <c r="C685" s="118" t="s">
        <v>170</v>
      </c>
      <c r="D685" s="119">
        <v>1732</v>
      </c>
      <c r="E685" s="40">
        <v>0</v>
      </c>
      <c r="F685" s="35">
        <f t="shared" si="289"/>
        <v>0</v>
      </c>
      <c r="G685" s="40">
        <v>7.41</v>
      </c>
      <c r="H685" s="35">
        <f t="shared" si="295"/>
        <v>12834.12</v>
      </c>
      <c r="I685" s="35">
        <f t="shared" si="290"/>
        <v>12834.12</v>
      </c>
      <c r="J685" s="441"/>
      <c r="K685" s="371"/>
      <c r="L685" s="328">
        <v>0</v>
      </c>
      <c r="M685" s="329">
        <f t="shared" si="291"/>
        <v>0</v>
      </c>
      <c r="N685" s="328">
        <v>7.41</v>
      </c>
      <c r="O685" s="329">
        <f t="shared" si="286"/>
        <v>0</v>
      </c>
      <c r="P685" s="329">
        <f t="shared" si="292"/>
        <v>0</v>
      </c>
      <c r="Q685" s="473"/>
      <c r="R685" s="327">
        <f t="shared" si="287"/>
        <v>1732</v>
      </c>
      <c r="S685" s="328">
        <v>0</v>
      </c>
      <c r="T685" s="329">
        <f t="shared" si="293"/>
        <v>0</v>
      </c>
      <c r="U685" s="328">
        <v>7.41</v>
      </c>
      <c r="V685" s="329">
        <f t="shared" si="288"/>
        <v>12834.12</v>
      </c>
      <c r="W685" s="329">
        <f t="shared" si="294"/>
        <v>12834.12</v>
      </c>
      <c r="X685" s="464">
        <f t="shared" si="283"/>
        <v>12834.12</v>
      </c>
      <c r="Y685" s="497">
        <f t="shared" si="284"/>
        <v>0</v>
      </c>
    </row>
    <row r="686" spans="1:25" x14ac:dyDescent="0.25">
      <c r="A686" s="194" t="s">
        <v>1272</v>
      </c>
      <c r="B686" s="117" t="s">
        <v>685</v>
      </c>
      <c r="C686" s="118" t="s">
        <v>170</v>
      </c>
      <c r="D686" s="119">
        <v>2000</v>
      </c>
      <c r="E686" s="40">
        <v>0</v>
      </c>
      <c r="F686" s="35">
        <f t="shared" si="289"/>
        <v>0</v>
      </c>
      <c r="G686" s="40">
        <v>4.5</v>
      </c>
      <c r="H686" s="35">
        <f t="shared" si="295"/>
        <v>9000</v>
      </c>
      <c r="I686" s="35">
        <f t="shared" si="290"/>
        <v>9000</v>
      </c>
      <c r="J686" s="441"/>
      <c r="K686" s="371"/>
      <c r="L686" s="328">
        <v>0</v>
      </c>
      <c r="M686" s="329">
        <f t="shared" si="291"/>
        <v>0</v>
      </c>
      <c r="N686" s="328">
        <v>4.5</v>
      </c>
      <c r="O686" s="329">
        <f t="shared" si="286"/>
        <v>0</v>
      </c>
      <c r="P686" s="329">
        <f t="shared" si="292"/>
        <v>0</v>
      </c>
      <c r="Q686" s="473"/>
      <c r="R686" s="327">
        <f t="shared" si="287"/>
        <v>2000</v>
      </c>
      <c r="S686" s="328">
        <v>0</v>
      </c>
      <c r="T686" s="329">
        <f t="shared" si="293"/>
        <v>0</v>
      </c>
      <c r="U686" s="328">
        <v>4.5</v>
      </c>
      <c r="V686" s="329">
        <f t="shared" si="288"/>
        <v>9000</v>
      </c>
      <c r="W686" s="329">
        <f t="shared" si="294"/>
        <v>9000</v>
      </c>
      <c r="X686" s="464">
        <f t="shared" si="283"/>
        <v>9000</v>
      </c>
      <c r="Y686" s="497">
        <f t="shared" si="284"/>
        <v>0</v>
      </c>
    </row>
    <row r="687" spans="1:25" x14ac:dyDescent="0.25">
      <c r="A687" s="194" t="s">
        <v>1273</v>
      </c>
      <c r="B687" s="117" t="s">
        <v>302</v>
      </c>
      <c r="C687" s="118" t="s">
        <v>170</v>
      </c>
      <c r="D687" s="119">
        <v>12</v>
      </c>
      <c r="E687" s="40">
        <v>1572</v>
      </c>
      <c r="F687" s="35">
        <f t="shared" si="289"/>
        <v>18864</v>
      </c>
      <c r="G687" s="40">
        <v>2107.04</v>
      </c>
      <c r="H687" s="35">
        <f t="shared" si="295"/>
        <v>25284.48</v>
      </c>
      <c r="I687" s="35">
        <f t="shared" si="290"/>
        <v>44148.479999999996</v>
      </c>
      <c r="J687" s="441"/>
      <c r="K687" s="371"/>
      <c r="L687" s="328">
        <v>1572</v>
      </c>
      <c r="M687" s="329">
        <f t="shared" si="291"/>
        <v>0</v>
      </c>
      <c r="N687" s="328">
        <v>2107.04</v>
      </c>
      <c r="O687" s="329">
        <f t="shared" si="286"/>
        <v>0</v>
      </c>
      <c r="P687" s="329">
        <f t="shared" si="292"/>
        <v>0</v>
      </c>
      <c r="Q687" s="473"/>
      <c r="R687" s="327">
        <f t="shared" si="287"/>
        <v>12</v>
      </c>
      <c r="S687" s="328">
        <v>1572</v>
      </c>
      <c r="T687" s="329">
        <f t="shared" si="293"/>
        <v>18864</v>
      </c>
      <c r="U687" s="328">
        <v>2107.04</v>
      </c>
      <c r="V687" s="329">
        <f t="shared" si="288"/>
        <v>25284.48</v>
      </c>
      <c r="W687" s="329">
        <f t="shared" si="294"/>
        <v>44148.479999999996</v>
      </c>
      <c r="X687" s="464">
        <f t="shared" si="283"/>
        <v>44148.479999999996</v>
      </c>
      <c r="Y687" s="497">
        <f t="shared" si="284"/>
        <v>0</v>
      </c>
    </row>
    <row r="688" spans="1:25" x14ac:dyDescent="0.25">
      <c r="A688" s="194" t="s">
        <v>1274</v>
      </c>
      <c r="B688" s="117" t="s">
        <v>304</v>
      </c>
      <c r="C688" s="118" t="s">
        <v>170</v>
      </c>
      <c r="D688" s="119">
        <v>4</v>
      </c>
      <c r="E688" s="40">
        <v>1572</v>
      </c>
      <c r="F688" s="35">
        <f t="shared" si="289"/>
        <v>6288</v>
      </c>
      <c r="G688" s="40">
        <v>2459.6</v>
      </c>
      <c r="H688" s="35">
        <f t="shared" si="295"/>
        <v>9838.4</v>
      </c>
      <c r="I688" s="35">
        <f t="shared" si="290"/>
        <v>16126.4</v>
      </c>
      <c r="J688" s="441"/>
      <c r="K688" s="371"/>
      <c r="L688" s="328">
        <v>1572</v>
      </c>
      <c r="M688" s="329">
        <f t="shared" si="291"/>
        <v>0</v>
      </c>
      <c r="N688" s="328">
        <v>2459.6</v>
      </c>
      <c r="O688" s="329">
        <f t="shared" si="286"/>
        <v>0</v>
      </c>
      <c r="P688" s="329">
        <f t="shared" si="292"/>
        <v>0</v>
      </c>
      <c r="Q688" s="473"/>
      <c r="R688" s="327">
        <f t="shared" si="287"/>
        <v>4</v>
      </c>
      <c r="S688" s="328">
        <v>1572</v>
      </c>
      <c r="T688" s="329">
        <f t="shared" si="293"/>
        <v>6288</v>
      </c>
      <c r="U688" s="328">
        <v>2459.6</v>
      </c>
      <c r="V688" s="329">
        <f t="shared" si="288"/>
        <v>9838.4</v>
      </c>
      <c r="W688" s="329">
        <f t="shared" si="294"/>
        <v>16126.4</v>
      </c>
      <c r="X688" s="464">
        <f t="shared" si="283"/>
        <v>16126.4</v>
      </c>
      <c r="Y688" s="497">
        <f t="shared" si="284"/>
        <v>0</v>
      </c>
    </row>
    <row r="689" spans="1:25" x14ac:dyDescent="0.25">
      <c r="A689" s="194" t="s">
        <v>1275</v>
      </c>
      <c r="B689" s="117" t="s">
        <v>530</v>
      </c>
      <c r="C689" s="118" t="s">
        <v>170</v>
      </c>
      <c r="D689" s="119">
        <v>2</v>
      </c>
      <c r="E689" s="40">
        <v>1572</v>
      </c>
      <c r="F689" s="35">
        <f t="shared" si="289"/>
        <v>3144</v>
      </c>
      <c r="G689" s="40">
        <v>2626.0129999999999</v>
      </c>
      <c r="H689" s="35">
        <f t="shared" si="295"/>
        <v>5252.0259999999998</v>
      </c>
      <c r="I689" s="35">
        <f t="shared" si="290"/>
        <v>8396.0259999999998</v>
      </c>
      <c r="J689" s="441"/>
      <c r="K689" s="371"/>
      <c r="L689" s="328">
        <v>1572</v>
      </c>
      <c r="M689" s="329">
        <f t="shared" si="291"/>
        <v>0</v>
      </c>
      <c r="N689" s="328">
        <v>2626.0129999999999</v>
      </c>
      <c r="O689" s="329">
        <f t="shared" si="286"/>
        <v>0</v>
      </c>
      <c r="P689" s="329">
        <f t="shared" si="292"/>
        <v>0</v>
      </c>
      <c r="Q689" s="473"/>
      <c r="R689" s="327">
        <f t="shared" si="287"/>
        <v>2</v>
      </c>
      <c r="S689" s="328">
        <v>1572</v>
      </c>
      <c r="T689" s="329">
        <f t="shared" si="293"/>
        <v>3144</v>
      </c>
      <c r="U689" s="328">
        <v>2626.0129999999999</v>
      </c>
      <c r="V689" s="329">
        <f t="shared" si="288"/>
        <v>5252.0259999999998</v>
      </c>
      <c r="W689" s="329">
        <f t="shared" si="294"/>
        <v>8396.0259999999998</v>
      </c>
      <c r="X689" s="464">
        <f t="shared" si="283"/>
        <v>8396.0259999999998</v>
      </c>
      <c r="Y689" s="497">
        <f t="shared" si="284"/>
        <v>0</v>
      </c>
    </row>
    <row r="690" spans="1:25" x14ac:dyDescent="0.25">
      <c r="A690" s="194" t="s">
        <v>1276</v>
      </c>
      <c r="B690" s="117" t="s">
        <v>1088</v>
      </c>
      <c r="C690" s="118" t="s">
        <v>296</v>
      </c>
      <c r="D690" s="119">
        <v>192</v>
      </c>
      <c r="E690" s="40">
        <v>838.40000000000009</v>
      </c>
      <c r="F690" s="35">
        <f t="shared" si="289"/>
        <v>160972.80000000002</v>
      </c>
      <c r="G690" s="40">
        <v>933.92</v>
      </c>
      <c r="H690" s="35">
        <f t="shared" si="295"/>
        <v>179312.63999999998</v>
      </c>
      <c r="I690" s="35">
        <f t="shared" si="290"/>
        <v>340285.44</v>
      </c>
      <c r="J690" s="441"/>
      <c r="K690" s="371"/>
      <c r="L690" s="328">
        <v>838.40000000000009</v>
      </c>
      <c r="M690" s="329">
        <f t="shared" si="291"/>
        <v>0</v>
      </c>
      <c r="N690" s="328">
        <v>933.92</v>
      </c>
      <c r="O690" s="329">
        <f t="shared" si="286"/>
        <v>0</v>
      </c>
      <c r="P690" s="329">
        <f t="shared" si="292"/>
        <v>0</v>
      </c>
      <c r="Q690" s="473"/>
      <c r="R690" s="327">
        <f t="shared" si="287"/>
        <v>192</v>
      </c>
      <c r="S690" s="328">
        <v>838.40000000000009</v>
      </c>
      <c r="T690" s="329">
        <f t="shared" si="293"/>
        <v>160972.80000000002</v>
      </c>
      <c r="U690" s="328">
        <v>933.92</v>
      </c>
      <c r="V690" s="329">
        <f t="shared" si="288"/>
        <v>179312.63999999998</v>
      </c>
      <c r="W690" s="329">
        <f t="shared" si="294"/>
        <v>340285.44</v>
      </c>
      <c r="X690" s="464">
        <f t="shared" si="283"/>
        <v>340285.44</v>
      </c>
      <c r="Y690" s="497">
        <f t="shared" si="284"/>
        <v>0</v>
      </c>
    </row>
    <row r="691" spans="1:25" x14ac:dyDescent="0.25">
      <c r="A691" s="194" t="s">
        <v>1277</v>
      </c>
      <c r="B691" s="117" t="s">
        <v>1278</v>
      </c>
      <c r="C691" s="118" t="s">
        <v>296</v>
      </c>
      <c r="D691" s="119">
        <v>192</v>
      </c>
      <c r="E691" s="40">
        <v>176</v>
      </c>
      <c r="F691" s="35">
        <f t="shared" si="289"/>
        <v>33792</v>
      </c>
      <c r="G691" s="40">
        <v>239</v>
      </c>
      <c r="H691" s="35">
        <f t="shared" si="295"/>
        <v>45888</v>
      </c>
      <c r="I691" s="35">
        <f t="shared" si="290"/>
        <v>79680</v>
      </c>
      <c r="J691" s="441"/>
      <c r="K691" s="371"/>
      <c r="L691" s="328">
        <v>176</v>
      </c>
      <c r="M691" s="329">
        <f t="shared" si="291"/>
        <v>0</v>
      </c>
      <c r="N691" s="328">
        <v>239</v>
      </c>
      <c r="O691" s="329">
        <f t="shared" si="286"/>
        <v>0</v>
      </c>
      <c r="P691" s="329">
        <f t="shared" si="292"/>
        <v>0</v>
      </c>
      <c r="Q691" s="473"/>
      <c r="R691" s="327">
        <f t="shared" si="287"/>
        <v>192</v>
      </c>
      <c r="S691" s="328">
        <v>176</v>
      </c>
      <c r="T691" s="329">
        <f t="shared" si="293"/>
        <v>33792</v>
      </c>
      <c r="U691" s="328">
        <v>239</v>
      </c>
      <c r="V691" s="329">
        <f t="shared" si="288"/>
        <v>45888</v>
      </c>
      <c r="W691" s="329">
        <f t="shared" si="294"/>
        <v>79680</v>
      </c>
      <c r="X691" s="464">
        <f t="shared" si="283"/>
        <v>79680</v>
      </c>
      <c r="Y691" s="497">
        <f t="shared" si="284"/>
        <v>0</v>
      </c>
    </row>
    <row r="692" spans="1:25" x14ac:dyDescent="0.25">
      <c r="A692" s="194" t="s">
        <v>1279</v>
      </c>
      <c r="B692" s="117" t="s">
        <v>348</v>
      </c>
      <c r="C692" s="118" t="s">
        <v>170</v>
      </c>
      <c r="D692" s="119">
        <v>400</v>
      </c>
      <c r="E692" s="40">
        <v>0</v>
      </c>
      <c r="F692" s="35">
        <f t="shared" si="289"/>
        <v>0</v>
      </c>
      <c r="G692" s="40">
        <v>3.8</v>
      </c>
      <c r="H692" s="35">
        <f t="shared" si="295"/>
        <v>1520</v>
      </c>
      <c r="I692" s="35">
        <f t="shared" si="290"/>
        <v>1520</v>
      </c>
      <c r="J692" s="441"/>
      <c r="K692" s="371"/>
      <c r="L692" s="328">
        <v>0</v>
      </c>
      <c r="M692" s="329">
        <f t="shared" si="291"/>
        <v>0</v>
      </c>
      <c r="N692" s="328">
        <v>3.8</v>
      </c>
      <c r="O692" s="329">
        <f t="shared" si="286"/>
        <v>0</v>
      </c>
      <c r="P692" s="329">
        <f t="shared" si="292"/>
        <v>0</v>
      </c>
      <c r="Q692" s="473"/>
      <c r="R692" s="327">
        <f t="shared" si="287"/>
        <v>400</v>
      </c>
      <c r="S692" s="328">
        <v>0</v>
      </c>
      <c r="T692" s="329">
        <f t="shared" si="293"/>
        <v>0</v>
      </c>
      <c r="U692" s="328">
        <v>3.8</v>
      </c>
      <c r="V692" s="329">
        <f t="shared" si="288"/>
        <v>1520</v>
      </c>
      <c r="W692" s="329">
        <f t="shared" si="294"/>
        <v>1520</v>
      </c>
      <c r="X692" s="464">
        <f t="shared" si="283"/>
        <v>1520</v>
      </c>
      <c r="Y692" s="497">
        <f t="shared" si="284"/>
        <v>0</v>
      </c>
    </row>
    <row r="693" spans="1:25" ht="28.5" x14ac:dyDescent="0.25">
      <c r="A693" s="194" t="s">
        <v>1280</v>
      </c>
      <c r="B693" s="117" t="s">
        <v>674</v>
      </c>
      <c r="C693" s="118" t="s">
        <v>296</v>
      </c>
      <c r="D693" s="119">
        <v>1100</v>
      </c>
      <c r="E693" s="40">
        <v>246</v>
      </c>
      <c r="F693" s="35">
        <f t="shared" si="289"/>
        <v>270600</v>
      </c>
      <c r="G693" s="40">
        <v>101</v>
      </c>
      <c r="H693" s="35">
        <f t="shared" si="295"/>
        <v>111100</v>
      </c>
      <c r="I693" s="35">
        <f t="shared" si="290"/>
        <v>381700</v>
      </c>
      <c r="J693" s="441"/>
      <c r="K693" s="371"/>
      <c r="L693" s="328">
        <v>246</v>
      </c>
      <c r="M693" s="329">
        <f t="shared" si="291"/>
        <v>0</v>
      </c>
      <c r="N693" s="328">
        <v>101</v>
      </c>
      <c r="O693" s="329">
        <f t="shared" si="286"/>
        <v>0</v>
      </c>
      <c r="P693" s="329">
        <f t="shared" si="292"/>
        <v>0</v>
      </c>
      <c r="Q693" s="473"/>
      <c r="R693" s="327">
        <f t="shared" si="287"/>
        <v>1100</v>
      </c>
      <c r="S693" s="328">
        <v>246</v>
      </c>
      <c r="T693" s="329">
        <f t="shared" si="293"/>
        <v>270600</v>
      </c>
      <c r="U693" s="328">
        <v>101</v>
      </c>
      <c r="V693" s="329">
        <f t="shared" si="288"/>
        <v>111100</v>
      </c>
      <c r="W693" s="329">
        <f t="shared" si="294"/>
        <v>381700</v>
      </c>
      <c r="X693" s="464">
        <f t="shared" si="283"/>
        <v>381700</v>
      </c>
      <c r="Y693" s="497">
        <f t="shared" si="284"/>
        <v>0</v>
      </c>
    </row>
    <row r="694" spans="1:25" x14ac:dyDescent="0.25">
      <c r="A694" s="194" t="s">
        <v>1281</v>
      </c>
      <c r="B694" s="117" t="s">
        <v>1282</v>
      </c>
      <c r="C694" s="118" t="s">
        <v>170</v>
      </c>
      <c r="D694" s="119">
        <v>5</v>
      </c>
      <c r="E694" s="40">
        <v>1572</v>
      </c>
      <c r="F694" s="35">
        <f t="shared" si="289"/>
        <v>7860</v>
      </c>
      <c r="G694" s="40">
        <v>2917.5640000000003</v>
      </c>
      <c r="H694" s="35">
        <f t="shared" si="295"/>
        <v>14587.820000000002</v>
      </c>
      <c r="I694" s="35">
        <f t="shared" si="290"/>
        <v>22447.82</v>
      </c>
      <c r="J694" s="441"/>
      <c r="K694" s="371"/>
      <c r="L694" s="328">
        <v>1572</v>
      </c>
      <c r="M694" s="329">
        <f t="shared" si="291"/>
        <v>0</v>
      </c>
      <c r="N694" s="328">
        <v>2917.5640000000003</v>
      </c>
      <c r="O694" s="329">
        <f t="shared" si="286"/>
        <v>0</v>
      </c>
      <c r="P694" s="329">
        <f t="shared" si="292"/>
        <v>0</v>
      </c>
      <c r="Q694" s="473"/>
      <c r="R694" s="327">
        <f t="shared" si="287"/>
        <v>5</v>
      </c>
      <c r="S694" s="328">
        <v>1572</v>
      </c>
      <c r="T694" s="329">
        <f t="shared" si="293"/>
        <v>7860</v>
      </c>
      <c r="U694" s="328">
        <v>2917.5640000000003</v>
      </c>
      <c r="V694" s="329">
        <f t="shared" si="288"/>
        <v>14587.820000000002</v>
      </c>
      <c r="W694" s="329">
        <f t="shared" si="294"/>
        <v>22447.82</v>
      </c>
      <c r="X694" s="464">
        <f t="shared" si="283"/>
        <v>22447.82</v>
      </c>
      <c r="Y694" s="497">
        <f t="shared" si="284"/>
        <v>0</v>
      </c>
    </row>
    <row r="695" spans="1:25" x14ac:dyDescent="0.25">
      <c r="A695" s="194" t="s">
        <v>1283</v>
      </c>
      <c r="B695" s="117" t="s">
        <v>1284</v>
      </c>
      <c r="C695" s="118" t="s">
        <v>170</v>
      </c>
      <c r="D695" s="119">
        <v>1</v>
      </c>
      <c r="E695" s="40">
        <v>1572</v>
      </c>
      <c r="F695" s="35">
        <f t="shared" si="289"/>
        <v>1572</v>
      </c>
      <c r="G695" s="40">
        <v>4123.6000000000004</v>
      </c>
      <c r="H695" s="35">
        <f t="shared" si="295"/>
        <v>4123.6000000000004</v>
      </c>
      <c r="I695" s="35">
        <f t="shared" si="290"/>
        <v>5695.6</v>
      </c>
      <c r="J695" s="441"/>
      <c r="K695" s="371"/>
      <c r="L695" s="328">
        <v>1572</v>
      </c>
      <c r="M695" s="329">
        <f t="shared" si="291"/>
        <v>0</v>
      </c>
      <c r="N695" s="328">
        <v>4123.6000000000004</v>
      </c>
      <c r="O695" s="329">
        <f t="shared" si="286"/>
        <v>0</v>
      </c>
      <c r="P695" s="329">
        <f t="shared" si="292"/>
        <v>0</v>
      </c>
      <c r="Q695" s="473"/>
      <c r="R695" s="327">
        <f t="shared" si="287"/>
        <v>1</v>
      </c>
      <c r="S695" s="328">
        <v>1572</v>
      </c>
      <c r="T695" s="329">
        <f t="shared" si="293"/>
        <v>1572</v>
      </c>
      <c r="U695" s="328">
        <v>4123.6000000000004</v>
      </c>
      <c r="V695" s="329">
        <f t="shared" si="288"/>
        <v>4123.6000000000004</v>
      </c>
      <c r="W695" s="329">
        <f t="shared" si="294"/>
        <v>5695.6</v>
      </c>
      <c r="X695" s="464">
        <f t="shared" si="283"/>
        <v>5695.6</v>
      </c>
      <c r="Y695" s="497">
        <f t="shared" si="284"/>
        <v>0</v>
      </c>
    </row>
    <row r="696" spans="1:25" x14ac:dyDescent="0.25">
      <c r="A696" s="194" t="s">
        <v>1285</v>
      </c>
      <c r="B696" s="117" t="s">
        <v>1286</v>
      </c>
      <c r="C696" s="118" t="s">
        <v>170</v>
      </c>
      <c r="D696" s="119">
        <v>2</v>
      </c>
      <c r="E696" s="40">
        <v>1572</v>
      </c>
      <c r="F696" s="35">
        <f t="shared" si="289"/>
        <v>3144</v>
      </c>
      <c r="G696" s="40">
        <v>4592.12</v>
      </c>
      <c r="H696" s="35">
        <f t="shared" si="295"/>
        <v>9184.24</v>
      </c>
      <c r="I696" s="35">
        <f t="shared" si="290"/>
        <v>12328.24</v>
      </c>
      <c r="J696" s="441"/>
      <c r="K696" s="371"/>
      <c r="L696" s="328">
        <v>1572</v>
      </c>
      <c r="M696" s="329">
        <f t="shared" si="291"/>
        <v>0</v>
      </c>
      <c r="N696" s="328">
        <v>4592.12</v>
      </c>
      <c r="O696" s="329">
        <f t="shared" si="286"/>
        <v>0</v>
      </c>
      <c r="P696" s="329">
        <f t="shared" si="292"/>
        <v>0</v>
      </c>
      <c r="Q696" s="473"/>
      <c r="R696" s="327">
        <f t="shared" si="287"/>
        <v>2</v>
      </c>
      <c r="S696" s="328">
        <v>1572</v>
      </c>
      <c r="T696" s="329">
        <f t="shared" si="293"/>
        <v>3144</v>
      </c>
      <c r="U696" s="328">
        <v>4592.12</v>
      </c>
      <c r="V696" s="329">
        <f t="shared" si="288"/>
        <v>9184.24</v>
      </c>
      <c r="W696" s="329">
        <f t="shared" si="294"/>
        <v>12328.24</v>
      </c>
      <c r="X696" s="464">
        <f t="shared" si="283"/>
        <v>12328.24</v>
      </c>
      <c r="Y696" s="497">
        <f t="shared" si="284"/>
        <v>0</v>
      </c>
    </row>
    <row r="697" spans="1:25" x14ac:dyDescent="0.25">
      <c r="A697" s="194" t="s">
        <v>1287</v>
      </c>
      <c r="B697" s="117" t="s">
        <v>1288</v>
      </c>
      <c r="C697" s="118" t="s">
        <v>170</v>
      </c>
      <c r="D697" s="119">
        <v>6</v>
      </c>
      <c r="E697" s="40">
        <v>786</v>
      </c>
      <c r="F697" s="35">
        <f t="shared" si="289"/>
        <v>4716</v>
      </c>
      <c r="G697" s="40">
        <v>777.4</v>
      </c>
      <c r="H697" s="35">
        <f t="shared" si="295"/>
        <v>4664.3999999999996</v>
      </c>
      <c r="I697" s="35">
        <f t="shared" si="290"/>
        <v>9380.4</v>
      </c>
      <c r="J697" s="441"/>
      <c r="K697" s="371"/>
      <c r="L697" s="328">
        <v>786</v>
      </c>
      <c r="M697" s="329">
        <f t="shared" si="291"/>
        <v>0</v>
      </c>
      <c r="N697" s="328">
        <v>777.4</v>
      </c>
      <c r="O697" s="329">
        <f t="shared" si="286"/>
        <v>0</v>
      </c>
      <c r="P697" s="329">
        <f t="shared" si="292"/>
        <v>0</v>
      </c>
      <c r="Q697" s="473"/>
      <c r="R697" s="327">
        <f t="shared" si="287"/>
        <v>6</v>
      </c>
      <c r="S697" s="328">
        <v>786</v>
      </c>
      <c r="T697" s="329">
        <f t="shared" si="293"/>
        <v>4716</v>
      </c>
      <c r="U697" s="328">
        <v>777.4</v>
      </c>
      <c r="V697" s="329">
        <f t="shared" si="288"/>
        <v>4664.3999999999996</v>
      </c>
      <c r="W697" s="329">
        <f t="shared" si="294"/>
        <v>9380.4</v>
      </c>
      <c r="X697" s="464">
        <f t="shared" si="283"/>
        <v>9380.4</v>
      </c>
      <c r="Y697" s="497">
        <f t="shared" si="284"/>
        <v>0</v>
      </c>
    </row>
    <row r="698" spans="1:25" x14ac:dyDescent="0.25">
      <c r="A698" s="194" t="s">
        <v>1289</v>
      </c>
      <c r="B698" s="117" t="s">
        <v>1290</v>
      </c>
      <c r="C698" s="118" t="s">
        <v>170</v>
      </c>
      <c r="D698" s="119">
        <v>1</v>
      </c>
      <c r="E698" s="40">
        <v>1572</v>
      </c>
      <c r="F698" s="35">
        <f t="shared" si="289"/>
        <v>1572</v>
      </c>
      <c r="G698" s="40">
        <v>4386.2</v>
      </c>
      <c r="H698" s="35">
        <f t="shared" si="295"/>
        <v>4386.2</v>
      </c>
      <c r="I698" s="35">
        <f t="shared" si="290"/>
        <v>5958.2</v>
      </c>
      <c r="J698" s="441"/>
      <c r="K698" s="371"/>
      <c r="L698" s="328">
        <v>1572</v>
      </c>
      <c r="M698" s="329">
        <f t="shared" si="291"/>
        <v>0</v>
      </c>
      <c r="N698" s="328">
        <v>4386.2</v>
      </c>
      <c r="O698" s="329">
        <f t="shared" si="286"/>
        <v>0</v>
      </c>
      <c r="P698" s="329">
        <f t="shared" si="292"/>
        <v>0</v>
      </c>
      <c r="Q698" s="473"/>
      <c r="R698" s="327">
        <f t="shared" si="287"/>
        <v>1</v>
      </c>
      <c r="S698" s="328">
        <v>1572</v>
      </c>
      <c r="T698" s="329">
        <f t="shared" si="293"/>
        <v>1572</v>
      </c>
      <c r="U698" s="328">
        <v>4386.2</v>
      </c>
      <c r="V698" s="329">
        <f t="shared" si="288"/>
        <v>4386.2</v>
      </c>
      <c r="W698" s="329">
        <f t="shared" si="294"/>
        <v>5958.2</v>
      </c>
      <c r="X698" s="464">
        <f t="shared" si="283"/>
        <v>5958.2</v>
      </c>
      <c r="Y698" s="497">
        <f t="shared" si="284"/>
        <v>0</v>
      </c>
    </row>
    <row r="699" spans="1:25" x14ac:dyDescent="0.25">
      <c r="A699" s="194" t="s">
        <v>1291</v>
      </c>
      <c r="B699" s="117" t="s">
        <v>1292</v>
      </c>
      <c r="C699" s="118" t="s">
        <v>243</v>
      </c>
      <c r="D699" s="119">
        <v>10</v>
      </c>
      <c r="E699" s="40">
        <v>0</v>
      </c>
      <c r="F699" s="35">
        <f t="shared" si="289"/>
        <v>0</v>
      </c>
      <c r="G699" s="40">
        <v>168</v>
      </c>
      <c r="H699" s="35">
        <f t="shared" si="295"/>
        <v>1680</v>
      </c>
      <c r="I699" s="35">
        <f t="shared" si="290"/>
        <v>1680</v>
      </c>
      <c r="J699" s="441"/>
      <c r="K699" s="371"/>
      <c r="L699" s="328">
        <v>0</v>
      </c>
      <c r="M699" s="329">
        <f t="shared" si="291"/>
        <v>0</v>
      </c>
      <c r="N699" s="328">
        <v>168</v>
      </c>
      <c r="O699" s="329">
        <f t="shared" si="286"/>
        <v>0</v>
      </c>
      <c r="P699" s="329">
        <f t="shared" si="292"/>
        <v>0</v>
      </c>
      <c r="Q699" s="473"/>
      <c r="R699" s="327">
        <f t="shared" si="287"/>
        <v>10</v>
      </c>
      <c r="S699" s="328">
        <v>0</v>
      </c>
      <c r="T699" s="329">
        <f t="shared" si="293"/>
        <v>0</v>
      </c>
      <c r="U699" s="328">
        <v>168</v>
      </c>
      <c r="V699" s="329">
        <f t="shared" si="288"/>
        <v>1680</v>
      </c>
      <c r="W699" s="329">
        <f t="shared" si="294"/>
        <v>1680</v>
      </c>
      <c r="X699" s="464">
        <f t="shared" si="283"/>
        <v>1680</v>
      </c>
      <c r="Y699" s="497">
        <f t="shared" si="284"/>
        <v>0</v>
      </c>
    </row>
    <row r="700" spans="1:25" x14ac:dyDescent="0.25">
      <c r="A700" s="194" t="s">
        <v>1293</v>
      </c>
      <c r="B700" s="117" t="s">
        <v>1294</v>
      </c>
      <c r="C700" s="118" t="s">
        <v>243</v>
      </c>
      <c r="D700" s="119">
        <v>80</v>
      </c>
      <c r="E700" s="40">
        <v>314.39999999999998</v>
      </c>
      <c r="F700" s="35">
        <f t="shared" si="289"/>
        <v>25152</v>
      </c>
      <c r="G700" s="40">
        <v>265</v>
      </c>
      <c r="H700" s="35">
        <f t="shared" si="295"/>
        <v>21200</v>
      </c>
      <c r="I700" s="35">
        <f t="shared" si="290"/>
        <v>46352</v>
      </c>
      <c r="J700" s="441"/>
      <c r="K700" s="371"/>
      <c r="L700" s="328">
        <v>314.39999999999998</v>
      </c>
      <c r="M700" s="329">
        <f t="shared" si="291"/>
        <v>0</v>
      </c>
      <c r="N700" s="328">
        <v>265</v>
      </c>
      <c r="O700" s="329">
        <f t="shared" si="286"/>
        <v>0</v>
      </c>
      <c r="P700" s="329">
        <f t="shared" si="292"/>
        <v>0</v>
      </c>
      <c r="Q700" s="473"/>
      <c r="R700" s="327">
        <f t="shared" si="287"/>
        <v>80</v>
      </c>
      <c r="S700" s="328">
        <v>314.39999999999998</v>
      </c>
      <c r="T700" s="329">
        <f t="shared" si="293"/>
        <v>25152</v>
      </c>
      <c r="U700" s="328">
        <v>265</v>
      </c>
      <c r="V700" s="329">
        <f t="shared" si="288"/>
        <v>21200</v>
      </c>
      <c r="W700" s="329">
        <f t="shared" si="294"/>
        <v>46352</v>
      </c>
      <c r="X700" s="464">
        <f t="shared" si="283"/>
        <v>46352</v>
      </c>
      <c r="Y700" s="497">
        <f t="shared" si="284"/>
        <v>0</v>
      </c>
    </row>
    <row r="701" spans="1:25" x14ac:dyDescent="0.25">
      <c r="A701" s="194" t="s">
        <v>1295</v>
      </c>
      <c r="B701" s="117" t="s">
        <v>1296</v>
      </c>
      <c r="C701" s="118" t="s">
        <v>170</v>
      </c>
      <c r="D701" s="119">
        <v>60</v>
      </c>
      <c r="E701" s="40">
        <v>132</v>
      </c>
      <c r="F701" s="35">
        <f t="shared" si="289"/>
        <v>7920</v>
      </c>
      <c r="G701" s="40">
        <v>101</v>
      </c>
      <c r="H701" s="35">
        <f t="shared" si="295"/>
        <v>6060</v>
      </c>
      <c r="I701" s="35">
        <f t="shared" si="290"/>
        <v>13980</v>
      </c>
      <c r="J701" s="441"/>
      <c r="K701" s="371"/>
      <c r="L701" s="328">
        <v>132</v>
      </c>
      <c r="M701" s="329">
        <f t="shared" si="291"/>
        <v>0</v>
      </c>
      <c r="N701" s="328">
        <v>101</v>
      </c>
      <c r="O701" s="329">
        <f t="shared" si="286"/>
        <v>0</v>
      </c>
      <c r="P701" s="329">
        <f t="shared" si="292"/>
        <v>0</v>
      </c>
      <c r="Q701" s="473"/>
      <c r="R701" s="327">
        <f t="shared" si="287"/>
        <v>60</v>
      </c>
      <c r="S701" s="328">
        <v>132</v>
      </c>
      <c r="T701" s="329">
        <f t="shared" si="293"/>
        <v>7920</v>
      </c>
      <c r="U701" s="328">
        <v>101</v>
      </c>
      <c r="V701" s="329">
        <f t="shared" si="288"/>
        <v>6060</v>
      </c>
      <c r="W701" s="329">
        <f t="shared" si="294"/>
        <v>13980</v>
      </c>
      <c r="X701" s="464">
        <f t="shared" si="283"/>
        <v>13980</v>
      </c>
      <c r="Y701" s="497">
        <f t="shared" si="284"/>
        <v>0</v>
      </c>
    </row>
    <row r="702" spans="1:25" x14ac:dyDescent="0.25">
      <c r="A702" s="194" t="s">
        <v>1297</v>
      </c>
      <c r="B702" s="117" t="s">
        <v>1298</v>
      </c>
      <c r="C702" s="118" t="s">
        <v>170</v>
      </c>
      <c r="D702" s="119">
        <v>1</v>
      </c>
      <c r="E702" s="40">
        <v>0</v>
      </c>
      <c r="F702" s="35">
        <f t="shared" si="289"/>
        <v>0</v>
      </c>
      <c r="G702" s="40">
        <v>6756</v>
      </c>
      <c r="H702" s="35">
        <f t="shared" si="295"/>
        <v>6756</v>
      </c>
      <c r="I702" s="35">
        <f t="shared" si="290"/>
        <v>6756</v>
      </c>
      <c r="J702" s="441"/>
      <c r="K702" s="371"/>
      <c r="L702" s="328">
        <v>0</v>
      </c>
      <c r="M702" s="329">
        <f t="shared" si="291"/>
        <v>0</v>
      </c>
      <c r="N702" s="328">
        <v>6756</v>
      </c>
      <c r="O702" s="329">
        <f t="shared" si="286"/>
        <v>0</v>
      </c>
      <c r="P702" s="329">
        <f t="shared" si="292"/>
        <v>0</v>
      </c>
      <c r="Q702" s="473"/>
      <c r="R702" s="327">
        <f t="shared" si="287"/>
        <v>1</v>
      </c>
      <c r="S702" s="328">
        <v>0</v>
      </c>
      <c r="T702" s="329">
        <f t="shared" si="293"/>
        <v>0</v>
      </c>
      <c r="U702" s="328">
        <v>6756</v>
      </c>
      <c r="V702" s="329">
        <f t="shared" si="288"/>
        <v>6756</v>
      </c>
      <c r="W702" s="329">
        <f t="shared" si="294"/>
        <v>6756</v>
      </c>
      <c r="X702" s="464">
        <f t="shared" si="283"/>
        <v>6756</v>
      </c>
      <c r="Y702" s="497">
        <f t="shared" si="284"/>
        <v>0</v>
      </c>
    </row>
    <row r="703" spans="1:25" x14ac:dyDescent="0.25">
      <c r="A703" s="194" t="s">
        <v>1299</v>
      </c>
      <c r="B703" s="117" t="s">
        <v>1300</v>
      </c>
      <c r="C703" s="118" t="s">
        <v>170</v>
      </c>
      <c r="D703" s="119">
        <v>1200</v>
      </c>
      <c r="E703" s="40">
        <v>0</v>
      </c>
      <c r="F703" s="35">
        <f t="shared" si="289"/>
        <v>0</v>
      </c>
      <c r="G703" s="40">
        <v>8.4500000000000011</v>
      </c>
      <c r="H703" s="35">
        <f t="shared" si="295"/>
        <v>10140.000000000002</v>
      </c>
      <c r="I703" s="35">
        <f t="shared" si="290"/>
        <v>10140.000000000002</v>
      </c>
      <c r="J703" s="441"/>
      <c r="K703" s="371"/>
      <c r="L703" s="328">
        <v>0</v>
      </c>
      <c r="M703" s="329">
        <f t="shared" si="291"/>
        <v>0</v>
      </c>
      <c r="N703" s="328">
        <v>8.4500000000000011</v>
      </c>
      <c r="O703" s="329">
        <f t="shared" si="286"/>
        <v>0</v>
      </c>
      <c r="P703" s="329">
        <f t="shared" si="292"/>
        <v>0</v>
      </c>
      <c r="Q703" s="473"/>
      <c r="R703" s="327">
        <f t="shared" si="287"/>
        <v>1200</v>
      </c>
      <c r="S703" s="328">
        <v>0</v>
      </c>
      <c r="T703" s="329">
        <f t="shared" si="293"/>
        <v>0</v>
      </c>
      <c r="U703" s="328">
        <v>8.4500000000000011</v>
      </c>
      <c r="V703" s="329">
        <f t="shared" si="288"/>
        <v>10140.000000000002</v>
      </c>
      <c r="W703" s="329">
        <f t="shared" si="294"/>
        <v>10140.000000000002</v>
      </c>
      <c r="X703" s="464">
        <f t="shared" si="283"/>
        <v>10140.000000000002</v>
      </c>
      <c r="Y703" s="497">
        <f t="shared" si="284"/>
        <v>0</v>
      </c>
    </row>
    <row r="704" spans="1:25" x14ac:dyDescent="0.25">
      <c r="A704" s="194" t="s">
        <v>1301</v>
      </c>
      <c r="B704" s="117" t="s">
        <v>1302</v>
      </c>
      <c r="C704" s="118" t="s">
        <v>170</v>
      </c>
      <c r="D704" s="119">
        <v>400</v>
      </c>
      <c r="E704" s="40">
        <v>0</v>
      </c>
      <c r="F704" s="35">
        <f t="shared" si="289"/>
        <v>0</v>
      </c>
      <c r="G704" s="40">
        <v>15.73</v>
      </c>
      <c r="H704" s="35">
        <f t="shared" si="295"/>
        <v>6292</v>
      </c>
      <c r="I704" s="35">
        <f t="shared" si="290"/>
        <v>6292</v>
      </c>
      <c r="J704" s="441"/>
      <c r="K704" s="371"/>
      <c r="L704" s="328">
        <v>0</v>
      </c>
      <c r="M704" s="329">
        <f t="shared" si="291"/>
        <v>0</v>
      </c>
      <c r="N704" s="328">
        <v>15.73</v>
      </c>
      <c r="O704" s="329">
        <f t="shared" si="286"/>
        <v>0</v>
      </c>
      <c r="P704" s="329">
        <f t="shared" si="292"/>
        <v>0</v>
      </c>
      <c r="Q704" s="473"/>
      <c r="R704" s="327">
        <f t="shared" si="287"/>
        <v>400</v>
      </c>
      <c r="S704" s="328">
        <v>0</v>
      </c>
      <c r="T704" s="329">
        <f t="shared" si="293"/>
        <v>0</v>
      </c>
      <c r="U704" s="328">
        <v>15.73</v>
      </c>
      <c r="V704" s="329">
        <f t="shared" si="288"/>
        <v>6292</v>
      </c>
      <c r="W704" s="329">
        <f t="shared" si="294"/>
        <v>6292</v>
      </c>
      <c r="X704" s="464">
        <f t="shared" si="283"/>
        <v>6292</v>
      </c>
      <c r="Y704" s="497">
        <f t="shared" si="284"/>
        <v>0</v>
      </c>
    </row>
    <row r="705" spans="1:25" ht="28.5" x14ac:dyDescent="0.25">
      <c r="A705" s="194" t="s">
        <v>1303</v>
      </c>
      <c r="B705" s="117" t="s">
        <v>1304</v>
      </c>
      <c r="C705" s="118" t="s">
        <v>170</v>
      </c>
      <c r="D705" s="119">
        <v>32</v>
      </c>
      <c r="E705" s="40">
        <v>655</v>
      </c>
      <c r="F705" s="35">
        <f t="shared" si="289"/>
        <v>20960</v>
      </c>
      <c r="G705" s="40">
        <v>767</v>
      </c>
      <c r="H705" s="35">
        <f t="shared" si="295"/>
        <v>24544</v>
      </c>
      <c r="I705" s="35">
        <f t="shared" si="290"/>
        <v>45504</v>
      </c>
      <c r="J705" s="441"/>
      <c r="K705" s="371"/>
      <c r="L705" s="328">
        <v>655</v>
      </c>
      <c r="M705" s="329">
        <f t="shared" si="291"/>
        <v>0</v>
      </c>
      <c r="N705" s="328">
        <v>767</v>
      </c>
      <c r="O705" s="329">
        <f t="shared" si="286"/>
        <v>0</v>
      </c>
      <c r="P705" s="329">
        <f t="shared" si="292"/>
        <v>0</v>
      </c>
      <c r="Q705" s="473"/>
      <c r="R705" s="327">
        <f t="shared" si="287"/>
        <v>32</v>
      </c>
      <c r="S705" s="328">
        <v>655</v>
      </c>
      <c r="T705" s="329">
        <f t="shared" si="293"/>
        <v>20960</v>
      </c>
      <c r="U705" s="328">
        <v>767</v>
      </c>
      <c r="V705" s="329">
        <f t="shared" si="288"/>
        <v>24544</v>
      </c>
      <c r="W705" s="329">
        <f t="shared" si="294"/>
        <v>45504</v>
      </c>
      <c r="X705" s="464">
        <f t="shared" si="283"/>
        <v>45504</v>
      </c>
      <c r="Y705" s="497">
        <f t="shared" si="284"/>
        <v>0</v>
      </c>
    </row>
    <row r="706" spans="1:25" x14ac:dyDescent="0.25">
      <c r="A706" s="194" t="s">
        <v>1305</v>
      </c>
      <c r="B706" s="117" t="s">
        <v>1306</v>
      </c>
      <c r="C706" s="118" t="s">
        <v>170</v>
      </c>
      <c r="D706" s="119">
        <v>1</v>
      </c>
      <c r="E706" s="40">
        <v>6500</v>
      </c>
      <c r="F706" s="35">
        <f t="shared" si="289"/>
        <v>6500</v>
      </c>
      <c r="G706" s="40">
        <v>5234</v>
      </c>
      <c r="H706" s="35">
        <f t="shared" si="295"/>
        <v>5234</v>
      </c>
      <c r="I706" s="35">
        <f t="shared" si="290"/>
        <v>11734</v>
      </c>
      <c r="J706" s="441"/>
      <c r="K706" s="371"/>
      <c r="L706" s="328">
        <v>6500</v>
      </c>
      <c r="M706" s="329">
        <f t="shared" si="291"/>
        <v>0</v>
      </c>
      <c r="N706" s="328">
        <v>5234</v>
      </c>
      <c r="O706" s="329">
        <f t="shared" si="286"/>
        <v>0</v>
      </c>
      <c r="P706" s="329">
        <f t="shared" si="292"/>
        <v>0</v>
      </c>
      <c r="Q706" s="473"/>
      <c r="R706" s="327">
        <f t="shared" si="287"/>
        <v>1</v>
      </c>
      <c r="S706" s="328">
        <v>6500</v>
      </c>
      <c r="T706" s="329">
        <f t="shared" si="293"/>
        <v>6500</v>
      </c>
      <c r="U706" s="328">
        <v>5234</v>
      </c>
      <c r="V706" s="329">
        <f t="shared" si="288"/>
        <v>5234</v>
      </c>
      <c r="W706" s="329">
        <f t="shared" si="294"/>
        <v>11734</v>
      </c>
      <c r="X706" s="464">
        <f t="shared" si="283"/>
        <v>11734</v>
      </c>
      <c r="Y706" s="497">
        <f t="shared" si="284"/>
        <v>0</v>
      </c>
    </row>
    <row r="707" spans="1:25" x14ac:dyDescent="0.25">
      <c r="A707" s="194" t="s">
        <v>1307</v>
      </c>
      <c r="B707" s="117" t="s">
        <v>1308</v>
      </c>
      <c r="C707" s="118" t="s">
        <v>170</v>
      </c>
      <c r="D707" s="119">
        <v>400</v>
      </c>
      <c r="E707" s="40">
        <v>132</v>
      </c>
      <c r="F707" s="35">
        <f t="shared" si="289"/>
        <v>52800</v>
      </c>
      <c r="G707" s="40">
        <v>65</v>
      </c>
      <c r="H707" s="35">
        <f t="shared" si="295"/>
        <v>26000</v>
      </c>
      <c r="I707" s="35">
        <f t="shared" si="290"/>
        <v>78800</v>
      </c>
      <c r="J707" s="441"/>
      <c r="K707" s="371"/>
      <c r="L707" s="328">
        <v>132</v>
      </c>
      <c r="M707" s="329">
        <f t="shared" si="291"/>
        <v>0</v>
      </c>
      <c r="N707" s="328">
        <v>65</v>
      </c>
      <c r="O707" s="329">
        <f t="shared" si="286"/>
        <v>0</v>
      </c>
      <c r="P707" s="329">
        <f t="shared" si="292"/>
        <v>0</v>
      </c>
      <c r="Q707" s="473"/>
      <c r="R707" s="327">
        <f t="shared" si="287"/>
        <v>400</v>
      </c>
      <c r="S707" s="328">
        <v>132</v>
      </c>
      <c r="T707" s="329">
        <f t="shared" si="293"/>
        <v>52800</v>
      </c>
      <c r="U707" s="328">
        <v>65</v>
      </c>
      <c r="V707" s="329">
        <f t="shared" si="288"/>
        <v>26000</v>
      </c>
      <c r="W707" s="329">
        <f t="shared" si="294"/>
        <v>78800</v>
      </c>
      <c r="X707" s="464">
        <f t="shared" si="283"/>
        <v>78800</v>
      </c>
      <c r="Y707" s="497">
        <f t="shared" si="284"/>
        <v>0</v>
      </c>
    </row>
    <row r="708" spans="1:25" x14ac:dyDescent="0.25">
      <c r="A708" s="194" t="s">
        <v>1309</v>
      </c>
      <c r="B708" s="117" t="s">
        <v>1310</v>
      </c>
      <c r="C708" s="118" t="s">
        <v>170</v>
      </c>
      <c r="D708" s="119">
        <v>4</v>
      </c>
      <c r="E708" s="40">
        <v>655</v>
      </c>
      <c r="F708" s="35">
        <f t="shared" si="289"/>
        <v>2620</v>
      </c>
      <c r="G708" s="40">
        <v>556.4</v>
      </c>
      <c r="H708" s="35">
        <f t="shared" si="295"/>
        <v>2225.6</v>
      </c>
      <c r="I708" s="35">
        <f t="shared" si="290"/>
        <v>4845.6000000000004</v>
      </c>
      <c r="J708" s="441"/>
      <c r="K708" s="371"/>
      <c r="L708" s="328">
        <v>655</v>
      </c>
      <c r="M708" s="329">
        <f t="shared" si="291"/>
        <v>0</v>
      </c>
      <c r="N708" s="328">
        <v>556.4</v>
      </c>
      <c r="O708" s="329">
        <f t="shared" si="286"/>
        <v>0</v>
      </c>
      <c r="P708" s="329">
        <f t="shared" si="292"/>
        <v>0</v>
      </c>
      <c r="Q708" s="473"/>
      <c r="R708" s="327">
        <f t="shared" si="287"/>
        <v>4</v>
      </c>
      <c r="S708" s="328">
        <v>655</v>
      </c>
      <c r="T708" s="329">
        <f t="shared" si="293"/>
        <v>2620</v>
      </c>
      <c r="U708" s="328">
        <v>556.4</v>
      </c>
      <c r="V708" s="329">
        <f t="shared" si="288"/>
        <v>2225.6</v>
      </c>
      <c r="W708" s="329">
        <f t="shared" si="294"/>
        <v>4845.6000000000004</v>
      </c>
      <c r="X708" s="464">
        <f t="shared" si="283"/>
        <v>4845.6000000000004</v>
      </c>
      <c r="Y708" s="497">
        <f t="shared" si="284"/>
        <v>0</v>
      </c>
    </row>
    <row r="709" spans="1:25" x14ac:dyDescent="0.25">
      <c r="A709" s="194" t="s">
        <v>1311</v>
      </c>
      <c r="B709" s="122" t="s">
        <v>1312</v>
      </c>
      <c r="C709" s="118" t="s">
        <v>43</v>
      </c>
      <c r="D709" s="119">
        <v>18.3</v>
      </c>
      <c r="E709" s="40">
        <v>1826.14</v>
      </c>
      <c r="F709" s="35">
        <f t="shared" si="289"/>
        <v>33418.362000000001</v>
      </c>
      <c r="G709" s="40">
        <v>1310.4000000000001</v>
      </c>
      <c r="H709" s="35">
        <f t="shared" si="295"/>
        <v>23980.320000000003</v>
      </c>
      <c r="I709" s="35">
        <f t="shared" si="290"/>
        <v>57398.682000000001</v>
      </c>
      <c r="J709" s="441"/>
      <c r="K709" s="371"/>
      <c r="L709" s="328">
        <v>1826.14</v>
      </c>
      <c r="M709" s="329">
        <f t="shared" si="291"/>
        <v>0</v>
      </c>
      <c r="N709" s="328">
        <v>1310.4000000000001</v>
      </c>
      <c r="O709" s="329">
        <f t="shared" si="286"/>
        <v>0</v>
      </c>
      <c r="P709" s="329">
        <f t="shared" si="292"/>
        <v>0</v>
      </c>
      <c r="Q709" s="473"/>
      <c r="R709" s="327">
        <f t="shared" si="287"/>
        <v>18.3</v>
      </c>
      <c r="S709" s="328">
        <v>1826.14</v>
      </c>
      <c r="T709" s="329">
        <f t="shared" si="293"/>
        <v>33418.362000000001</v>
      </c>
      <c r="U709" s="328">
        <v>1310.4000000000001</v>
      </c>
      <c r="V709" s="329">
        <f t="shared" si="288"/>
        <v>23980.320000000003</v>
      </c>
      <c r="W709" s="329">
        <f t="shared" si="294"/>
        <v>57398.682000000001</v>
      </c>
      <c r="X709" s="464">
        <f t="shared" si="283"/>
        <v>57398.682000000001</v>
      </c>
      <c r="Y709" s="497">
        <f t="shared" si="284"/>
        <v>0</v>
      </c>
    </row>
    <row r="710" spans="1:25" x14ac:dyDescent="0.25">
      <c r="A710" s="194" t="s">
        <v>1313</v>
      </c>
      <c r="B710" s="122" t="s">
        <v>1314</v>
      </c>
      <c r="C710" s="118" t="s">
        <v>1315</v>
      </c>
      <c r="D710" s="119">
        <v>40</v>
      </c>
      <c r="E710" s="40">
        <v>0</v>
      </c>
      <c r="F710" s="35">
        <f t="shared" si="289"/>
        <v>0</v>
      </c>
      <c r="G710" s="40">
        <v>349.44000000000005</v>
      </c>
      <c r="H710" s="35">
        <f t="shared" si="295"/>
        <v>13977.600000000002</v>
      </c>
      <c r="I710" s="35">
        <f t="shared" si="290"/>
        <v>13977.600000000002</v>
      </c>
      <c r="J710" s="441"/>
      <c r="K710" s="371"/>
      <c r="L710" s="328">
        <v>0</v>
      </c>
      <c r="M710" s="329">
        <f t="shared" si="291"/>
        <v>0</v>
      </c>
      <c r="N710" s="328">
        <v>349.44000000000005</v>
      </c>
      <c r="O710" s="329">
        <f t="shared" si="286"/>
        <v>0</v>
      </c>
      <c r="P710" s="329">
        <f t="shared" si="292"/>
        <v>0</v>
      </c>
      <c r="Q710" s="473"/>
      <c r="R710" s="327">
        <f t="shared" si="287"/>
        <v>40</v>
      </c>
      <c r="S710" s="328">
        <v>0</v>
      </c>
      <c r="T710" s="329">
        <f t="shared" si="293"/>
        <v>0</v>
      </c>
      <c r="U710" s="328">
        <v>349.44000000000005</v>
      </c>
      <c r="V710" s="329">
        <f t="shared" si="288"/>
        <v>13977.600000000002</v>
      </c>
      <c r="W710" s="329">
        <f t="shared" si="294"/>
        <v>13977.600000000002</v>
      </c>
      <c r="X710" s="464">
        <f t="shared" ref="X710:X773" si="296">I710-P710</f>
        <v>13977.600000000002</v>
      </c>
      <c r="Y710" s="497">
        <f t="shared" ref="Y710:Y773" si="297">W710-X710</f>
        <v>0</v>
      </c>
    </row>
    <row r="711" spans="1:25" x14ac:dyDescent="0.25">
      <c r="A711" s="194" t="s">
        <v>1316</v>
      </c>
      <c r="B711" s="122" t="s">
        <v>1317</v>
      </c>
      <c r="C711" s="50" t="s">
        <v>170</v>
      </c>
      <c r="D711" s="51">
        <v>51</v>
      </c>
      <c r="E711" s="40">
        <v>1390</v>
      </c>
      <c r="F711" s="35">
        <f t="shared" si="289"/>
        <v>70890</v>
      </c>
      <c r="G711" s="40">
        <v>2278</v>
      </c>
      <c r="H711" s="35">
        <f t="shared" si="295"/>
        <v>116178</v>
      </c>
      <c r="I711" s="35">
        <f t="shared" si="290"/>
        <v>187068</v>
      </c>
      <c r="J711" s="441"/>
      <c r="K711" s="334">
        <v>20</v>
      </c>
      <c r="L711" s="328">
        <v>1390</v>
      </c>
      <c r="M711" s="329">
        <f t="shared" si="291"/>
        <v>27800</v>
      </c>
      <c r="N711" s="328">
        <v>2278</v>
      </c>
      <c r="O711" s="329">
        <f t="shared" si="286"/>
        <v>45560</v>
      </c>
      <c r="P711" s="329">
        <f t="shared" si="292"/>
        <v>73360</v>
      </c>
      <c r="Q711" s="473"/>
      <c r="R711" s="327">
        <f t="shared" si="287"/>
        <v>31</v>
      </c>
      <c r="S711" s="328">
        <v>1390</v>
      </c>
      <c r="T711" s="329">
        <f t="shared" si="293"/>
        <v>43090</v>
      </c>
      <c r="U711" s="328">
        <v>2278</v>
      </c>
      <c r="V711" s="329">
        <f t="shared" si="288"/>
        <v>70618</v>
      </c>
      <c r="W711" s="329">
        <f t="shared" si="294"/>
        <v>113708</v>
      </c>
      <c r="X711" s="464">
        <f t="shared" si="296"/>
        <v>113708</v>
      </c>
      <c r="Y711" s="497">
        <f t="shared" si="297"/>
        <v>0</v>
      </c>
    </row>
    <row r="712" spans="1:25" x14ac:dyDescent="0.25">
      <c r="A712" s="194" t="s">
        <v>1318</v>
      </c>
      <c r="B712" s="122" t="s">
        <v>1319</v>
      </c>
      <c r="C712" s="50" t="s">
        <v>170</v>
      </c>
      <c r="D712" s="51">
        <v>34</v>
      </c>
      <c r="E712" s="40">
        <v>490</v>
      </c>
      <c r="F712" s="35">
        <f t="shared" si="289"/>
        <v>16660</v>
      </c>
      <c r="G712" s="40">
        <v>870</v>
      </c>
      <c r="H712" s="35">
        <f t="shared" ref="H712:H743" si="298">D712*G712</f>
        <v>29580</v>
      </c>
      <c r="I712" s="35">
        <f t="shared" si="290"/>
        <v>46240</v>
      </c>
      <c r="J712" s="441"/>
      <c r="K712" s="334">
        <v>10</v>
      </c>
      <c r="L712" s="328">
        <v>490</v>
      </c>
      <c r="M712" s="329">
        <f t="shared" si="291"/>
        <v>4900</v>
      </c>
      <c r="N712" s="328">
        <v>870</v>
      </c>
      <c r="O712" s="329">
        <f t="shared" ref="O712:O762" si="299">K712*N712</f>
        <v>8700</v>
      </c>
      <c r="P712" s="329">
        <f t="shared" si="292"/>
        <v>13600</v>
      </c>
      <c r="Q712" s="473"/>
      <c r="R712" s="327">
        <f t="shared" ref="R712:R775" si="300">D712-K712</f>
        <v>24</v>
      </c>
      <c r="S712" s="328">
        <v>490</v>
      </c>
      <c r="T712" s="329">
        <f t="shared" si="293"/>
        <v>11760</v>
      </c>
      <c r="U712" s="328">
        <v>870</v>
      </c>
      <c r="V712" s="329">
        <f t="shared" ref="V712:V762" si="301">R712*U712</f>
        <v>20880</v>
      </c>
      <c r="W712" s="329">
        <f t="shared" si="294"/>
        <v>32640</v>
      </c>
      <c r="X712" s="464">
        <f t="shared" si="296"/>
        <v>32640</v>
      </c>
      <c r="Y712" s="497">
        <f t="shared" si="297"/>
        <v>0</v>
      </c>
    </row>
    <row r="713" spans="1:25" x14ac:dyDescent="0.25">
      <c r="A713" s="194" t="s">
        <v>1320</v>
      </c>
      <c r="B713" s="122" t="s">
        <v>1321</v>
      </c>
      <c r="C713" s="50" t="s">
        <v>170</v>
      </c>
      <c r="D713" s="51">
        <v>17</v>
      </c>
      <c r="E713" s="40">
        <v>490</v>
      </c>
      <c r="F713" s="35">
        <f t="shared" ref="F713:F762" si="302">D713*E713</f>
        <v>8330</v>
      </c>
      <c r="G713" s="40">
        <v>435</v>
      </c>
      <c r="H713" s="35">
        <f t="shared" si="298"/>
        <v>7395</v>
      </c>
      <c r="I713" s="35">
        <f t="shared" ref="I713:I762" si="303">H713+F713</f>
        <v>15725</v>
      </c>
      <c r="J713" s="441"/>
      <c r="K713" s="334">
        <v>10</v>
      </c>
      <c r="L713" s="328">
        <v>490</v>
      </c>
      <c r="M713" s="329">
        <f t="shared" ref="M713:M762" si="304">K713*L713</f>
        <v>4900</v>
      </c>
      <c r="N713" s="328">
        <v>435</v>
      </c>
      <c r="O713" s="329">
        <f t="shared" si="299"/>
        <v>4350</v>
      </c>
      <c r="P713" s="329">
        <f t="shared" ref="P713:P762" si="305">O713+M713</f>
        <v>9250</v>
      </c>
      <c r="Q713" s="473"/>
      <c r="R713" s="327">
        <f t="shared" si="300"/>
        <v>7</v>
      </c>
      <c r="S713" s="328">
        <v>490</v>
      </c>
      <c r="T713" s="329">
        <f t="shared" ref="T713:T762" si="306">R713*S713</f>
        <v>3430</v>
      </c>
      <c r="U713" s="328">
        <v>435</v>
      </c>
      <c r="V713" s="329">
        <f t="shared" si="301"/>
        <v>3045</v>
      </c>
      <c r="W713" s="329">
        <f t="shared" ref="W713:W762" si="307">V713+T713</f>
        <v>6475</v>
      </c>
      <c r="X713" s="464">
        <f t="shared" si="296"/>
        <v>6475</v>
      </c>
      <c r="Y713" s="497">
        <f t="shared" si="297"/>
        <v>0</v>
      </c>
    </row>
    <row r="714" spans="1:25" ht="28.5" x14ac:dyDescent="0.25">
      <c r="A714" s="194" t="s">
        <v>1322</v>
      </c>
      <c r="B714" s="122" t="s">
        <v>1323</v>
      </c>
      <c r="C714" s="50" t="s">
        <v>170</v>
      </c>
      <c r="D714" s="51">
        <v>17</v>
      </c>
      <c r="E714" s="40">
        <v>954</v>
      </c>
      <c r="F714" s="35">
        <f t="shared" si="302"/>
        <v>16218</v>
      </c>
      <c r="G714" s="40">
        <v>928</v>
      </c>
      <c r="H714" s="35">
        <f t="shared" si="298"/>
        <v>15776</v>
      </c>
      <c r="I714" s="35">
        <f t="shared" si="303"/>
        <v>31994</v>
      </c>
      <c r="J714" s="441"/>
      <c r="K714" s="334">
        <v>10</v>
      </c>
      <c r="L714" s="328">
        <v>954</v>
      </c>
      <c r="M714" s="329">
        <f t="shared" si="304"/>
        <v>9540</v>
      </c>
      <c r="N714" s="328">
        <v>928</v>
      </c>
      <c r="O714" s="329">
        <f t="shared" si="299"/>
        <v>9280</v>
      </c>
      <c r="P714" s="329">
        <f t="shared" si="305"/>
        <v>18820</v>
      </c>
      <c r="Q714" s="473"/>
      <c r="R714" s="327">
        <f t="shared" si="300"/>
        <v>7</v>
      </c>
      <c r="S714" s="328">
        <v>954</v>
      </c>
      <c r="T714" s="329">
        <f t="shared" si="306"/>
        <v>6678</v>
      </c>
      <c r="U714" s="328">
        <v>928</v>
      </c>
      <c r="V714" s="329">
        <f t="shared" si="301"/>
        <v>6496</v>
      </c>
      <c r="W714" s="329">
        <f t="shared" si="307"/>
        <v>13174</v>
      </c>
      <c r="X714" s="464">
        <f t="shared" si="296"/>
        <v>13174</v>
      </c>
      <c r="Y714" s="497">
        <f t="shared" si="297"/>
        <v>0</v>
      </c>
    </row>
    <row r="715" spans="1:25" x14ac:dyDescent="0.25">
      <c r="A715" s="194" t="s">
        <v>1324</v>
      </c>
      <c r="B715" s="122" t="s">
        <v>1325</v>
      </c>
      <c r="C715" s="50" t="s">
        <v>170</v>
      </c>
      <c r="D715" s="51">
        <v>5</v>
      </c>
      <c r="E715" s="40">
        <v>590</v>
      </c>
      <c r="F715" s="35">
        <f t="shared" si="302"/>
        <v>2950</v>
      </c>
      <c r="G715" s="40">
        <v>310</v>
      </c>
      <c r="H715" s="35">
        <f t="shared" si="298"/>
        <v>1550</v>
      </c>
      <c r="I715" s="35">
        <f t="shared" si="303"/>
        <v>4500</v>
      </c>
      <c r="J715" s="441"/>
      <c r="K715" s="334">
        <v>5</v>
      </c>
      <c r="L715" s="328">
        <v>590</v>
      </c>
      <c r="M715" s="329">
        <f t="shared" si="304"/>
        <v>2950</v>
      </c>
      <c r="N715" s="328">
        <v>310</v>
      </c>
      <c r="O715" s="329">
        <f t="shared" si="299"/>
        <v>1550</v>
      </c>
      <c r="P715" s="329">
        <f t="shared" si="305"/>
        <v>4500</v>
      </c>
      <c r="Q715" s="473"/>
      <c r="R715" s="327">
        <f t="shared" si="300"/>
        <v>0</v>
      </c>
      <c r="S715" s="328">
        <v>590</v>
      </c>
      <c r="T715" s="329">
        <f t="shared" si="306"/>
        <v>0</v>
      </c>
      <c r="U715" s="328">
        <v>310</v>
      </c>
      <c r="V715" s="329">
        <f t="shared" si="301"/>
        <v>0</v>
      </c>
      <c r="W715" s="329">
        <f t="shared" si="307"/>
        <v>0</v>
      </c>
      <c r="X715" s="464">
        <f t="shared" si="296"/>
        <v>0</v>
      </c>
      <c r="Y715" s="497">
        <f t="shared" si="297"/>
        <v>0</v>
      </c>
    </row>
    <row r="716" spans="1:25" x14ac:dyDescent="0.25">
      <c r="A716" s="194" t="s">
        <v>1326</v>
      </c>
      <c r="B716" s="122" t="s">
        <v>1327</v>
      </c>
      <c r="C716" s="50" t="s">
        <v>170</v>
      </c>
      <c r="D716" s="51">
        <v>4</v>
      </c>
      <c r="E716" s="40">
        <v>1301</v>
      </c>
      <c r="F716" s="35">
        <f t="shared" si="302"/>
        <v>5204</v>
      </c>
      <c r="G716" s="40">
        <v>2100</v>
      </c>
      <c r="H716" s="35">
        <f t="shared" si="298"/>
        <v>8400</v>
      </c>
      <c r="I716" s="35">
        <f t="shared" si="303"/>
        <v>13604</v>
      </c>
      <c r="J716" s="441"/>
      <c r="K716" s="334">
        <v>4</v>
      </c>
      <c r="L716" s="328">
        <v>1301</v>
      </c>
      <c r="M716" s="329">
        <f t="shared" si="304"/>
        <v>5204</v>
      </c>
      <c r="N716" s="328">
        <v>2100</v>
      </c>
      <c r="O716" s="329">
        <f t="shared" si="299"/>
        <v>8400</v>
      </c>
      <c r="P716" s="329">
        <f t="shared" si="305"/>
        <v>13604</v>
      </c>
      <c r="Q716" s="473"/>
      <c r="R716" s="327">
        <f t="shared" si="300"/>
        <v>0</v>
      </c>
      <c r="S716" s="328">
        <v>1301</v>
      </c>
      <c r="T716" s="329">
        <f t="shared" si="306"/>
        <v>0</v>
      </c>
      <c r="U716" s="328">
        <v>2100</v>
      </c>
      <c r="V716" s="329">
        <f t="shared" si="301"/>
        <v>0</v>
      </c>
      <c r="W716" s="329">
        <f t="shared" si="307"/>
        <v>0</v>
      </c>
      <c r="X716" s="464">
        <f t="shared" si="296"/>
        <v>0</v>
      </c>
      <c r="Y716" s="497">
        <f t="shared" si="297"/>
        <v>0</v>
      </c>
    </row>
    <row r="717" spans="1:25" x14ac:dyDescent="0.25">
      <c r="A717" s="194" t="s">
        <v>1328</v>
      </c>
      <c r="B717" s="122" t="s">
        <v>1329</v>
      </c>
      <c r="C717" s="50" t="s">
        <v>170</v>
      </c>
      <c r="D717" s="51">
        <v>4</v>
      </c>
      <c r="E717" s="40">
        <v>355</v>
      </c>
      <c r="F717" s="35">
        <f t="shared" si="302"/>
        <v>1420</v>
      </c>
      <c r="G717" s="40">
        <v>293</v>
      </c>
      <c r="H717" s="35">
        <f t="shared" si="298"/>
        <v>1172</v>
      </c>
      <c r="I717" s="35">
        <f t="shared" si="303"/>
        <v>2592</v>
      </c>
      <c r="J717" s="441"/>
      <c r="K717" s="334">
        <v>4</v>
      </c>
      <c r="L717" s="328">
        <v>355</v>
      </c>
      <c r="M717" s="329">
        <f t="shared" si="304"/>
        <v>1420</v>
      </c>
      <c r="N717" s="328">
        <v>293</v>
      </c>
      <c r="O717" s="329">
        <f t="shared" si="299"/>
        <v>1172</v>
      </c>
      <c r="P717" s="329">
        <f t="shared" si="305"/>
        <v>2592</v>
      </c>
      <c r="Q717" s="473"/>
      <c r="R717" s="327">
        <f t="shared" si="300"/>
        <v>0</v>
      </c>
      <c r="S717" s="328">
        <v>355</v>
      </c>
      <c r="T717" s="329">
        <f t="shared" si="306"/>
        <v>0</v>
      </c>
      <c r="U717" s="328">
        <v>293</v>
      </c>
      <c r="V717" s="329">
        <f t="shared" si="301"/>
        <v>0</v>
      </c>
      <c r="W717" s="329">
        <f t="shared" si="307"/>
        <v>0</v>
      </c>
      <c r="X717" s="464">
        <f t="shared" si="296"/>
        <v>0</v>
      </c>
      <c r="Y717" s="497">
        <f t="shared" si="297"/>
        <v>0</v>
      </c>
    </row>
    <row r="718" spans="1:25" x14ac:dyDescent="0.25">
      <c r="A718" s="194" t="s">
        <v>1330</v>
      </c>
      <c r="B718" s="117" t="s">
        <v>1331</v>
      </c>
      <c r="C718" s="118" t="s">
        <v>243</v>
      </c>
      <c r="D718" s="119">
        <v>30</v>
      </c>
      <c r="E718" s="40">
        <v>1283.8</v>
      </c>
      <c r="F718" s="35">
        <f t="shared" si="302"/>
        <v>38514</v>
      </c>
      <c r="G718" s="40">
        <v>2241.1999999999998</v>
      </c>
      <c r="H718" s="35">
        <f t="shared" si="298"/>
        <v>67236</v>
      </c>
      <c r="I718" s="35">
        <f t="shared" si="303"/>
        <v>105750</v>
      </c>
      <c r="J718" s="441"/>
      <c r="K718" s="371"/>
      <c r="L718" s="328">
        <v>1283.8</v>
      </c>
      <c r="M718" s="329">
        <f t="shared" si="304"/>
        <v>0</v>
      </c>
      <c r="N718" s="328">
        <v>2241.1999999999998</v>
      </c>
      <c r="O718" s="329">
        <f t="shared" si="299"/>
        <v>0</v>
      </c>
      <c r="P718" s="329">
        <f t="shared" si="305"/>
        <v>0</v>
      </c>
      <c r="Q718" s="473"/>
      <c r="R718" s="327">
        <f t="shared" si="300"/>
        <v>30</v>
      </c>
      <c r="S718" s="328">
        <v>1283.8</v>
      </c>
      <c r="T718" s="329">
        <f t="shared" si="306"/>
        <v>38514</v>
      </c>
      <c r="U718" s="328">
        <v>2241.1999999999998</v>
      </c>
      <c r="V718" s="329">
        <f t="shared" si="301"/>
        <v>67236</v>
      </c>
      <c r="W718" s="329">
        <f t="shared" si="307"/>
        <v>105750</v>
      </c>
      <c r="X718" s="464">
        <f t="shared" si="296"/>
        <v>105750</v>
      </c>
      <c r="Y718" s="497">
        <f t="shared" si="297"/>
        <v>0</v>
      </c>
    </row>
    <row r="719" spans="1:25" x14ac:dyDescent="0.25">
      <c r="A719" s="194" t="s">
        <v>1332</v>
      </c>
      <c r="B719" s="117" t="s">
        <v>1333</v>
      </c>
      <c r="C719" s="118" t="s">
        <v>296</v>
      </c>
      <c r="D719" s="119">
        <v>50</v>
      </c>
      <c r="E719" s="40">
        <v>1048</v>
      </c>
      <c r="F719" s="35">
        <f t="shared" si="302"/>
        <v>52400</v>
      </c>
      <c r="G719" s="40">
        <v>845.74</v>
      </c>
      <c r="H719" s="35">
        <f t="shared" si="298"/>
        <v>42287</v>
      </c>
      <c r="I719" s="35">
        <f t="shared" si="303"/>
        <v>94687</v>
      </c>
      <c r="J719" s="441"/>
      <c r="K719" s="371"/>
      <c r="L719" s="328">
        <v>1048</v>
      </c>
      <c r="M719" s="329">
        <f t="shared" si="304"/>
        <v>0</v>
      </c>
      <c r="N719" s="328">
        <v>845.74</v>
      </c>
      <c r="O719" s="329">
        <f t="shared" si="299"/>
        <v>0</v>
      </c>
      <c r="P719" s="329">
        <f t="shared" si="305"/>
        <v>0</v>
      </c>
      <c r="Q719" s="473"/>
      <c r="R719" s="327">
        <f t="shared" si="300"/>
        <v>50</v>
      </c>
      <c r="S719" s="328">
        <v>1048</v>
      </c>
      <c r="T719" s="329">
        <f t="shared" si="306"/>
        <v>52400</v>
      </c>
      <c r="U719" s="328">
        <v>845.74</v>
      </c>
      <c r="V719" s="329">
        <f t="shared" si="301"/>
        <v>42287</v>
      </c>
      <c r="W719" s="329">
        <f t="shared" si="307"/>
        <v>94687</v>
      </c>
      <c r="X719" s="464">
        <f t="shared" si="296"/>
        <v>94687</v>
      </c>
      <c r="Y719" s="497">
        <f t="shared" si="297"/>
        <v>0</v>
      </c>
    </row>
    <row r="720" spans="1:25" x14ac:dyDescent="0.25">
      <c r="A720" s="194" t="s">
        <v>1334</v>
      </c>
      <c r="B720" s="117" t="s">
        <v>1335</v>
      </c>
      <c r="C720" s="118" t="s">
        <v>43</v>
      </c>
      <c r="D720" s="119">
        <v>32.299999999999997</v>
      </c>
      <c r="E720" s="40">
        <v>1249.74</v>
      </c>
      <c r="F720" s="35">
        <f t="shared" si="302"/>
        <v>40366.601999999999</v>
      </c>
      <c r="G720" s="40">
        <v>0</v>
      </c>
      <c r="H720" s="35">
        <f t="shared" si="298"/>
        <v>0</v>
      </c>
      <c r="I720" s="35">
        <f t="shared" si="303"/>
        <v>40366.601999999999</v>
      </c>
      <c r="J720" s="441"/>
      <c r="K720" s="371">
        <v>18</v>
      </c>
      <c r="L720" s="328">
        <v>1249.74</v>
      </c>
      <c r="M720" s="329">
        <f t="shared" si="304"/>
        <v>22495.32</v>
      </c>
      <c r="N720" s="328">
        <v>0</v>
      </c>
      <c r="O720" s="329">
        <f t="shared" si="299"/>
        <v>0</v>
      </c>
      <c r="P720" s="329">
        <f t="shared" si="305"/>
        <v>22495.32</v>
      </c>
      <c r="Q720" s="473"/>
      <c r="R720" s="327">
        <f t="shared" si="300"/>
        <v>14.299999999999997</v>
      </c>
      <c r="S720" s="328">
        <v>1249.74</v>
      </c>
      <c r="T720" s="329">
        <f t="shared" si="306"/>
        <v>17871.281999999996</v>
      </c>
      <c r="U720" s="328">
        <v>0</v>
      </c>
      <c r="V720" s="329">
        <f t="shared" si="301"/>
        <v>0</v>
      </c>
      <c r="W720" s="329">
        <f t="shared" si="307"/>
        <v>17871.281999999996</v>
      </c>
      <c r="X720" s="464">
        <f t="shared" si="296"/>
        <v>17871.281999999999</v>
      </c>
      <c r="Y720" s="497">
        <f t="shared" si="297"/>
        <v>0</v>
      </c>
    </row>
    <row r="721" spans="1:25" x14ac:dyDescent="0.25">
      <c r="A721" s="194" t="s">
        <v>1336</v>
      </c>
      <c r="B721" s="117" t="s">
        <v>1312</v>
      </c>
      <c r="C721" s="118" t="s">
        <v>43</v>
      </c>
      <c r="D721" s="119">
        <v>1.2</v>
      </c>
      <c r="E721" s="40">
        <v>1522.22</v>
      </c>
      <c r="F721" s="35">
        <f t="shared" si="302"/>
        <v>1826.664</v>
      </c>
      <c r="G721" s="40">
        <v>1092</v>
      </c>
      <c r="H721" s="35">
        <f t="shared" si="298"/>
        <v>1310.3999999999999</v>
      </c>
      <c r="I721" s="35">
        <f t="shared" si="303"/>
        <v>3137.0639999999999</v>
      </c>
      <c r="J721" s="441"/>
      <c r="K721" s="371"/>
      <c r="L721" s="328">
        <v>1522.22</v>
      </c>
      <c r="M721" s="329">
        <f t="shared" si="304"/>
        <v>0</v>
      </c>
      <c r="N721" s="328">
        <v>1092</v>
      </c>
      <c r="O721" s="329">
        <f t="shared" si="299"/>
        <v>0</v>
      </c>
      <c r="P721" s="329">
        <f t="shared" si="305"/>
        <v>0</v>
      </c>
      <c r="Q721" s="473"/>
      <c r="R721" s="327">
        <f t="shared" si="300"/>
        <v>1.2</v>
      </c>
      <c r="S721" s="328">
        <v>1522.22</v>
      </c>
      <c r="T721" s="329">
        <f t="shared" si="306"/>
        <v>1826.664</v>
      </c>
      <c r="U721" s="328">
        <v>1092</v>
      </c>
      <c r="V721" s="329">
        <f t="shared" si="301"/>
        <v>1310.3999999999999</v>
      </c>
      <c r="W721" s="329">
        <f t="shared" si="307"/>
        <v>3137.0639999999999</v>
      </c>
      <c r="X721" s="464">
        <f t="shared" si="296"/>
        <v>3137.0639999999999</v>
      </c>
      <c r="Y721" s="497">
        <f t="shared" si="297"/>
        <v>0</v>
      </c>
    </row>
    <row r="722" spans="1:25" x14ac:dyDescent="0.25">
      <c r="A722" s="194" t="s">
        <v>1337</v>
      </c>
      <c r="B722" s="117" t="s">
        <v>1338</v>
      </c>
      <c r="C722" s="118" t="s">
        <v>43</v>
      </c>
      <c r="D722" s="119">
        <v>14</v>
      </c>
      <c r="E722" s="40">
        <v>1249.74</v>
      </c>
      <c r="F722" s="35">
        <f t="shared" si="302"/>
        <v>17496.36</v>
      </c>
      <c r="G722" s="40">
        <v>0</v>
      </c>
      <c r="H722" s="35">
        <f t="shared" si="298"/>
        <v>0</v>
      </c>
      <c r="I722" s="35">
        <f t="shared" si="303"/>
        <v>17496.36</v>
      </c>
      <c r="J722" s="441"/>
      <c r="K722" s="371">
        <v>14</v>
      </c>
      <c r="L722" s="328">
        <v>1249.74</v>
      </c>
      <c r="M722" s="329">
        <f t="shared" si="304"/>
        <v>17496.36</v>
      </c>
      <c r="N722" s="328">
        <v>0</v>
      </c>
      <c r="O722" s="329">
        <f t="shared" si="299"/>
        <v>0</v>
      </c>
      <c r="P722" s="329">
        <f t="shared" si="305"/>
        <v>17496.36</v>
      </c>
      <c r="Q722" s="473"/>
      <c r="R722" s="327">
        <f t="shared" si="300"/>
        <v>0</v>
      </c>
      <c r="S722" s="328">
        <v>1249.74</v>
      </c>
      <c r="T722" s="329">
        <f t="shared" si="306"/>
        <v>0</v>
      </c>
      <c r="U722" s="328">
        <v>0</v>
      </c>
      <c r="V722" s="329">
        <f t="shared" si="301"/>
        <v>0</v>
      </c>
      <c r="W722" s="329">
        <f t="shared" si="307"/>
        <v>0</v>
      </c>
      <c r="X722" s="464">
        <f t="shared" si="296"/>
        <v>0</v>
      </c>
      <c r="Y722" s="497">
        <f t="shared" si="297"/>
        <v>0</v>
      </c>
    </row>
    <row r="723" spans="1:25" x14ac:dyDescent="0.25">
      <c r="A723" s="194" t="s">
        <v>1339</v>
      </c>
      <c r="B723" s="117" t="s">
        <v>1340</v>
      </c>
      <c r="C723" s="118" t="s">
        <v>43</v>
      </c>
      <c r="D723" s="119">
        <v>1.2</v>
      </c>
      <c r="E723" s="40">
        <v>3144</v>
      </c>
      <c r="F723" s="35">
        <f t="shared" si="302"/>
        <v>3772.7999999999997</v>
      </c>
      <c r="G723" s="40">
        <v>0</v>
      </c>
      <c r="H723" s="35">
        <f t="shared" si="298"/>
        <v>0</v>
      </c>
      <c r="I723" s="35">
        <f t="shared" si="303"/>
        <v>3772.7999999999997</v>
      </c>
      <c r="J723" s="441"/>
      <c r="K723" s="371"/>
      <c r="L723" s="328">
        <v>3144</v>
      </c>
      <c r="M723" s="329">
        <f t="shared" si="304"/>
        <v>0</v>
      </c>
      <c r="N723" s="328">
        <v>0</v>
      </c>
      <c r="O723" s="329">
        <f t="shared" si="299"/>
        <v>0</v>
      </c>
      <c r="P723" s="329">
        <f t="shared" si="305"/>
        <v>0</v>
      </c>
      <c r="Q723" s="473"/>
      <c r="R723" s="327">
        <f t="shared" si="300"/>
        <v>1.2</v>
      </c>
      <c r="S723" s="328">
        <v>3144</v>
      </c>
      <c r="T723" s="329">
        <f t="shared" si="306"/>
        <v>3772.7999999999997</v>
      </c>
      <c r="U723" s="328">
        <v>0</v>
      </c>
      <c r="V723" s="329">
        <f t="shared" si="301"/>
        <v>0</v>
      </c>
      <c r="W723" s="329">
        <f t="shared" si="307"/>
        <v>3772.7999999999997</v>
      </c>
      <c r="X723" s="464">
        <f t="shared" si="296"/>
        <v>3772.7999999999997</v>
      </c>
      <c r="Y723" s="497">
        <f t="shared" si="297"/>
        <v>0</v>
      </c>
    </row>
    <row r="724" spans="1:25" x14ac:dyDescent="0.25">
      <c r="A724" s="194" t="s">
        <v>1341</v>
      </c>
      <c r="B724" s="117" t="s">
        <v>354</v>
      </c>
      <c r="C724" s="118" t="s">
        <v>196</v>
      </c>
      <c r="D724" s="119">
        <v>1</v>
      </c>
      <c r="E724" s="40">
        <v>0</v>
      </c>
      <c r="F724" s="35">
        <f t="shared" si="302"/>
        <v>0</v>
      </c>
      <c r="G724" s="40">
        <v>28704</v>
      </c>
      <c r="H724" s="35">
        <f t="shared" si="298"/>
        <v>28704</v>
      </c>
      <c r="I724" s="35">
        <f t="shared" si="303"/>
        <v>28704</v>
      </c>
      <c r="J724" s="441"/>
      <c r="K724" s="371">
        <v>1</v>
      </c>
      <c r="L724" s="328">
        <v>0</v>
      </c>
      <c r="M724" s="329">
        <f t="shared" si="304"/>
        <v>0</v>
      </c>
      <c r="N724" s="328">
        <v>28704</v>
      </c>
      <c r="O724" s="329">
        <f t="shared" si="299"/>
        <v>28704</v>
      </c>
      <c r="P724" s="329">
        <f t="shared" si="305"/>
        <v>28704</v>
      </c>
      <c r="Q724" s="473"/>
      <c r="R724" s="327">
        <f t="shared" si="300"/>
        <v>0</v>
      </c>
      <c r="S724" s="328">
        <v>0</v>
      </c>
      <c r="T724" s="329">
        <f t="shared" si="306"/>
        <v>0</v>
      </c>
      <c r="U724" s="328">
        <v>28704</v>
      </c>
      <c r="V724" s="329">
        <f t="shared" si="301"/>
        <v>0</v>
      </c>
      <c r="W724" s="329">
        <f t="shared" si="307"/>
        <v>0</v>
      </c>
      <c r="X724" s="464">
        <f t="shared" si="296"/>
        <v>0</v>
      </c>
      <c r="Y724" s="497">
        <f t="shared" si="297"/>
        <v>0</v>
      </c>
    </row>
    <row r="725" spans="1:25" x14ac:dyDescent="0.25">
      <c r="A725" s="194" t="s">
        <v>1342</v>
      </c>
      <c r="B725" s="117" t="s">
        <v>381</v>
      </c>
      <c r="C725" s="118" t="s">
        <v>196</v>
      </c>
      <c r="D725" s="119">
        <v>1</v>
      </c>
      <c r="E725" s="40">
        <v>76800</v>
      </c>
      <c r="F725" s="35">
        <f t="shared" si="302"/>
        <v>76800</v>
      </c>
      <c r="G725" s="40">
        <v>0</v>
      </c>
      <c r="H725" s="35">
        <f t="shared" si="298"/>
        <v>0</v>
      </c>
      <c r="I725" s="35">
        <f t="shared" si="303"/>
        <v>76800</v>
      </c>
      <c r="J725" s="441"/>
      <c r="K725" s="371">
        <v>1</v>
      </c>
      <c r="L725" s="328">
        <v>76800</v>
      </c>
      <c r="M725" s="329">
        <f t="shared" si="304"/>
        <v>76800</v>
      </c>
      <c r="N725" s="328">
        <v>0</v>
      </c>
      <c r="O725" s="329">
        <f t="shared" si="299"/>
        <v>0</v>
      </c>
      <c r="P725" s="329">
        <f t="shared" si="305"/>
        <v>76800</v>
      </c>
      <c r="Q725" s="473"/>
      <c r="R725" s="327">
        <f t="shared" si="300"/>
        <v>0</v>
      </c>
      <c r="S725" s="328">
        <v>76800</v>
      </c>
      <c r="T725" s="329">
        <f t="shared" si="306"/>
        <v>0</v>
      </c>
      <c r="U725" s="328">
        <v>0</v>
      </c>
      <c r="V725" s="329">
        <f t="shared" si="301"/>
        <v>0</v>
      </c>
      <c r="W725" s="329">
        <f t="shared" si="307"/>
        <v>0</v>
      </c>
      <c r="X725" s="464">
        <f t="shared" si="296"/>
        <v>0</v>
      </c>
      <c r="Y725" s="497">
        <f t="shared" si="297"/>
        <v>0</v>
      </c>
    </row>
    <row r="726" spans="1:25" ht="28.5" x14ac:dyDescent="0.25">
      <c r="A726" s="194" t="s">
        <v>1343</v>
      </c>
      <c r="B726" s="117" t="s">
        <v>1344</v>
      </c>
      <c r="C726" s="118" t="s">
        <v>196</v>
      </c>
      <c r="D726" s="119">
        <v>1</v>
      </c>
      <c r="E726" s="40">
        <v>102000</v>
      </c>
      <c r="F726" s="35">
        <f t="shared" si="302"/>
        <v>102000</v>
      </c>
      <c r="G726" s="40">
        <v>0</v>
      </c>
      <c r="H726" s="35">
        <f t="shared" si="298"/>
        <v>0</v>
      </c>
      <c r="I726" s="35">
        <f t="shared" si="303"/>
        <v>102000</v>
      </c>
      <c r="J726" s="441"/>
      <c r="K726" s="371">
        <v>1</v>
      </c>
      <c r="L726" s="328">
        <v>102000</v>
      </c>
      <c r="M726" s="329">
        <f t="shared" si="304"/>
        <v>102000</v>
      </c>
      <c r="N726" s="328">
        <v>0</v>
      </c>
      <c r="O726" s="329">
        <f t="shared" si="299"/>
        <v>0</v>
      </c>
      <c r="P726" s="329">
        <f t="shared" si="305"/>
        <v>102000</v>
      </c>
      <c r="Q726" s="473"/>
      <c r="R726" s="327">
        <f t="shared" si="300"/>
        <v>0</v>
      </c>
      <c r="S726" s="328">
        <v>102000</v>
      </c>
      <c r="T726" s="329">
        <f t="shared" si="306"/>
        <v>0</v>
      </c>
      <c r="U726" s="328">
        <v>0</v>
      </c>
      <c r="V726" s="329">
        <f t="shared" si="301"/>
        <v>0</v>
      </c>
      <c r="W726" s="329">
        <f t="shared" si="307"/>
        <v>0</v>
      </c>
      <c r="X726" s="464">
        <f t="shared" si="296"/>
        <v>0</v>
      </c>
      <c r="Y726" s="497">
        <f t="shared" si="297"/>
        <v>0</v>
      </c>
    </row>
    <row r="727" spans="1:25" x14ac:dyDescent="0.25">
      <c r="A727" s="194" t="s">
        <v>1345</v>
      </c>
      <c r="B727" s="117" t="s">
        <v>1346</v>
      </c>
      <c r="C727" s="118" t="s">
        <v>170</v>
      </c>
      <c r="D727" s="119">
        <v>38</v>
      </c>
      <c r="E727" s="40">
        <v>8646</v>
      </c>
      <c r="F727" s="35">
        <f t="shared" si="302"/>
        <v>328548</v>
      </c>
      <c r="G727" s="40">
        <v>0</v>
      </c>
      <c r="H727" s="35">
        <f t="shared" si="298"/>
        <v>0</v>
      </c>
      <c r="I727" s="35">
        <f t="shared" si="303"/>
        <v>328548</v>
      </c>
      <c r="J727" s="441"/>
      <c r="K727" s="371">
        <v>36</v>
      </c>
      <c r="L727" s="328">
        <v>8646</v>
      </c>
      <c r="M727" s="329">
        <f t="shared" si="304"/>
        <v>311256</v>
      </c>
      <c r="N727" s="328">
        <v>0</v>
      </c>
      <c r="O727" s="329">
        <f t="shared" si="299"/>
        <v>0</v>
      </c>
      <c r="P727" s="329">
        <f t="shared" si="305"/>
        <v>311256</v>
      </c>
      <c r="Q727" s="473"/>
      <c r="R727" s="327">
        <f t="shared" si="300"/>
        <v>2</v>
      </c>
      <c r="S727" s="328">
        <v>8646</v>
      </c>
      <c r="T727" s="329">
        <f t="shared" si="306"/>
        <v>17292</v>
      </c>
      <c r="U727" s="328">
        <v>0</v>
      </c>
      <c r="V727" s="329">
        <f t="shared" si="301"/>
        <v>0</v>
      </c>
      <c r="W727" s="329">
        <f t="shared" si="307"/>
        <v>17292</v>
      </c>
      <c r="X727" s="464">
        <f t="shared" si="296"/>
        <v>17292</v>
      </c>
      <c r="Y727" s="497">
        <f t="shared" si="297"/>
        <v>0</v>
      </c>
    </row>
    <row r="728" spans="1:25" x14ac:dyDescent="0.25">
      <c r="A728" s="194" t="s">
        <v>1347</v>
      </c>
      <c r="B728" s="117" t="s">
        <v>1348</v>
      </c>
      <c r="C728" s="118" t="s">
        <v>243</v>
      </c>
      <c r="D728" s="119">
        <v>200</v>
      </c>
      <c r="E728" s="40">
        <v>723.12</v>
      </c>
      <c r="F728" s="35">
        <f t="shared" si="302"/>
        <v>144624</v>
      </c>
      <c r="G728" s="40">
        <v>0</v>
      </c>
      <c r="H728" s="35">
        <f t="shared" si="298"/>
        <v>0</v>
      </c>
      <c r="I728" s="35">
        <f t="shared" si="303"/>
        <v>144624</v>
      </c>
      <c r="J728" s="441"/>
      <c r="K728" s="371"/>
      <c r="L728" s="328">
        <v>723.12</v>
      </c>
      <c r="M728" s="329">
        <f t="shared" si="304"/>
        <v>0</v>
      </c>
      <c r="N728" s="328">
        <v>0</v>
      </c>
      <c r="O728" s="329">
        <f t="shared" si="299"/>
        <v>0</v>
      </c>
      <c r="P728" s="329">
        <f t="shared" si="305"/>
        <v>0</v>
      </c>
      <c r="Q728" s="473"/>
      <c r="R728" s="327">
        <f t="shared" si="300"/>
        <v>200</v>
      </c>
      <c r="S728" s="328">
        <v>723.12</v>
      </c>
      <c r="T728" s="329">
        <f t="shared" si="306"/>
        <v>144624</v>
      </c>
      <c r="U728" s="328">
        <v>0</v>
      </c>
      <c r="V728" s="329">
        <f t="shared" si="301"/>
        <v>0</v>
      </c>
      <c r="W728" s="329">
        <f t="shared" si="307"/>
        <v>144624</v>
      </c>
      <c r="X728" s="464">
        <f t="shared" si="296"/>
        <v>144624</v>
      </c>
      <c r="Y728" s="497">
        <f t="shared" si="297"/>
        <v>0</v>
      </c>
    </row>
    <row r="729" spans="1:25" ht="28.5" x14ac:dyDescent="0.25">
      <c r="A729" s="194" t="s">
        <v>1349</v>
      </c>
      <c r="B729" s="117" t="s">
        <v>1350</v>
      </c>
      <c r="C729" s="118" t="s">
        <v>243</v>
      </c>
      <c r="D729" s="119">
        <v>200</v>
      </c>
      <c r="E729" s="40">
        <v>276.67</v>
      </c>
      <c r="F729" s="35">
        <f t="shared" si="302"/>
        <v>55334</v>
      </c>
      <c r="G729" s="40">
        <v>0</v>
      </c>
      <c r="H729" s="35">
        <f t="shared" si="298"/>
        <v>0</v>
      </c>
      <c r="I729" s="35">
        <f t="shared" si="303"/>
        <v>55334</v>
      </c>
      <c r="J729" s="441"/>
      <c r="K729" s="371"/>
      <c r="L729" s="328">
        <v>276.67</v>
      </c>
      <c r="M729" s="329">
        <f t="shared" si="304"/>
        <v>0</v>
      </c>
      <c r="N729" s="328">
        <v>0</v>
      </c>
      <c r="O729" s="329">
        <f t="shared" si="299"/>
        <v>0</v>
      </c>
      <c r="P729" s="329">
        <f t="shared" si="305"/>
        <v>0</v>
      </c>
      <c r="Q729" s="473"/>
      <c r="R729" s="327">
        <f t="shared" si="300"/>
        <v>200</v>
      </c>
      <c r="S729" s="328">
        <v>276.67</v>
      </c>
      <c r="T729" s="329">
        <f t="shared" si="306"/>
        <v>55334</v>
      </c>
      <c r="U729" s="328">
        <v>0</v>
      </c>
      <c r="V729" s="329">
        <f t="shared" si="301"/>
        <v>0</v>
      </c>
      <c r="W729" s="329">
        <f t="shared" si="307"/>
        <v>55334</v>
      </c>
      <c r="X729" s="464">
        <f t="shared" si="296"/>
        <v>55334</v>
      </c>
      <c r="Y729" s="497">
        <f t="shared" si="297"/>
        <v>0</v>
      </c>
    </row>
    <row r="730" spans="1:25" x14ac:dyDescent="0.25">
      <c r="A730" s="194" t="s">
        <v>1351</v>
      </c>
      <c r="B730" s="117" t="s">
        <v>1352</v>
      </c>
      <c r="C730" s="118" t="s">
        <v>170</v>
      </c>
      <c r="D730" s="119">
        <v>1</v>
      </c>
      <c r="E730" s="40">
        <v>6550</v>
      </c>
      <c r="F730" s="35">
        <f t="shared" si="302"/>
        <v>6550</v>
      </c>
      <c r="G730" s="40">
        <v>30985.19</v>
      </c>
      <c r="H730" s="35">
        <f t="shared" si="298"/>
        <v>30985.19</v>
      </c>
      <c r="I730" s="35">
        <f t="shared" si="303"/>
        <v>37535.19</v>
      </c>
      <c r="J730" s="441"/>
      <c r="K730" s="371"/>
      <c r="L730" s="328">
        <v>6550</v>
      </c>
      <c r="M730" s="329">
        <f t="shared" si="304"/>
        <v>0</v>
      </c>
      <c r="N730" s="328">
        <v>30985.19</v>
      </c>
      <c r="O730" s="329">
        <f t="shared" si="299"/>
        <v>0</v>
      </c>
      <c r="P730" s="329">
        <f t="shared" si="305"/>
        <v>0</v>
      </c>
      <c r="Q730" s="473"/>
      <c r="R730" s="327">
        <f t="shared" si="300"/>
        <v>1</v>
      </c>
      <c r="S730" s="328">
        <v>6550</v>
      </c>
      <c r="T730" s="329">
        <f t="shared" si="306"/>
        <v>6550</v>
      </c>
      <c r="U730" s="328">
        <v>30985.19</v>
      </c>
      <c r="V730" s="329">
        <f t="shared" si="301"/>
        <v>30985.19</v>
      </c>
      <c r="W730" s="329">
        <f t="shared" si="307"/>
        <v>37535.19</v>
      </c>
      <c r="X730" s="464">
        <f t="shared" si="296"/>
        <v>37535.19</v>
      </c>
      <c r="Y730" s="497">
        <f t="shared" si="297"/>
        <v>0</v>
      </c>
    </row>
    <row r="731" spans="1:25" x14ac:dyDescent="0.25">
      <c r="A731" s="194" t="s">
        <v>1353</v>
      </c>
      <c r="B731" s="117" t="s">
        <v>1354</v>
      </c>
      <c r="C731" s="118" t="s">
        <v>170</v>
      </c>
      <c r="D731" s="119">
        <v>1</v>
      </c>
      <c r="E731" s="40">
        <v>6550</v>
      </c>
      <c r="F731" s="35">
        <f t="shared" si="302"/>
        <v>6550</v>
      </c>
      <c r="G731" s="40">
        <v>43656.6</v>
      </c>
      <c r="H731" s="35">
        <f t="shared" si="298"/>
        <v>43656.6</v>
      </c>
      <c r="I731" s="35">
        <f t="shared" si="303"/>
        <v>50206.6</v>
      </c>
      <c r="J731" s="441"/>
      <c r="K731" s="371"/>
      <c r="L731" s="328">
        <v>6550</v>
      </c>
      <c r="M731" s="329">
        <f t="shared" si="304"/>
        <v>0</v>
      </c>
      <c r="N731" s="328">
        <v>43656.6</v>
      </c>
      <c r="O731" s="329">
        <f t="shared" si="299"/>
        <v>0</v>
      </c>
      <c r="P731" s="329">
        <f t="shared" si="305"/>
        <v>0</v>
      </c>
      <c r="Q731" s="473"/>
      <c r="R731" s="327">
        <f t="shared" si="300"/>
        <v>1</v>
      </c>
      <c r="S731" s="328">
        <v>6550</v>
      </c>
      <c r="T731" s="329">
        <f t="shared" si="306"/>
        <v>6550</v>
      </c>
      <c r="U731" s="328">
        <v>43656.6</v>
      </c>
      <c r="V731" s="329">
        <f t="shared" si="301"/>
        <v>43656.6</v>
      </c>
      <c r="W731" s="329">
        <f t="shared" si="307"/>
        <v>50206.6</v>
      </c>
      <c r="X731" s="464">
        <f t="shared" si="296"/>
        <v>50206.6</v>
      </c>
      <c r="Y731" s="497">
        <f t="shared" si="297"/>
        <v>0</v>
      </c>
    </row>
    <row r="732" spans="1:25" x14ac:dyDescent="0.25">
      <c r="A732" s="194" t="s">
        <v>1355</v>
      </c>
      <c r="B732" s="122" t="s">
        <v>1356</v>
      </c>
      <c r="C732" s="50" t="s">
        <v>170</v>
      </c>
      <c r="D732" s="51">
        <v>1</v>
      </c>
      <c r="E732" s="40">
        <v>1257.5999999999999</v>
      </c>
      <c r="F732" s="35">
        <f t="shared" si="302"/>
        <v>1257.5999999999999</v>
      </c>
      <c r="G732" s="40">
        <v>3736.2</v>
      </c>
      <c r="H732" s="35">
        <f t="shared" si="298"/>
        <v>3736.2</v>
      </c>
      <c r="I732" s="35">
        <f t="shared" si="303"/>
        <v>4993.7999999999993</v>
      </c>
      <c r="J732" s="441"/>
      <c r="K732" s="334"/>
      <c r="L732" s="328">
        <v>1257.5999999999999</v>
      </c>
      <c r="M732" s="329">
        <f t="shared" si="304"/>
        <v>0</v>
      </c>
      <c r="N732" s="328">
        <v>3736.2</v>
      </c>
      <c r="O732" s="329">
        <f t="shared" si="299"/>
        <v>0</v>
      </c>
      <c r="P732" s="329">
        <f t="shared" si="305"/>
        <v>0</v>
      </c>
      <c r="Q732" s="473"/>
      <c r="R732" s="327">
        <f t="shared" si="300"/>
        <v>1</v>
      </c>
      <c r="S732" s="328">
        <v>1257.5999999999999</v>
      </c>
      <c r="T732" s="329">
        <f t="shared" si="306"/>
        <v>1257.5999999999999</v>
      </c>
      <c r="U732" s="328">
        <v>3736.2</v>
      </c>
      <c r="V732" s="329">
        <f t="shared" si="301"/>
        <v>3736.2</v>
      </c>
      <c r="W732" s="329">
        <f t="shared" si="307"/>
        <v>4993.7999999999993</v>
      </c>
      <c r="X732" s="464">
        <f t="shared" si="296"/>
        <v>4993.7999999999993</v>
      </c>
      <c r="Y732" s="497">
        <f t="shared" si="297"/>
        <v>0</v>
      </c>
    </row>
    <row r="733" spans="1:25" x14ac:dyDescent="0.25">
      <c r="A733" s="194" t="s">
        <v>1357</v>
      </c>
      <c r="B733" s="122" t="s">
        <v>1358</v>
      </c>
      <c r="C733" s="50" t="s">
        <v>170</v>
      </c>
      <c r="D733" s="51">
        <v>12</v>
      </c>
      <c r="E733" s="40">
        <v>1257.5999999999999</v>
      </c>
      <c r="F733" s="35">
        <f t="shared" si="302"/>
        <v>15091.199999999999</v>
      </c>
      <c r="G733" s="40">
        <v>3872.86</v>
      </c>
      <c r="H733" s="35">
        <f t="shared" si="298"/>
        <v>46474.32</v>
      </c>
      <c r="I733" s="35">
        <f t="shared" si="303"/>
        <v>61565.52</v>
      </c>
      <c r="J733" s="441"/>
      <c r="K733" s="334"/>
      <c r="L733" s="328">
        <v>1257.5999999999999</v>
      </c>
      <c r="M733" s="329">
        <f t="shared" si="304"/>
        <v>0</v>
      </c>
      <c r="N733" s="328">
        <v>3872.86</v>
      </c>
      <c r="O733" s="329">
        <f t="shared" si="299"/>
        <v>0</v>
      </c>
      <c r="P733" s="329">
        <f t="shared" si="305"/>
        <v>0</v>
      </c>
      <c r="Q733" s="473"/>
      <c r="R733" s="327">
        <f t="shared" si="300"/>
        <v>12</v>
      </c>
      <c r="S733" s="328">
        <v>1257.5999999999999</v>
      </c>
      <c r="T733" s="329">
        <f t="shared" si="306"/>
        <v>15091.199999999999</v>
      </c>
      <c r="U733" s="328">
        <v>3872.86</v>
      </c>
      <c r="V733" s="329">
        <f t="shared" si="301"/>
        <v>46474.32</v>
      </c>
      <c r="W733" s="329">
        <f t="shared" si="307"/>
        <v>61565.52</v>
      </c>
      <c r="X733" s="464">
        <f t="shared" si="296"/>
        <v>61565.52</v>
      </c>
      <c r="Y733" s="497">
        <f t="shared" si="297"/>
        <v>0</v>
      </c>
    </row>
    <row r="734" spans="1:25" x14ac:dyDescent="0.25">
      <c r="A734" s="194" t="s">
        <v>1359</v>
      </c>
      <c r="B734" s="122" t="s">
        <v>1360</v>
      </c>
      <c r="C734" s="50" t="s">
        <v>170</v>
      </c>
      <c r="D734" s="51">
        <v>2</v>
      </c>
      <c r="E734" s="40">
        <v>1257.5999999999999</v>
      </c>
      <c r="F734" s="35">
        <f t="shared" si="302"/>
        <v>2515.1999999999998</v>
      </c>
      <c r="G734" s="40">
        <v>8991.84</v>
      </c>
      <c r="H734" s="35">
        <f t="shared" si="298"/>
        <v>17983.68</v>
      </c>
      <c r="I734" s="35">
        <f t="shared" si="303"/>
        <v>20498.88</v>
      </c>
      <c r="J734" s="441"/>
      <c r="K734" s="334"/>
      <c r="L734" s="328">
        <v>1257.5999999999999</v>
      </c>
      <c r="M734" s="329">
        <f t="shared" si="304"/>
        <v>0</v>
      </c>
      <c r="N734" s="328">
        <v>8991.84</v>
      </c>
      <c r="O734" s="329">
        <f t="shared" si="299"/>
        <v>0</v>
      </c>
      <c r="P734" s="329">
        <f t="shared" si="305"/>
        <v>0</v>
      </c>
      <c r="Q734" s="473"/>
      <c r="R734" s="327">
        <f t="shared" si="300"/>
        <v>2</v>
      </c>
      <c r="S734" s="328">
        <v>1257.5999999999999</v>
      </c>
      <c r="T734" s="329">
        <f t="shared" si="306"/>
        <v>2515.1999999999998</v>
      </c>
      <c r="U734" s="328">
        <v>8991.84</v>
      </c>
      <c r="V734" s="329">
        <f t="shared" si="301"/>
        <v>17983.68</v>
      </c>
      <c r="W734" s="329">
        <f t="shared" si="307"/>
        <v>20498.88</v>
      </c>
      <c r="X734" s="464">
        <f t="shared" si="296"/>
        <v>20498.88</v>
      </c>
      <c r="Y734" s="497">
        <f t="shared" si="297"/>
        <v>0</v>
      </c>
    </row>
    <row r="735" spans="1:25" x14ac:dyDescent="0.25">
      <c r="A735" s="194" t="s">
        <v>1361</v>
      </c>
      <c r="B735" s="122" t="s">
        <v>1362</v>
      </c>
      <c r="C735" s="50" t="s">
        <v>170</v>
      </c>
      <c r="D735" s="51">
        <v>2</v>
      </c>
      <c r="E735" s="40">
        <v>1257.5999999999999</v>
      </c>
      <c r="F735" s="35">
        <f t="shared" si="302"/>
        <v>2515.1999999999998</v>
      </c>
      <c r="G735" s="40">
        <v>36603.839999999997</v>
      </c>
      <c r="H735" s="35">
        <f t="shared" si="298"/>
        <v>73207.679999999993</v>
      </c>
      <c r="I735" s="35">
        <f t="shared" si="303"/>
        <v>75722.87999999999</v>
      </c>
      <c r="J735" s="441"/>
      <c r="K735" s="334"/>
      <c r="L735" s="328">
        <v>1257.5999999999999</v>
      </c>
      <c r="M735" s="329">
        <f t="shared" si="304"/>
        <v>0</v>
      </c>
      <c r="N735" s="328">
        <v>36603.839999999997</v>
      </c>
      <c r="O735" s="329">
        <f t="shared" si="299"/>
        <v>0</v>
      </c>
      <c r="P735" s="329">
        <f t="shared" si="305"/>
        <v>0</v>
      </c>
      <c r="Q735" s="473"/>
      <c r="R735" s="327">
        <f t="shared" si="300"/>
        <v>2</v>
      </c>
      <c r="S735" s="328">
        <v>1257.5999999999999</v>
      </c>
      <c r="T735" s="329">
        <f t="shared" si="306"/>
        <v>2515.1999999999998</v>
      </c>
      <c r="U735" s="328">
        <v>36603.839999999997</v>
      </c>
      <c r="V735" s="329">
        <f t="shared" si="301"/>
        <v>73207.679999999993</v>
      </c>
      <c r="W735" s="329">
        <f t="shared" si="307"/>
        <v>75722.87999999999</v>
      </c>
      <c r="X735" s="464">
        <f t="shared" si="296"/>
        <v>75722.87999999999</v>
      </c>
      <c r="Y735" s="497">
        <f t="shared" si="297"/>
        <v>0</v>
      </c>
    </row>
    <row r="736" spans="1:25" x14ac:dyDescent="0.25">
      <c r="A736" s="194" t="s">
        <v>1363</v>
      </c>
      <c r="B736" s="122" t="s">
        <v>1364</v>
      </c>
      <c r="C736" s="50" t="s">
        <v>170</v>
      </c>
      <c r="D736" s="51">
        <v>1</v>
      </c>
      <c r="E736" s="40">
        <v>1257.5999999999999</v>
      </c>
      <c r="F736" s="35">
        <f t="shared" si="302"/>
        <v>1257.5999999999999</v>
      </c>
      <c r="G736" s="40">
        <v>28289.35</v>
      </c>
      <c r="H736" s="35">
        <f t="shared" si="298"/>
        <v>28289.35</v>
      </c>
      <c r="I736" s="35">
        <f t="shared" si="303"/>
        <v>29546.949999999997</v>
      </c>
      <c r="J736" s="441"/>
      <c r="K736" s="334"/>
      <c r="L736" s="328">
        <v>1257.5999999999999</v>
      </c>
      <c r="M736" s="329">
        <f t="shared" si="304"/>
        <v>0</v>
      </c>
      <c r="N736" s="328">
        <v>28289.35</v>
      </c>
      <c r="O736" s="329">
        <f t="shared" si="299"/>
        <v>0</v>
      </c>
      <c r="P736" s="329">
        <f t="shared" si="305"/>
        <v>0</v>
      </c>
      <c r="Q736" s="473"/>
      <c r="R736" s="327">
        <f t="shared" si="300"/>
        <v>1</v>
      </c>
      <c r="S736" s="328">
        <v>1257.5999999999999</v>
      </c>
      <c r="T736" s="329">
        <f t="shared" si="306"/>
        <v>1257.5999999999999</v>
      </c>
      <c r="U736" s="328">
        <v>28289.35</v>
      </c>
      <c r="V736" s="329">
        <f t="shared" si="301"/>
        <v>28289.35</v>
      </c>
      <c r="W736" s="329">
        <f t="shared" si="307"/>
        <v>29546.949999999997</v>
      </c>
      <c r="X736" s="464">
        <f t="shared" si="296"/>
        <v>29546.949999999997</v>
      </c>
      <c r="Y736" s="497">
        <f t="shared" si="297"/>
        <v>0</v>
      </c>
    </row>
    <row r="737" spans="1:25" x14ac:dyDescent="0.25">
      <c r="A737" s="194" t="s">
        <v>1365</v>
      </c>
      <c r="B737" s="122" t="s">
        <v>1366</v>
      </c>
      <c r="C737" s="118" t="s">
        <v>296</v>
      </c>
      <c r="D737" s="119">
        <v>20</v>
      </c>
      <c r="E737" s="40">
        <v>314.39999999999998</v>
      </c>
      <c r="F737" s="35">
        <f t="shared" si="302"/>
        <v>6288</v>
      </c>
      <c r="G737" s="40">
        <v>1610.14</v>
      </c>
      <c r="H737" s="35">
        <f t="shared" si="298"/>
        <v>32202.800000000003</v>
      </c>
      <c r="I737" s="35">
        <f t="shared" si="303"/>
        <v>38490.800000000003</v>
      </c>
      <c r="J737" s="441"/>
      <c r="K737" s="371">
        <v>5</v>
      </c>
      <c r="L737" s="328">
        <v>314.39999999999998</v>
      </c>
      <c r="M737" s="329">
        <f t="shared" si="304"/>
        <v>1572</v>
      </c>
      <c r="N737" s="328">
        <v>1610.14</v>
      </c>
      <c r="O737" s="329">
        <f t="shared" si="299"/>
        <v>8050.7000000000007</v>
      </c>
      <c r="P737" s="329">
        <f t="shared" si="305"/>
        <v>9622.7000000000007</v>
      </c>
      <c r="Q737" s="473"/>
      <c r="R737" s="327">
        <f t="shared" si="300"/>
        <v>15</v>
      </c>
      <c r="S737" s="328">
        <v>314.39999999999998</v>
      </c>
      <c r="T737" s="329">
        <f t="shared" si="306"/>
        <v>4716</v>
      </c>
      <c r="U737" s="328">
        <v>1610.14</v>
      </c>
      <c r="V737" s="329">
        <f t="shared" si="301"/>
        <v>24152.100000000002</v>
      </c>
      <c r="W737" s="329">
        <f t="shared" si="307"/>
        <v>28868.100000000002</v>
      </c>
      <c r="X737" s="464">
        <f t="shared" si="296"/>
        <v>28868.100000000002</v>
      </c>
      <c r="Y737" s="497">
        <f t="shared" si="297"/>
        <v>0</v>
      </c>
    </row>
    <row r="738" spans="1:25" x14ac:dyDescent="0.25">
      <c r="A738" s="194" t="s">
        <v>1367</v>
      </c>
      <c r="B738" s="122" t="s">
        <v>1368</v>
      </c>
      <c r="C738" s="118" t="s">
        <v>296</v>
      </c>
      <c r="D738" s="119">
        <v>7</v>
      </c>
      <c r="E738" s="40">
        <v>314.39999999999998</v>
      </c>
      <c r="F738" s="35">
        <f t="shared" si="302"/>
        <v>2200.7999999999997</v>
      </c>
      <c r="G738" s="40">
        <v>403.1</v>
      </c>
      <c r="H738" s="35">
        <f t="shared" si="298"/>
        <v>2821.7000000000003</v>
      </c>
      <c r="I738" s="35">
        <f t="shared" si="303"/>
        <v>5022.5</v>
      </c>
      <c r="J738" s="441"/>
      <c r="K738" s="371">
        <v>90</v>
      </c>
      <c r="L738" s="328">
        <v>314.39999999999998</v>
      </c>
      <c r="M738" s="329">
        <f t="shared" si="304"/>
        <v>28295.999999999996</v>
      </c>
      <c r="N738" s="328">
        <v>403.1</v>
      </c>
      <c r="O738" s="329">
        <f t="shared" si="299"/>
        <v>36279</v>
      </c>
      <c r="P738" s="329">
        <f t="shared" si="305"/>
        <v>64575</v>
      </c>
      <c r="Q738" s="473"/>
      <c r="R738" s="327">
        <f t="shared" si="300"/>
        <v>-83</v>
      </c>
      <c r="S738" s="328">
        <v>314.39999999999998</v>
      </c>
      <c r="T738" s="329">
        <f t="shared" si="306"/>
        <v>-26095.199999999997</v>
      </c>
      <c r="U738" s="328">
        <v>403.1</v>
      </c>
      <c r="V738" s="329">
        <f t="shared" si="301"/>
        <v>-33457.300000000003</v>
      </c>
      <c r="W738" s="329">
        <f t="shared" si="307"/>
        <v>-59552.5</v>
      </c>
      <c r="X738" s="464">
        <f t="shared" si="296"/>
        <v>-59552.5</v>
      </c>
      <c r="Y738" s="497">
        <f t="shared" si="297"/>
        <v>0</v>
      </c>
    </row>
    <row r="739" spans="1:25" x14ac:dyDescent="0.25">
      <c r="A739" s="194" t="s">
        <v>1369</v>
      </c>
      <c r="B739" s="122" t="s">
        <v>1370</v>
      </c>
      <c r="C739" s="118" t="s">
        <v>296</v>
      </c>
      <c r="D739" s="119">
        <v>1000</v>
      </c>
      <c r="E739" s="40">
        <v>162.44</v>
      </c>
      <c r="F739" s="35">
        <f t="shared" si="302"/>
        <v>162440</v>
      </c>
      <c r="G739" s="40">
        <v>112.48</v>
      </c>
      <c r="H739" s="35">
        <f t="shared" si="298"/>
        <v>112480</v>
      </c>
      <c r="I739" s="35">
        <f t="shared" si="303"/>
        <v>274920</v>
      </c>
      <c r="J739" s="441"/>
      <c r="K739" s="371">
        <v>1000</v>
      </c>
      <c r="L739" s="328">
        <v>162.44</v>
      </c>
      <c r="M739" s="329">
        <f t="shared" si="304"/>
        <v>162440</v>
      </c>
      <c r="N739" s="328">
        <v>112.48</v>
      </c>
      <c r="O739" s="329">
        <f t="shared" si="299"/>
        <v>112480</v>
      </c>
      <c r="P739" s="329">
        <f t="shared" si="305"/>
        <v>274920</v>
      </c>
      <c r="Q739" s="473"/>
      <c r="R739" s="327">
        <f t="shared" si="300"/>
        <v>0</v>
      </c>
      <c r="S739" s="328">
        <v>162.44</v>
      </c>
      <c r="T739" s="329">
        <f t="shared" si="306"/>
        <v>0</v>
      </c>
      <c r="U739" s="328">
        <v>112.48</v>
      </c>
      <c r="V739" s="329">
        <f t="shared" si="301"/>
        <v>0</v>
      </c>
      <c r="W739" s="329">
        <f t="shared" si="307"/>
        <v>0</v>
      </c>
      <c r="X739" s="464">
        <f t="shared" si="296"/>
        <v>0</v>
      </c>
      <c r="Y739" s="497">
        <f t="shared" si="297"/>
        <v>0</v>
      </c>
    </row>
    <row r="740" spans="1:25" x14ac:dyDescent="0.25">
      <c r="A740" s="194" t="s">
        <v>1371</v>
      </c>
      <c r="B740" s="117" t="s">
        <v>1372</v>
      </c>
      <c r="C740" s="118" t="s">
        <v>296</v>
      </c>
      <c r="D740" s="119">
        <v>250</v>
      </c>
      <c r="E740" s="40">
        <v>182</v>
      </c>
      <c r="F740" s="35">
        <f t="shared" si="302"/>
        <v>45500</v>
      </c>
      <c r="G740" s="40">
        <v>115.65</v>
      </c>
      <c r="H740" s="35">
        <f t="shared" si="298"/>
        <v>28912.5</v>
      </c>
      <c r="I740" s="35">
        <f t="shared" si="303"/>
        <v>74412.5</v>
      </c>
      <c r="J740" s="441"/>
      <c r="K740" s="371">
        <v>250</v>
      </c>
      <c r="L740" s="328">
        <v>182</v>
      </c>
      <c r="M740" s="329">
        <f t="shared" si="304"/>
        <v>45500</v>
      </c>
      <c r="N740" s="328">
        <v>115.65</v>
      </c>
      <c r="O740" s="329">
        <f t="shared" si="299"/>
        <v>28912.5</v>
      </c>
      <c r="P740" s="329">
        <f t="shared" si="305"/>
        <v>74412.5</v>
      </c>
      <c r="Q740" s="473"/>
      <c r="R740" s="327">
        <f t="shared" si="300"/>
        <v>0</v>
      </c>
      <c r="S740" s="328">
        <v>182</v>
      </c>
      <c r="T740" s="329">
        <f t="shared" si="306"/>
        <v>0</v>
      </c>
      <c r="U740" s="328">
        <v>115.65</v>
      </c>
      <c r="V740" s="329">
        <f t="shared" si="301"/>
        <v>0</v>
      </c>
      <c r="W740" s="329">
        <f t="shared" si="307"/>
        <v>0</v>
      </c>
      <c r="X740" s="464">
        <f t="shared" si="296"/>
        <v>0</v>
      </c>
      <c r="Y740" s="497">
        <f t="shared" si="297"/>
        <v>0</v>
      </c>
    </row>
    <row r="741" spans="1:25" x14ac:dyDescent="0.25">
      <c r="A741" s="194" t="s">
        <v>1373</v>
      </c>
      <c r="B741" s="117" t="s">
        <v>1374</v>
      </c>
      <c r="C741" s="118" t="s">
        <v>296</v>
      </c>
      <c r="D741" s="119">
        <v>350</v>
      </c>
      <c r="E741" s="40">
        <v>182</v>
      </c>
      <c r="F741" s="35">
        <f t="shared" si="302"/>
        <v>63700</v>
      </c>
      <c r="G741" s="40">
        <v>426.41</v>
      </c>
      <c r="H741" s="35">
        <f t="shared" si="298"/>
        <v>149243.5</v>
      </c>
      <c r="I741" s="35">
        <f t="shared" si="303"/>
        <v>212943.5</v>
      </c>
      <c r="J741" s="441"/>
      <c r="K741" s="371">
        <v>350</v>
      </c>
      <c r="L741" s="328">
        <v>182</v>
      </c>
      <c r="M741" s="329">
        <f t="shared" si="304"/>
        <v>63700</v>
      </c>
      <c r="N741" s="328">
        <v>426.41</v>
      </c>
      <c r="O741" s="329">
        <f t="shared" si="299"/>
        <v>149243.5</v>
      </c>
      <c r="P741" s="329">
        <f t="shared" si="305"/>
        <v>212943.5</v>
      </c>
      <c r="Q741" s="473"/>
      <c r="R741" s="327">
        <f t="shared" si="300"/>
        <v>0</v>
      </c>
      <c r="S741" s="328">
        <v>182</v>
      </c>
      <c r="T741" s="329">
        <f t="shared" si="306"/>
        <v>0</v>
      </c>
      <c r="U741" s="328">
        <v>426.41</v>
      </c>
      <c r="V741" s="329">
        <f t="shared" si="301"/>
        <v>0</v>
      </c>
      <c r="W741" s="329">
        <f t="shared" si="307"/>
        <v>0</v>
      </c>
      <c r="X741" s="464">
        <f t="shared" si="296"/>
        <v>0</v>
      </c>
      <c r="Y741" s="497">
        <f t="shared" si="297"/>
        <v>0</v>
      </c>
    </row>
    <row r="742" spans="1:25" x14ac:dyDescent="0.25">
      <c r="A742" s="194" t="s">
        <v>1375</v>
      </c>
      <c r="B742" s="117" t="s">
        <v>1376</v>
      </c>
      <c r="C742" s="118" t="s">
        <v>296</v>
      </c>
      <c r="D742" s="119">
        <v>1028.4000000000001</v>
      </c>
      <c r="E742" s="40">
        <v>354</v>
      </c>
      <c r="F742" s="35">
        <f t="shared" si="302"/>
        <v>364053.60000000003</v>
      </c>
      <c r="G742" s="40">
        <v>577.65</v>
      </c>
      <c r="H742" s="35">
        <f t="shared" si="298"/>
        <v>594055.26</v>
      </c>
      <c r="I742" s="35">
        <f t="shared" si="303"/>
        <v>958108.8600000001</v>
      </c>
      <c r="J742" s="441"/>
      <c r="K742" s="371">
        <v>1000</v>
      </c>
      <c r="L742" s="328">
        <v>354</v>
      </c>
      <c r="M742" s="329">
        <f t="shared" si="304"/>
        <v>354000</v>
      </c>
      <c r="N742" s="328">
        <v>577.65</v>
      </c>
      <c r="O742" s="329">
        <f t="shared" si="299"/>
        <v>577650</v>
      </c>
      <c r="P742" s="329">
        <f t="shared" si="305"/>
        <v>931650</v>
      </c>
      <c r="Q742" s="473"/>
      <c r="R742" s="327">
        <f t="shared" si="300"/>
        <v>28.400000000000091</v>
      </c>
      <c r="S742" s="328">
        <v>354</v>
      </c>
      <c r="T742" s="329">
        <f t="shared" si="306"/>
        <v>10053.600000000031</v>
      </c>
      <c r="U742" s="328">
        <v>577.65</v>
      </c>
      <c r="V742" s="329">
        <f t="shared" si="301"/>
        <v>16405.260000000053</v>
      </c>
      <c r="W742" s="329">
        <f t="shared" si="307"/>
        <v>26458.860000000084</v>
      </c>
      <c r="X742" s="464">
        <f t="shared" si="296"/>
        <v>26458.860000000102</v>
      </c>
      <c r="Y742" s="497">
        <f t="shared" si="297"/>
        <v>0</v>
      </c>
    </row>
    <row r="743" spans="1:25" x14ac:dyDescent="0.25">
      <c r="A743" s="194" t="s">
        <v>1377</v>
      </c>
      <c r="B743" s="117" t="s">
        <v>1378</v>
      </c>
      <c r="C743" s="118" t="s">
        <v>296</v>
      </c>
      <c r="D743" s="119">
        <v>158</v>
      </c>
      <c r="E743" s="40">
        <v>354</v>
      </c>
      <c r="F743" s="35">
        <f t="shared" si="302"/>
        <v>55932</v>
      </c>
      <c r="G743" s="40">
        <v>1067.04</v>
      </c>
      <c r="H743" s="35">
        <f t="shared" si="298"/>
        <v>168592.32</v>
      </c>
      <c r="I743" s="35">
        <f t="shared" si="303"/>
        <v>224524.32</v>
      </c>
      <c r="J743" s="441"/>
      <c r="K743" s="371"/>
      <c r="L743" s="328">
        <v>354</v>
      </c>
      <c r="M743" s="329">
        <f t="shared" si="304"/>
        <v>0</v>
      </c>
      <c r="N743" s="328">
        <v>1067.04</v>
      </c>
      <c r="O743" s="329">
        <f t="shared" si="299"/>
        <v>0</v>
      </c>
      <c r="P743" s="329">
        <f t="shared" si="305"/>
        <v>0</v>
      </c>
      <c r="Q743" s="473"/>
      <c r="R743" s="327">
        <f t="shared" si="300"/>
        <v>158</v>
      </c>
      <c r="S743" s="328">
        <v>354</v>
      </c>
      <c r="T743" s="329">
        <f t="shared" si="306"/>
        <v>55932</v>
      </c>
      <c r="U743" s="328">
        <v>1067.04</v>
      </c>
      <c r="V743" s="329">
        <f t="shared" si="301"/>
        <v>168592.32</v>
      </c>
      <c r="W743" s="329">
        <f t="shared" si="307"/>
        <v>224524.32</v>
      </c>
      <c r="X743" s="464">
        <f t="shared" si="296"/>
        <v>224524.32</v>
      </c>
      <c r="Y743" s="497">
        <f t="shared" si="297"/>
        <v>0</v>
      </c>
    </row>
    <row r="744" spans="1:25" x14ac:dyDescent="0.25">
      <c r="A744" s="195" t="s">
        <v>1379</v>
      </c>
      <c r="B744" s="196" t="s">
        <v>1380</v>
      </c>
      <c r="C744" s="197" t="s">
        <v>296</v>
      </c>
      <c r="D744" s="198">
        <v>273.60000000000002</v>
      </c>
      <c r="E744" s="40">
        <v>354</v>
      </c>
      <c r="F744" s="35">
        <f t="shared" si="302"/>
        <v>96854.400000000009</v>
      </c>
      <c r="G744" s="40">
        <v>2099.5100000000002</v>
      </c>
      <c r="H744" s="35">
        <f t="shared" ref="H744:H762" si="308">D744*G744</f>
        <v>574425.9360000001</v>
      </c>
      <c r="I744" s="35">
        <f t="shared" si="303"/>
        <v>671280.33600000013</v>
      </c>
      <c r="J744" s="452"/>
      <c r="K744" s="391">
        <v>240</v>
      </c>
      <c r="L744" s="328">
        <v>354</v>
      </c>
      <c r="M744" s="329">
        <f t="shared" si="304"/>
        <v>84960</v>
      </c>
      <c r="N744" s="328">
        <v>2099.5100000000002</v>
      </c>
      <c r="O744" s="329">
        <f t="shared" si="299"/>
        <v>503882.4</v>
      </c>
      <c r="P744" s="329">
        <f t="shared" si="305"/>
        <v>588842.4</v>
      </c>
      <c r="Q744" s="484"/>
      <c r="R744" s="327">
        <f t="shared" si="300"/>
        <v>33.600000000000023</v>
      </c>
      <c r="S744" s="328">
        <v>354</v>
      </c>
      <c r="T744" s="329">
        <f t="shared" si="306"/>
        <v>11894.400000000009</v>
      </c>
      <c r="U744" s="328">
        <v>2099.5100000000002</v>
      </c>
      <c r="V744" s="329">
        <f t="shared" si="301"/>
        <v>70543.536000000051</v>
      </c>
      <c r="W744" s="329">
        <f t="shared" si="307"/>
        <v>82437.93600000006</v>
      </c>
      <c r="X744" s="464">
        <f t="shared" si="296"/>
        <v>82437.936000000103</v>
      </c>
      <c r="Y744" s="497">
        <f t="shared" si="297"/>
        <v>0</v>
      </c>
    </row>
    <row r="745" spans="1:25" x14ac:dyDescent="0.25">
      <c r="A745" s="194" t="s">
        <v>1381</v>
      </c>
      <c r="B745" s="196" t="s">
        <v>1382</v>
      </c>
      <c r="C745" s="197" t="s">
        <v>296</v>
      </c>
      <c r="D745" s="198">
        <v>47.5</v>
      </c>
      <c r="E745" s="40">
        <v>314.40000000000003</v>
      </c>
      <c r="F745" s="35">
        <f t="shared" si="302"/>
        <v>14934.000000000002</v>
      </c>
      <c r="G745" s="40">
        <v>2519.4</v>
      </c>
      <c r="H745" s="35">
        <f t="shared" si="308"/>
        <v>119671.5</v>
      </c>
      <c r="I745" s="35">
        <f t="shared" si="303"/>
        <v>134605.5</v>
      </c>
      <c r="J745" s="452"/>
      <c r="K745" s="391"/>
      <c r="L745" s="328">
        <v>314.40000000000003</v>
      </c>
      <c r="M745" s="329">
        <f t="shared" si="304"/>
        <v>0</v>
      </c>
      <c r="N745" s="328">
        <v>2519.4</v>
      </c>
      <c r="O745" s="329">
        <f t="shared" si="299"/>
        <v>0</v>
      </c>
      <c r="P745" s="329">
        <f t="shared" si="305"/>
        <v>0</v>
      </c>
      <c r="Q745" s="484"/>
      <c r="R745" s="327">
        <f t="shared" si="300"/>
        <v>47.5</v>
      </c>
      <c r="S745" s="328">
        <v>314.40000000000003</v>
      </c>
      <c r="T745" s="329">
        <f t="shared" si="306"/>
        <v>14934.000000000002</v>
      </c>
      <c r="U745" s="328">
        <v>2519.4</v>
      </c>
      <c r="V745" s="329">
        <f t="shared" si="301"/>
        <v>119671.5</v>
      </c>
      <c r="W745" s="329">
        <f t="shared" si="307"/>
        <v>134605.5</v>
      </c>
      <c r="X745" s="464">
        <f t="shared" si="296"/>
        <v>134605.5</v>
      </c>
      <c r="Y745" s="497">
        <f t="shared" si="297"/>
        <v>0</v>
      </c>
    </row>
    <row r="746" spans="1:25" x14ac:dyDescent="0.25">
      <c r="A746" s="195" t="s">
        <v>1383</v>
      </c>
      <c r="B746" s="117" t="s">
        <v>293</v>
      </c>
      <c r="C746" s="118" t="s">
        <v>170</v>
      </c>
      <c r="D746" s="119">
        <v>1732</v>
      </c>
      <c r="E746" s="40">
        <v>0</v>
      </c>
      <c r="F746" s="35">
        <f t="shared" si="302"/>
        <v>0</v>
      </c>
      <c r="G746" s="40">
        <v>6.4870000000000001</v>
      </c>
      <c r="H746" s="35">
        <f t="shared" si="308"/>
        <v>11235.484</v>
      </c>
      <c r="I746" s="35">
        <f t="shared" si="303"/>
        <v>11235.484</v>
      </c>
      <c r="J746" s="441"/>
      <c r="K746" s="371"/>
      <c r="L746" s="328">
        <v>0</v>
      </c>
      <c r="M746" s="329">
        <f t="shared" si="304"/>
        <v>0</v>
      </c>
      <c r="N746" s="328">
        <v>6.4870000000000001</v>
      </c>
      <c r="O746" s="329">
        <f t="shared" si="299"/>
        <v>0</v>
      </c>
      <c r="P746" s="329">
        <f t="shared" si="305"/>
        <v>0</v>
      </c>
      <c r="Q746" s="473"/>
      <c r="R746" s="327">
        <f t="shared" si="300"/>
        <v>1732</v>
      </c>
      <c r="S746" s="328">
        <v>0</v>
      </c>
      <c r="T746" s="329">
        <f t="shared" si="306"/>
        <v>0</v>
      </c>
      <c r="U746" s="328">
        <v>6.4870000000000001</v>
      </c>
      <c r="V746" s="329">
        <f t="shared" si="301"/>
        <v>11235.484</v>
      </c>
      <c r="W746" s="329">
        <f t="shared" si="307"/>
        <v>11235.484</v>
      </c>
      <c r="X746" s="464">
        <f t="shared" si="296"/>
        <v>11235.484</v>
      </c>
      <c r="Y746" s="497">
        <f t="shared" si="297"/>
        <v>0</v>
      </c>
    </row>
    <row r="747" spans="1:25" x14ac:dyDescent="0.25">
      <c r="A747" s="194" t="s">
        <v>1384</v>
      </c>
      <c r="B747" s="196" t="s">
        <v>1385</v>
      </c>
      <c r="C747" s="118" t="s">
        <v>28</v>
      </c>
      <c r="D747" s="119">
        <v>5</v>
      </c>
      <c r="E747" s="40">
        <v>2620</v>
      </c>
      <c r="F747" s="35">
        <f t="shared" si="302"/>
        <v>13100</v>
      </c>
      <c r="G747" s="40">
        <v>5200</v>
      </c>
      <c r="H747" s="35">
        <f t="shared" si="308"/>
        <v>26000</v>
      </c>
      <c r="I747" s="35">
        <f t="shared" si="303"/>
        <v>39100</v>
      </c>
      <c r="J747" s="441"/>
      <c r="K747" s="371"/>
      <c r="L747" s="328">
        <v>2620</v>
      </c>
      <c r="M747" s="329">
        <f t="shared" si="304"/>
        <v>0</v>
      </c>
      <c r="N747" s="328">
        <v>5200</v>
      </c>
      <c r="O747" s="329">
        <f t="shared" si="299"/>
        <v>0</v>
      </c>
      <c r="P747" s="329">
        <f t="shared" si="305"/>
        <v>0</v>
      </c>
      <c r="Q747" s="473"/>
      <c r="R747" s="327">
        <f t="shared" si="300"/>
        <v>5</v>
      </c>
      <c r="S747" s="328">
        <v>2620</v>
      </c>
      <c r="T747" s="329">
        <f t="shared" si="306"/>
        <v>13100</v>
      </c>
      <c r="U747" s="328">
        <v>5200</v>
      </c>
      <c r="V747" s="329">
        <f t="shared" si="301"/>
        <v>26000</v>
      </c>
      <c r="W747" s="329">
        <f t="shared" si="307"/>
        <v>39100</v>
      </c>
      <c r="X747" s="464">
        <f t="shared" si="296"/>
        <v>39100</v>
      </c>
      <c r="Y747" s="497">
        <f t="shared" si="297"/>
        <v>0</v>
      </c>
    </row>
    <row r="748" spans="1:25" x14ac:dyDescent="0.25">
      <c r="A748" s="195" t="s">
        <v>1386</v>
      </c>
      <c r="B748" s="196" t="s">
        <v>1387</v>
      </c>
      <c r="C748" s="118" t="s">
        <v>28</v>
      </c>
      <c r="D748" s="119">
        <v>1</v>
      </c>
      <c r="E748" s="40">
        <v>2620</v>
      </c>
      <c r="F748" s="35">
        <f t="shared" si="302"/>
        <v>2620</v>
      </c>
      <c r="G748" s="40">
        <v>8320</v>
      </c>
      <c r="H748" s="35">
        <f t="shared" si="308"/>
        <v>8320</v>
      </c>
      <c r="I748" s="35">
        <f t="shared" si="303"/>
        <v>10940</v>
      </c>
      <c r="J748" s="441"/>
      <c r="K748" s="371"/>
      <c r="L748" s="328">
        <v>2620</v>
      </c>
      <c r="M748" s="329">
        <f t="shared" si="304"/>
        <v>0</v>
      </c>
      <c r="N748" s="328">
        <v>8320</v>
      </c>
      <c r="O748" s="329">
        <f t="shared" si="299"/>
        <v>0</v>
      </c>
      <c r="P748" s="329">
        <f t="shared" si="305"/>
        <v>0</v>
      </c>
      <c r="Q748" s="473"/>
      <c r="R748" s="327">
        <f t="shared" si="300"/>
        <v>1</v>
      </c>
      <c r="S748" s="328">
        <v>2620</v>
      </c>
      <c r="T748" s="329">
        <f t="shared" si="306"/>
        <v>2620</v>
      </c>
      <c r="U748" s="328">
        <v>8320</v>
      </c>
      <c r="V748" s="329">
        <f t="shared" si="301"/>
        <v>8320</v>
      </c>
      <c r="W748" s="329">
        <f t="shared" si="307"/>
        <v>10940</v>
      </c>
      <c r="X748" s="464">
        <f t="shared" si="296"/>
        <v>10940</v>
      </c>
      <c r="Y748" s="497">
        <f t="shared" si="297"/>
        <v>0</v>
      </c>
    </row>
    <row r="749" spans="1:25" x14ac:dyDescent="0.25">
      <c r="A749" s="194" t="s">
        <v>1388</v>
      </c>
      <c r="B749" s="196" t="s">
        <v>1389</v>
      </c>
      <c r="C749" s="118" t="s">
        <v>296</v>
      </c>
      <c r="D749" s="119">
        <v>17</v>
      </c>
      <c r="E749" s="40">
        <v>314.40000000000003</v>
      </c>
      <c r="F749" s="35">
        <f t="shared" si="302"/>
        <v>5344.8</v>
      </c>
      <c r="G749" s="40">
        <v>1420.1200000000001</v>
      </c>
      <c r="H749" s="35">
        <f t="shared" si="308"/>
        <v>24142.04</v>
      </c>
      <c r="I749" s="35">
        <f t="shared" si="303"/>
        <v>29486.84</v>
      </c>
      <c r="J749" s="441"/>
      <c r="K749" s="371"/>
      <c r="L749" s="328">
        <v>314.40000000000003</v>
      </c>
      <c r="M749" s="329">
        <f t="shared" si="304"/>
        <v>0</v>
      </c>
      <c r="N749" s="328">
        <v>1420.1200000000001</v>
      </c>
      <c r="O749" s="329">
        <f t="shared" si="299"/>
        <v>0</v>
      </c>
      <c r="P749" s="329">
        <f t="shared" si="305"/>
        <v>0</v>
      </c>
      <c r="Q749" s="473"/>
      <c r="R749" s="327">
        <f t="shared" si="300"/>
        <v>17</v>
      </c>
      <c r="S749" s="328">
        <v>314.40000000000003</v>
      </c>
      <c r="T749" s="329">
        <f t="shared" si="306"/>
        <v>5344.8</v>
      </c>
      <c r="U749" s="328">
        <v>1420.1200000000001</v>
      </c>
      <c r="V749" s="329">
        <f t="shared" si="301"/>
        <v>24142.04</v>
      </c>
      <c r="W749" s="329">
        <f t="shared" si="307"/>
        <v>29486.84</v>
      </c>
      <c r="X749" s="464">
        <f t="shared" si="296"/>
        <v>29486.84</v>
      </c>
      <c r="Y749" s="497">
        <f t="shared" si="297"/>
        <v>0</v>
      </c>
    </row>
    <row r="750" spans="1:25" x14ac:dyDescent="0.25">
      <c r="A750" s="195" t="s">
        <v>1390</v>
      </c>
      <c r="B750" s="196" t="s">
        <v>1391</v>
      </c>
      <c r="C750" s="118" t="s">
        <v>296</v>
      </c>
      <c r="D750" s="119">
        <v>950</v>
      </c>
      <c r="E750" s="40">
        <v>186.02</v>
      </c>
      <c r="F750" s="35">
        <f t="shared" si="302"/>
        <v>176719</v>
      </c>
      <c r="G750" s="40">
        <v>365.43000000000006</v>
      </c>
      <c r="H750" s="35">
        <f t="shared" si="308"/>
        <v>347158.50000000006</v>
      </c>
      <c r="I750" s="35">
        <f t="shared" si="303"/>
        <v>523877.50000000006</v>
      </c>
      <c r="J750" s="441"/>
      <c r="K750" s="371"/>
      <c r="L750" s="328">
        <v>186.02</v>
      </c>
      <c r="M750" s="329">
        <f t="shared" si="304"/>
        <v>0</v>
      </c>
      <c r="N750" s="328">
        <v>365.43000000000006</v>
      </c>
      <c r="O750" s="329">
        <f t="shared" si="299"/>
        <v>0</v>
      </c>
      <c r="P750" s="329">
        <f t="shared" si="305"/>
        <v>0</v>
      </c>
      <c r="Q750" s="473"/>
      <c r="R750" s="327">
        <f t="shared" si="300"/>
        <v>950</v>
      </c>
      <c r="S750" s="328">
        <v>186.02</v>
      </c>
      <c r="T750" s="329">
        <f t="shared" si="306"/>
        <v>176719</v>
      </c>
      <c r="U750" s="328">
        <v>365.43000000000006</v>
      </c>
      <c r="V750" s="329">
        <f t="shared" si="301"/>
        <v>347158.50000000006</v>
      </c>
      <c r="W750" s="329">
        <f t="shared" si="307"/>
        <v>523877.50000000006</v>
      </c>
      <c r="X750" s="464">
        <f t="shared" si="296"/>
        <v>523877.50000000006</v>
      </c>
      <c r="Y750" s="497">
        <f t="shared" si="297"/>
        <v>0</v>
      </c>
    </row>
    <row r="751" spans="1:25" x14ac:dyDescent="0.25">
      <c r="A751" s="194" t="s">
        <v>1392</v>
      </c>
      <c r="B751" s="196" t="s">
        <v>1393</v>
      </c>
      <c r="C751" s="118" t="s">
        <v>296</v>
      </c>
      <c r="D751" s="119">
        <v>180</v>
      </c>
      <c r="E751" s="40">
        <v>162.43476000000001</v>
      </c>
      <c r="F751" s="35">
        <f t="shared" si="302"/>
        <v>29238.256800000003</v>
      </c>
      <c r="G751" s="40">
        <v>322.40519999999998</v>
      </c>
      <c r="H751" s="35">
        <f t="shared" si="308"/>
        <v>58032.935999999994</v>
      </c>
      <c r="I751" s="35">
        <f t="shared" si="303"/>
        <v>87271.19279999999</v>
      </c>
      <c r="J751" s="441"/>
      <c r="K751" s="371"/>
      <c r="L751" s="328">
        <v>162.43476000000001</v>
      </c>
      <c r="M751" s="329">
        <f t="shared" si="304"/>
        <v>0</v>
      </c>
      <c r="N751" s="328">
        <v>322.40519999999998</v>
      </c>
      <c r="O751" s="329">
        <f t="shared" si="299"/>
        <v>0</v>
      </c>
      <c r="P751" s="329">
        <f t="shared" si="305"/>
        <v>0</v>
      </c>
      <c r="Q751" s="473"/>
      <c r="R751" s="327">
        <f t="shared" si="300"/>
        <v>180</v>
      </c>
      <c r="S751" s="328">
        <v>162.43476000000001</v>
      </c>
      <c r="T751" s="329">
        <f t="shared" si="306"/>
        <v>29238.256800000003</v>
      </c>
      <c r="U751" s="328">
        <v>322.40519999999998</v>
      </c>
      <c r="V751" s="329">
        <f t="shared" si="301"/>
        <v>58032.935999999994</v>
      </c>
      <c r="W751" s="329">
        <f t="shared" si="307"/>
        <v>87271.19279999999</v>
      </c>
      <c r="X751" s="464">
        <f t="shared" si="296"/>
        <v>87271.19279999999</v>
      </c>
      <c r="Y751" s="497">
        <f t="shared" si="297"/>
        <v>0</v>
      </c>
    </row>
    <row r="752" spans="1:25" x14ac:dyDescent="0.25">
      <c r="A752" s="195" t="s">
        <v>1394</v>
      </c>
      <c r="B752" s="196" t="s">
        <v>1395</v>
      </c>
      <c r="C752" s="118" t="s">
        <v>296</v>
      </c>
      <c r="D752" s="119">
        <v>9</v>
      </c>
      <c r="E752" s="40">
        <v>314.40000000000003</v>
      </c>
      <c r="F752" s="35">
        <f t="shared" si="302"/>
        <v>2829.6000000000004</v>
      </c>
      <c r="G752" s="40">
        <v>1342.1200000000001</v>
      </c>
      <c r="H752" s="35">
        <f t="shared" si="308"/>
        <v>12079.080000000002</v>
      </c>
      <c r="I752" s="35">
        <f t="shared" si="303"/>
        <v>14908.680000000002</v>
      </c>
      <c r="J752" s="441"/>
      <c r="K752" s="371"/>
      <c r="L752" s="328">
        <v>314.40000000000003</v>
      </c>
      <c r="M752" s="329">
        <f t="shared" si="304"/>
        <v>0</v>
      </c>
      <c r="N752" s="328">
        <v>1342.1200000000001</v>
      </c>
      <c r="O752" s="329">
        <f t="shared" si="299"/>
        <v>0</v>
      </c>
      <c r="P752" s="329">
        <f t="shared" si="305"/>
        <v>0</v>
      </c>
      <c r="Q752" s="473"/>
      <c r="R752" s="327">
        <f t="shared" si="300"/>
        <v>9</v>
      </c>
      <c r="S752" s="328">
        <v>314.40000000000003</v>
      </c>
      <c r="T752" s="329">
        <f t="shared" si="306"/>
        <v>2829.6000000000004</v>
      </c>
      <c r="U752" s="328">
        <v>1342.1200000000001</v>
      </c>
      <c r="V752" s="329">
        <f t="shared" si="301"/>
        <v>12079.080000000002</v>
      </c>
      <c r="W752" s="329">
        <f t="shared" si="307"/>
        <v>14908.680000000002</v>
      </c>
      <c r="X752" s="464">
        <f t="shared" si="296"/>
        <v>14908.680000000002</v>
      </c>
      <c r="Y752" s="497">
        <f t="shared" si="297"/>
        <v>0</v>
      </c>
    </row>
    <row r="753" spans="1:25" x14ac:dyDescent="0.25">
      <c r="A753" s="195" t="s">
        <v>1396</v>
      </c>
      <c r="B753" s="196" t="s">
        <v>1397</v>
      </c>
      <c r="C753" s="197" t="s">
        <v>296</v>
      </c>
      <c r="D753" s="119">
        <v>9</v>
      </c>
      <c r="E753" s="40">
        <v>314.40000000000003</v>
      </c>
      <c r="F753" s="35">
        <f t="shared" si="302"/>
        <v>2829.6000000000004</v>
      </c>
      <c r="G753" s="40">
        <v>694.2</v>
      </c>
      <c r="H753" s="35">
        <f t="shared" si="308"/>
        <v>6247.8</v>
      </c>
      <c r="I753" s="35">
        <f t="shared" si="303"/>
        <v>9077.4000000000015</v>
      </c>
      <c r="J753" s="441"/>
      <c r="K753" s="371"/>
      <c r="L753" s="328">
        <v>314.40000000000003</v>
      </c>
      <c r="M753" s="329">
        <f t="shared" si="304"/>
        <v>0</v>
      </c>
      <c r="N753" s="328">
        <v>694.2</v>
      </c>
      <c r="O753" s="329">
        <f t="shared" si="299"/>
        <v>0</v>
      </c>
      <c r="P753" s="329">
        <f t="shared" si="305"/>
        <v>0</v>
      </c>
      <c r="Q753" s="473"/>
      <c r="R753" s="327">
        <f t="shared" si="300"/>
        <v>9</v>
      </c>
      <c r="S753" s="328">
        <v>314.40000000000003</v>
      </c>
      <c r="T753" s="329">
        <f t="shared" si="306"/>
        <v>2829.6000000000004</v>
      </c>
      <c r="U753" s="328">
        <v>694.2</v>
      </c>
      <c r="V753" s="329">
        <f t="shared" si="301"/>
        <v>6247.8</v>
      </c>
      <c r="W753" s="329">
        <f t="shared" si="307"/>
        <v>9077.4000000000015</v>
      </c>
      <c r="X753" s="464">
        <f t="shared" si="296"/>
        <v>9077.4000000000015</v>
      </c>
      <c r="Y753" s="497">
        <f t="shared" si="297"/>
        <v>0</v>
      </c>
    </row>
    <row r="754" spans="1:25" ht="28.5" x14ac:dyDescent="0.25">
      <c r="A754" s="194" t="s">
        <v>1398</v>
      </c>
      <c r="B754" s="117" t="s">
        <v>1399</v>
      </c>
      <c r="C754" s="118" t="s">
        <v>449</v>
      </c>
      <c r="D754" s="210">
        <v>41</v>
      </c>
      <c r="E754" s="40">
        <v>393</v>
      </c>
      <c r="F754" s="35">
        <f t="shared" si="302"/>
        <v>16113</v>
      </c>
      <c r="G754" s="40">
        <v>416</v>
      </c>
      <c r="H754" s="35">
        <f t="shared" si="308"/>
        <v>17056</v>
      </c>
      <c r="I754" s="35">
        <f t="shared" si="303"/>
        <v>33169</v>
      </c>
      <c r="J754" s="455"/>
      <c r="K754" s="395"/>
      <c r="L754" s="328">
        <v>393</v>
      </c>
      <c r="M754" s="329">
        <f t="shared" si="304"/>
        <v>0</v>
      </c>
      <c r="N754" s="328">
        <v>416</v>
      </c>
      <c r="O754" s="329">
        <f t="shared" si="299"/>
        <v>0</v>
      </c>
      <c r="P754" s="329">
        <f t="shared" si="305"/>
        <v>0</v>
      </c>
      <c r="Q754" s="487"/>
      <c r="R754" s="327">
        <f t="shared" si="300"/>
        <v>41</v>
      </c>
      <c r="S754" s="328">
        <v>393</v>
      </c>
      <c r="T754" s="329">
        <f t="shared" si="306"/>
        <v>16113</v>
      </c>
      <c r="U754" s="328">
        <v>416</v>
      </c>
      <c r="V754" s="329">
        <f t="shared" si="301"/>
        <v>17056</v>
      </c>
      <c r="W754" s="329">
        <f t="shared" si="307"/>
        <v>33169</v>
      </c>
      <c r="X754" s="464">
        <f t="shared" si="296"/>
        <v>33169</v>
      </c>
      <c r="Y754" s="497">
        <f t="shared" si="297"/>
        <v>0</v>
      </c>
    </row>
    <row r="755" spans="1:25" ht="28.5" x14ac:dyDescent="0.25">
      <c r="A755" s="195" t="s">
        <v>1400</v>
      </c>
      <c r="B755" s="196" t="s">
        <v>1401</v>
      </c>
      <c r="C755" s="197" t="s">
        <v>449</v>
      </c>
      <c r="D755" s="211">
        <v>39.200000000000003</v>
      </c>
      <c r="E755" s="40">
        <v>393</v>
      </c>
      <c r="F755" s="35">
        <f t="shared" si="302"/>
        <v>15405.6</v>
      </c>
      <c r="G755" s="40">
        <v>518.07600000000002</v>
      </c>
      <c r="H755" s="35">
        <f t="shared" si="308"/>
        <v>20308.579200000004</v>
      </c>
      <c r="I755" s="35">
        <f t="shared" si="303"/>
        <v>35714.179200000006</v>
      </c>
      <c r="J755" s="456"/>
      <c r="K755" s="396"/>
      <c r="L755" s="328">
        <v>393</v>
      </c>
      <c r="M755" s="329">
        <f t="shared" si="304"/>
        <v>0</v>
      </c>
      <c r="N755" s="328">
        <v>518.07600000000002</v>
      </c>
      <c r="O755" s="329">
        <f t="shared" si="299"/>
        <v>0</v>
      </c>
      <c r="P755" s="329">
        <f t="shared" si="305"/>
        <v>0</v>
      </c>
      <c r="Q755" s="488"/>
      <c r="R755" s="327">
        <f t="shared" si="300"/>
        <v>39.200000000000003</v>
      </c>
      <c r="S755" s="328">
        <v>393</v>
      </c>
      <c r="T755" s="329">
        <f t="shared" si="306"/>
        <v>15405.6</v>
      </c>
      <c r="U755" s="328">
        <v>518.07600000000002</v>
      </c>
      <c r="V755" s="329">
        <f t="shared" si="301"/>
        <v>20308.579200000004</v>
      </c>
      <c r="W755" s="329">
        <f t="shared" si="307"/>
        <v>35714.179200000006</v>
      </c>
      <c r="X755" s="464">
        <f t="shared" si="296"/>
        <v>35714.179200000006</v>
      </c>
      <c r="Y755" s="497">
        <f t="shared" si="297"/>
        <v>0</v>
      </c>
    </row>
    <row r="756" spans="1:25" ht="28.5" x14ac:dyDescent="0.25">
      <c r="A756" s="194" t="s">
        <v>1402</v>
      </c>
      <c r="B756" s="117" t="s">
        <v>1403</v>
      </c>
      <c r="C756" s="118" t="s">
        <v>449</v>
      </c>
      <c r="D756" s="119">
        <v>3.3</v>
      </c>
      <c r="E756" s="40">
        <v>393</v>
      </c>
      <c r="F756" s="35">
        <f t="shared" si="302"/>
        <v>1296.8999999999999</v>
      </c>
      <c r="G756" s="40">
        <v>465.40000000000003</v>
      </c>
      <c r="H756" s="35">
        <f t="shared" si="308"/>
        <v>1535.82</v>
      </c>
      <c r="I756" s="35">
        <f t="shared" si="303"/>
        <v>2832.72</v>
      </c>
      <c r="J756" s="441"/>
      <c r="K756" s="371"/>
      <c r="L756" s="328">
        <v>393</v>
      </c>
      <c r="M756" s="329">
        <f t="shared" si="304"/>
        <v>0</v>
      </c>
      <c r="N756" s="328">
        <v>465.40000000000003</v>
      </c>
      <c r="O756" s="329">
        <f t="shared" si="299"/>
        <v>0</v>
      </c>
      <c r="P756" s="329">
        <f t="shared" si="305"/>
        <v>0</v>
      </c>
      <c r="Q756" s="473"/>
      <c r="R756" s="327">
        <f t="shared" si="300"/>
        <v>3.3</v>
      </c>
      <c r="S756" s="328">
        <v>393</v>
      </c>
      <c r="T756" s="329">
        <f t="shared" si="306"/>
        <v>1296.8999999999999</v>
      </c>
      <c r="U756" s="328">
        <v>465.40000000000003</v>
      </c>
      <c r="V756" s="329">
        <f t="shared" si="301"/>
        <v>1535.82</v>
      </c>
      <c r="W756" s="329">
        <f t="shared" si="307"/>
        <v>2832.72</v>
      </c>
      <c r="X756" s="464">
        <f t="shared" si="296"/>
        <v>2832.72</v>
      </c>
      <c r="Y756" s="497">
        <f t="shared" si="297"/>
        <v>0</v>
      </c>
    </row>
    <row r="757" spans="1:25" x14ac:dyDescent="0.25">
      <c r="A757" s="195" t="s">
        <v>1404</v>
      </c>
      <c r="B757" s="117" t="s">
        <v>1405</v>
      </c>
      <c r="C757" s="118" t="s">
        <v>28</v>
      </c>
      <c r="D757" s="119">
        <v>50</v>
      </c>
      <c r="E757" s="40">
        <v>6.5500000000000007</v>
      </c>
      <c r="F757" s="35">
        <f t="shared" si="302"/>
        <v>327.50000000000006</v>
      </c>
      <c r="G757" s="40">
        <v>19.344000000000001</v>
      </c>
      <c r="H757" s="35">
        <f t="shared" si="308"/>
        <v>967.2</v>
      </c>
      <c r="I757" s="35">
        <f t="shared" si="303"/>
        <v>1294.7</v>
      </c>
      <c r="J757" s="441"/>
      <c r="K757" s="371"/>
      <c r="L757" s="328">
        <v>6.5500000000000007</v>
      </c>
      <c r="M757" s="329">
        <f t="shared" si="304"/>
        <v>0</v>
      </c>
      <c r="N757" s="328">
        <v>19.344000000000001</v>
      </c>
      <c r="O757" s="329">
        <f t="shared" si="299"/>
        <v>0</v>
      </c>
      <c r="P757" s="329">
        <f t="shared" si="305"/>
        <v>0</v>
      </c>
      <c r="Q757" s="473"/>
      <c r="R757" s="327">
        <f t="shared" si="300"/>
        <v>50</v>
      </c>
      <c r="S757" s="328">
        <v>6.5500000000000007</v>
      </c>
      <c r="T757" s="329">
        <f t="shared" si="306"/>
        <v>327.50000000000006</v>
      </c>
      <c r="U757" s="328">
        <v>19.344000000000001</v>
      </c>
      <c r="V757" s="329">
        <f t="shared" si="301"/>
        <v>967.2</v>
      </c>
      <c r="W757" s="329">
        <f t="shared" si="307"/>
        <v>1294.7</v>
      </c>
      <c r="X757" s="464">
        <f t="shared" si="296"/>
        <v>1294.7</v>
      </c>
      <c r="Y757" s="497">
        <f t="shared" si="297"/>
        <v>0</v>
      </c>
    </row>
    <row r="758" spans="1:25" x14ac:dyDescent="0.25">
      <c r="A758" s="195" t="s">
        <v>1406</v>
      </c>
      <c r="B758" s="196" t="s">
        <v>1407</v>
      </c>
      <c r="C758" s="197" t="s">
        <v>28</v>
      </c>
      <c r="D758" s="198">
        <v>57</v>
      </c>
      <c r="E758" s="40">
        <v>484.70000000000005</v>
      </c>
      <c r="F758" s="35">
        <f t="shared" si="302"/>
        <v>27627.9</v>
      </c>
      <c r="G758" s="40">
        <v>868.82900000000006</v>
      </c>
      <c r="H758" s="35">
        <f t="shared" si="308"/>
        <v>49523.253000000004</v>
      </c>
      <c r="I758" s="35">
        <f t="shared" si="303"/>
        <v>77151.153000000006</v>
      </c>
      <c r="J758" s="452"/>
      <c r="K758" s="391"/>
      <c r="L758" s="328">
        <v>484.70000000000005</v>
      </c>
      <c r="M758" s="329">
        <f t="shared" si="304"/>
        <v>0</v>
      </c>
      <c r="N758" s="328">
        <v>868.82900000000006</v>
      </c>
      <c r="O758" s="329">
        <f t="shared" si="299"/>
        <v>0</v>
      </c>
      <c r="P758" s="329">
        <f t="shared" si="305"/>
        <v>0</v>
      </c>
      <c r="Q758" s="484"/>
      <c r="R758" s="327">
        <f t="shared" si="300"/>
        <v>57</v>
      </c>
      <c r="S758" s="328">
        <v>484.70000000000005</v>
      </c>
      <c r="T758" s="329">
        <f t="shared" si="306"/>
        <v>27627.9</v>
      </c>
      <c r="U758" s="328">
        <v>868.82900000000006</v>
      </c>
      <c r="V758" s="329">
        <f t="shared" si="301"/>
        <v>49523.253000000004</v>
      </c>
      <c r="W758" s="329">
        <f t="shared" si="307"/>
        <v>77151.153000000006</v>
      </c>
      <c r="X758" s="464">
        <f t="shared" si="296"/>
        <v>77151.153000000006</v>
      </c>
      <c r="Y758" s="497">
        <f t="shared" si="297"/>
        <v>0</v>
      </c>
    </row>
    <row r="759" spans="1:25" x14ac:dyDescent="0.25">
      <c r="A759" s="194" t="s">
        <v>1408</v>
      </c>
      <c r="B759" s="117" t="s">
        <v>1409</v>
      </c>
      <c r="C759" s="118" t="s">
        <v>28</v>
      </c>
      <c r="D759" s="119">
        <v>4</v>
      </c>
      <c r="E759" s="40">
        <v>484.70000000000005</v>
      </c>
      <c r="F759" s="35">
        <f t="shared" si="302"/>
        <v>1938.8000000000002</v>
      </c>
      <c r="G759" s="40">
        <v>832</v>
      </c>
      <c r="H759" s="35">
        <f t="shared" si="308"/>
        <v>3328</v>
      </c>
      <c r="I759" s="35">
        <f t="shared" si="303"/>
        <v>5266.8</v>
      </c>
      <c r="J759" s="441"/>
      <c r="K759" s="371"/>
      <c r="L759" s="328">
        <v>484.70000000000005</v>
      </c>
      <c r="M759" s="329">
        <f t="shared" si="304"/>
        <v>0</v>
      </c>
      <c r="N759" s="328">
        <v>832</v>
      </c>
      <c r="O759" s="329">
        <f t="shared" si="299"/>
        <v>0</v>
      </c>
      <c r="P759" s="329">
        <f t="shared" si="305"/>
        <v>0</v>
      </c>
      <c r="Q759" s="473"/>
      <c r="R759" s="327">
        <f t="shared" si="300"/>
        <v>4</v>
      </c>
      <c r="S759" s="328">
        <v>484.70000000000005</v>
      </c>
      <c r="T759" s="329">
        <f t="shared" si="306"/>
        <v>1938.8000000000002</v>
      </c>
      <c r="U759" s="328">
        <v>832</v>
      </c>
      <c r="V759" s="329">
        <f t="shared" si="301"/>
        <v>3328</v>
      </c>
      <c r="W759" s="329">
        <f t="shared" si="307"/>
        <v>5266.8</v>
      </c>
      <c r="X759" s="464">
        <f t="shared" si="296"/>
        <v>5266.8</v>
      </c>
      <c r="Y759" s="497">
        <f t="shared" si="297"/>
        <v>0</v>
      </c>
    </row>
    <row r="760" spans="1:25" x14ac:dyDescent="0.25">
      <c r="A760" s="195" t="s">
        <v>1410</v>
      </c>
      <c r="B760" s="196" t="s">
        <v>1411</v>
      </c>
      <c r="C760" s="197" t="s">
        <v>28</v>
      </c>
      <c r="D760" s="198">
        <v>69</v>
      </c>
      <c r="E760" s="40">
        <v>65.5</v>
      </c>
      <c r="F760" s="35">
        <f t="shared" si="302"/>
        <v>4519.5</v>
      </c>
      <c r="G760" s="40">
        <v>127.4</v>
      </c>
      <c r="H760" s="35">
        <f t="shared" si="308"/>
        <v>8790.6</v>
      </c>
      <c r="I760" s="35">
        <f t="shared" si="303"/>
        <v>13310.1</v>
      </c>
      <c r="J760" s="452"/>
      <c r="K760" s="391"/>
      <c r="L760" s="328">
        <v>65.5</v>
      </c>
      <c r="M760" s="329">
        <f t="shared" si="304"/>
        <v>0</v>
      </c>
      <c r="N760" s="328">
        <v>127.4</v>
      </c>
      <c r="O760" s="329">
        <f t="shared" si="299"/>
        <v>0</v>
      </c>
      <c r="P760" s="329">
        <f t="shared" si="305"/>
        <v>0</v>
      </c>
      <c r="Q760" s="484"/>
      <c r="R760" s="327">
        <f t="shared" si="300"/>
        <v>69</v>
      </c>
      <c r="S760" s="328">
        <v>65.5</v>
      </c>
      <c r="T760" s="329">
        <f t="shared" si="306"/>
        <v>4519.5</v>
      </c>
      <c r="U760" s="328">
        <v>127.4</v>
      </c>
      <c r="V760" s="329">
        <f t="shared" si="301"/>
        <v>8790.6</v>
      </c>
      <c r="W760" s="329">
        <f t="shared" si="307"/>
        <v>13310.1</v>
      </c>
      <c r="X760" s="464">
        <f t="shared" si="296"/>
        <v>13310.1</v>
      </c>
      <c r="Y760" s="497">
        <f t="shared" si="297"/>
        <v>0</v>
      </c>
    </row>
    <row r="761" spans="1:25" x14ac:dyDescent="0.25">
      <c r="A761" s="212" t="s">
        <v>1412</v>
      </c>
      <c r="B761" s="117" t="s">
        <v>1413</v>
      </c>
      <c r="C761" s="118" t="s">
        <v>28</v>
      </c>
      <c r="D761" s="119">
        <v>27</v>
      </c>
      <c r="E761" s="40">
        <v>720.5</v>
      </c>
      <c r="F761" s="35">
        <f t="shared" si="302"/>
        <v>19453.5</v>
      </c>
      <c r="G761" s="40">
        <v>1014</v>
      </c>
      <c r="H761" s="35">
        <f t="shared" si="308"/>
        <v>27378</v>
      </c>
      <c r="I761" s="35">
        <f t="shared" si="303"/>
        <v>46831.5</v>
      </c>
      <c r="J761" s="441"/>
      <c r="K761" s="371"/>
      <c r="L761" s="328">
        <v>720.5</v>
      </c>
      <c r="M761" s="329">
        <f t="shared" si="304"/>
        <v>0</v>
      </c>
      <c r="N761" s="328">
        <v>1014</v>
      </c>
      <c r="O761" s="329">
        <f t="shared" si="299"/>
        <v>0</v>
      </c>
      <c r="P761" s="329">
        <f t="shared" si="305"/>
        <v>0</v>
      </c>
      <c r="Q761" s="473"/>
      <c r="R761" s="327">
        <f t="shared" si="300"/>
        <v>27</v>
      </c>
      <c r="S761" s="328">
        <v>720.5</v>
      </c>
      <c r="T761" s="329">
        <f t="shared" si="306"/>
        <v>19453.5</v>
      </c>
      <c r="U761" s="328">
        <v>1014</v>
      </c>
      <c r="V761" s="329">
        <f t="shared" si="301"/>
        <v>27378</v>
      </c>
      <c r="W761" s="329">
        <f t="shared" si="307"/>
        <v>46831.5</v>
      </c>
      <c r="X761" s="464">
        <f t="shared" si="296"/>
        <v>46831.5</v>
      </c>
      <c r="Y761" s="497">
        <f t="shared" si="297"/>
        <v>0</v>
      </c>
    </row>
    <row r="762" spans="1:25" x14ac:dyDescent="0.25">
      <c r="A762" s="195" t="s">
        <v>1414</v>
      </c>
      <c r="B762" s="117" t="s">
        <v>1415</v>
      </c>
      <c r="C762" s="118" t="s">
        <v>28</v>
      </c>
      <c r="D762" s="119">
        <v>820</v>
      </c>
      <c r="E762" s="40">
        <v>6.5500000000000007</v>
      </c>
      <c r="F762" s="35">
        <f t="shared" si="302"/>
        <v>5371.0000000000009</v>
      </c>
      <c r="G762" s="40">
        <v>19.344000000000001</v>
      </c>
      <c r="H762" s="35">
        <f t="shared" si="308"/>
        <v>15862.080000000002</v>
      </c>
      <c r="I762" s="35">
        <f t="shared" si="303"/>
        <v>21233.08</v>
      </c>
      <c r="J762" s="441"/>
      <c r="K762" s="371"/>
      <c r="L762" s="328">
        <v>6.5500000000000007</v>
      </c>
      <c r="M762" s="329">
        <f t="shared" si="304"/>
        <v>0</v>
      </c>
      <c r="N762" s="328">
        <v>19.344000000000001</v>
      </c>
      <c r="O762" s="329">
        <f t="shared" si="299"/>
        <v>0</v>
      </c>
      <c r="P762" s="329">
        <f t="shared" si="305"/>
        <v>0</v>
      </c>
      <c r="Q762" s="473"/>
      <c r="R762" s="327">
        <f t="shared" si="300"/>
        <v>820</v>
      </c>
      <c r="S762" s="328">
        <v>6.5500000000000007</v>
      </c>
      <c r="T762" s="329">
        <f t="shared" si="306"/>
        <v>5371.0000000000009</v>
      </c>
      <c r="U762" s="328">
        <v>19.344000000000001</v>
      </c>
      <c r="V762" s="329">
        <f t="shared" si="301"/>
        <v>15862.080000000002</v>
      </c>
      <c r="W762" s="329">
        <f t="shared" si="307"/>
        <v>21233.08</v>
      </c>
      <c r="X762" s="464">
        <f t="shared" si="296"/>
        <v>21233.08</v>
      </c>
      <c r="Y762" s="497">
        <f t="shared" si="297"/>
        <v>0</v>
      </c>
    </row>
    <row r="763" spans="1:25" x14ac:dyDescent="0.25">
      <c r="A763" s="74" t="s">
        <v>1416</v>
      </c>
      <c r="B763" s="75" t="s">
        <v>1417</v>
      </c>
      <c r="C763" s="76"/>
      <c r="D763" s="77"/>
      <c r="E763" s="112"/>
      <c r="F763" s="80">
        <f>SUM(F764:F773)</f>
        <v>270435.38</v>
      </c>
      <c r="G763" s="27"/>
      <c r="H763" s="80">
        <f>SUM(H764:H773)</f>
        <v>642268.26</v>
      </c>
      <c r="I763" s="80">
        <f>SUM(I764:I773)</f>
        <v>912703.64</v>
      </c>
      <c r="J763" s="447"/>
      <c r="K763" s="350"/>
      <c r="L763" s="367"/>
      <c r="M763" s="353">
        <f>SUM(M764:M773)</f>
        <v>27510</v>
      </c>
      <c r="N763" s="370"/>
      <c r="O763" s="353">
        <f>SUM(O764:O773)</f>
        <v>279922</v>
      </c>
      <c r="P763" s="353">
        <f>SUM(P764:P773)</f>
        <v>307432</v>
      </c>
      <c r="Q763" s="479"/>
      <c r="R763" s="327">
        <f t="shared" si="300"/>
        <v>0</v>
      </c>
      <c r="S763" s="367"/>
      <c r="T763" s="353">
        <f>SUM(T764:T773)</f>
        <v>242925.38</v>
      </c>
      <c r="U763" s="370"/>
      <c r="V763" s="353">
        <f>SUM(V764:V773)</f>
        <v>362346.26</v>
      </c>
      <c r="W763" s="353">
        <f>SUM(W764:W773)</f>
        <v>605271.64</v>
      </c>
      <c r="X763" s="464">
        <f t="shared" si="296"/>
        <v>605271.64</v>
      </c>
      <c r="Y763" s="497">
        <f t="shared" si="297"/>
        <v>0</v>
      </c>
    </row>
    <row r="764" spans="1:25" x14ac:dyDescent="0.25">
      <c r="A764" s="194" t="s">
        <v>1418</v>
      </c>
      <c r="B764" s="117" t="s">
        <v>1419</v>
      </c>
      <c r="C764" s="118" t="s">
        <v>170</v>
      </c>
      <c r="D764" s="119">
        <v>1</v>
      </c>
      <c r="E764" s="40">
        <v>5502</v>
      </c>
      <c r="F764" s="35">
        <f t="shared" ref="F764:F773" si="309">D764*E764</f>
        <v>5502</v>
      </c>
      <c r="G764" s="40">
        <v>87964</v>
      </c>
      <c r="H764" s="35">
        <f t="shared" ref="H764:H773" si="310">D764*G764</f>
        <v>87964</v>
      </c>
      <c r="I764" s="35">
        <f>H764+F764</f>
        <v>93466</v>
      </c>
      <c r="J764" s="441"/>
      <c r="K764" s="371">
        <v>1</v>
      </c>
      <c r="L764" s="328">
        <v>5502</v>
      </c>
      <c r="M764" s="329">
        <f t="shared" ref="M764:M773" si="311">K764*L764</f>
        <v>5502</v>
      </c>
      <c r="N764" s="328">
        <v>87964</v>
      </c>
      <c r="O764" s="329">
        <f t="shared" ref="O764:O773" si="312">K764*N764</f>
        <v>87964</v>
      </c>
      <c r="P764" s="329">
        <f>O764+M764</f>
        <v>93466</v>
      </c>
      <c r="Q764" s="473"/>
      <c r="R764" s="327">
        <f t="shared" si="300"/>
        <v>0</v>
      </c>
      <c r="S764" s="328">
        <v>5502</v>
      </c>
      <c r="T764" s="329">
        <f t="shared" ref="T764:T773" si="313">R764*S764</f>
        <v>0</v>
      </c>
      <c r="U764" s="328">
        <v>87964</v>
      </c>
      <c r="V764" s="329">
        <f t="shared" ref="V764:V773" si="314">R764*U764</f>
        <v>0</v>
      </c>
      <c r="W764" s="329">
        <f>V764+T764</f>
        <v>0</v>
      </c>
      <c r="X764" s="464">
        <f t="shared" si="296"/>
        <v>0</v>
      </c>
      <c r="Y764" s="497">
        <f t="shared" si="297"/>
        <v>0</v>
      </c>
    </row>
    <row r="765" spans="1:25" ht="28.5" x14ac:dyDescent="0.25">
      <c r="A765" s="194" t="s">
        <v>1420</v>
      </c>
      <c r="B765" s="117" t="s">
        <v>1421</v>
      </c>
      <c r="C765" s="118" t="s">
        <v>296</v>
      </c>
      <c r="D765" s="119">
        <v>70</v>
      </c>
      <c r="E765" s="40">
        <v>314.39999999999998</v>
      </c>
      <c r="F765" s="35">
        <f t="shared" si="309"/>
        <v>22008</v>
      </c>
      <c r="G765" s="40">
        <v>2519.4</v>
      </c>
      <c r="H765" s="35">
        <f t="shared" si="310"/>
        <v>176358</v>
      </c>
      <c r="I765" s="35">
        <f t="shared" ref="I765:I773" si="315">H765+F765</f>
        <v>198366</v>
      </c>
      <c r="J765" s="441"/>
      <c r="K765" s="371">
        <v>70</v>
      </c>
      <c r="L765" s="328">
        <v>314.39999999999998</v>
      </c>
      <c r="M765" s="329">
        <f t="shared" si="311"/>
        <v>22008</v>
      </c>
      <c r="N765" s="328">
        <v>2519.4</v>
      </c>
      <c r="O765" s="329">
        <f t="shared" si="312"/>
        <v>176358</v>
      </c>
      <c r="P765" s="329">
        <f t="shared" ref="P765:P773" si="316">O765+M765</f>
        <v>198366</v>
      </c>
      <c r="Q765" s="473"/>
      <c r="R765" s="327">
        <f t="shared" si="300"/>
        <v>0</v>
      </c>
      <c r="S765" s="328">
        <v>314.39999999999998</v>
      </c>
      <c r="T765" s="329">
        <f t="shared" si="313"/>
        <v>0</v>
      </c>
      <c r="U765" s="328">
        <v>2519.4</v>
      </c>
      <c r="V765" s="329">
        <f t="shared" si="314"/>
        <v>0</v>
      </c>
      <c r="W765" s="329">
        <f t="shared" ref="W765:W773" si="317">V765+T765</f>
        <v>0</v>
      </c>
      <c r="X765" s="464">
        <f t="shared" si="296"/>
        <v>0</v>
      </c>
      <c r="Y765" s="497">
        <f t="shared" si="297"/>
        <v>0</v>
      </c>
    </row>
    <row r="766" spans="1:25" ht="28.5" x14ac:dyDescent="0.25">
      <c r="A766" s="194" t="s">
        <v>1422</v>
      </c>
      <c r="B766" s="117" t="s">
        <v>1423</v>
      </c>
      <c r="C766" s="118" t="s">
        <v>296</v>
      </c>
      <c r="D766" s="119">
        <v>124.5</v>
      </c>
      <c r="E766" s="40">
        <v>162.44</v>
      </c>
      <c r="F766" s="35">
        <f t="shared" si="309"/>
        <v>20223.78</v>
      </c>
      <c r="G766" s="40">
        <v>496.6</v>
      </c>
      <c r="H766" s="35">
        <f t="shared" si="310"/>
        <v>61826.700000000004</v>
      </c>
      <c r="I766" s="35">
        <f t="shared" si="315"/>
        <v>82050.48000000001</v>
      </c>
      <c r="J766" s="441"/>
      <c r="K766" s="371"/>
      <c r="L766" s="328">
        <v>162.44</v>
      </c>
      <c r="M766" s="329">
        <f t="shared" si="311"/>
        <v>0</v>
      </c>
      <c r="N766" s="328">
        <v>496.6</v>
      </c>
      <c r="O766" s="329">
        <f t="shared" si="312"/>
        <v>0</v>
      </c>
      <c r="P766" s="329">
        <f t="shared" si="316"/>
        <v>0</v>
      </c>
      <c r="Q766" s="473"/>
      <c r="R766" s="327">
        <f t="shared" si="300"/>
        <v>124.5</v>
      </c>
      <c r="S766" s="328">
        <v>162.44</v>
      </c>
      <c r="T766" s="329">
        <f t="shared" si="313"/>
        <v>20223.78</v>
      </c>
      <c r="U766" s="328">
        <v>496.6</v>
      </c>
      <c r="V766" s="329">
        <f t="shared" si="314"/>
        <v>61826.700000000004</v>
      </c>
      <c r="W766" s="329">
        <f t="shared" si="317"/>
        <v>82050.48000000001</v>
      </c>
      <c r="X766" s="464">
        <f t="shared" si="296"/>
        <v>82050.48000000001</v>
      </c>
      <c r="Y766" s="497">
        <f t="shared" si="297"/>
        <v>0</v>
      </c>
    </row>
    <row r="767" spans="1:25" ht="28.5" x14ac:dyDescent="0.25">
      <c r="A767" s="194" t="s">
        <v>1424</v>
      </c>
      <c r="B767" s="117" t="s">
        <v>1425</v>
      </c>
      <c r="C767" s="118" t="s">
        <v>296</v>
      </c>
      <c r="D767" s="119">
        <v>310</v>
      </c>
      <c r="E767" s="40">
        <v>162.44</v>
      </c>
      <c r="F767" s="35">
        <f t="shared" si="309"/>
        <v>50356.4</v>
      </c>
      <c r="G767" s="40">
        <v>434.2</v>
      </c>
      <c r="H767" s="35">
        <f t="shared" si="310"/>
        <v>134602</v>
      </c>
      <c r="I767" s="35">
        <f t="shared" si="315"/>
        <v>184958.4</v>
      </c>
      <c r="J767" s="441"/>
      <c r="K767" s="371"/>
      <c r="L767" s="328">
        <v>162.44</v>
      </c>
      <c r="M767" s="329">
        <f t="shared" si="311"/>
        <v>0</v>
      </c>
      <c r="N767" s="328">
        <v>434.2</v>
      </c>
      <c r="O767" s="329">
        <f t="shared" si="312"/>
        <v>0</v>
      </c>
      <c r="P767" s="329">
        <f t="shared" si="316"/>
        <v>0</v>
      </c>
      <c r="Q767" s="473"/>
      <c r="R767" s="327">
        <f t="shared" si="300"/>
        <v>310</v>
      </c>
      <c r="S767" s="328">
        <v>162.44</v>
      </c>
      <c r="T767" s="329">
        <f t="shared" si="313"/>
        <v>50356.4</v>
      </c>
      <c r="U767" s="328">
        <v>434.2</v>
      </c>
      <c r="V767" s="329">
        <f t="shared" si="314"/>
        <v>134602</v>
      </c>
      <c r="W767" s="329">
        <f t="shared" si="317"/>
        <v>184958.4</v>
      </c>
      <c r="X767" s="464">
        <f t="shared" si="296"/>
        <v>184958.4</v>
      </c>
      <c r="Y767" s="497">
        <f t="shared" si="297"/>
        <v>0</v>
      </c>
    </row>
    <row r="768" spans="1:25" x14ac:dyDescent="0.25">
      <c r="A768" s="194" t="s">
        <v>1426</v>
      </c>
      <c r="B768" s="117" t="s">
        <v>1427</v>
      </c>
      <c r="C768" s="118" t="s">
        <v>243</v>
      </c>
      <c r="D768" s="119">
        <v>20</v>
      </c>
      <c r="E768" s="40">
        <v>162.44</v>
      </c>
      <c r="F768" s="35">
        <f t="shared" si="309"/>
        <v>3248.8</v>
      </c>
      <c r="G768" s="40">
        <v>322.40000000000003</v>
      </c>
      <c r="H768" s="35">
        <f t="shared" si="310"/>
        <v>6448.0000000000009</v>
      </c>
      <c r="I768" s="35">
        <f t="shared" si="315"/>
        <v>9696.8000000000011</v>
      </c>
      <c r="J768" s="441"/>
      <c r="K768" s="371"/>
      <c r="L768" s="328">
        <v>162.44</v>
      </c>
      <c r="M768" s="329">
        <f t="shared" si="311"/>
        <v>0</v>
      </c>
      <c r="N768" s="328">
        <v>322.40000000000003</v>
      </c>
      <c r="O768" s="329">
        <f t="shared" si="312"/>
        <v>0</v>
      </c>
      <c r="P768" s="329">
        <f t="shared" si="316"/>
        <v>0</v>
      </c>
      <c r="Q768" s="473"/>
      <c r="R768" s="327">
        <f t="shared" si="300"/>
        <v>20</v>
      </c>
      <c r="S768" s="328">
        <v>162.44</v>
      </c>
      <c r="T768" s="329">
        <f t="shared" si="313"/>
        <v>3248.8</v>
      </c>
      <c r="U768" s="328">
        <v>322.40000000000003</v>
      </c>
      <c r="V768" s="329">
        <f t="shared" si="314"/>
        <v>6448.0000000000009</v>
      </c>
      <c r="W768" s="329">
        <f t="shared" si="317"/>
        <v>9696.8000000000011</v>
      </c>
      <c r="X768" s="464">
        <f t="shared" si="296"/>
        <v>9696.8000000000011</v>
      </c>
      <c r="Y768" s="497">
        <f t="shared" si="297"/>
        <v>0</v>
      </c>
    </row>
    <row r="769" spans="1:25" x14ac:dyDescent="0.25">
      <c r="A769" s="194" t="s">
        <v>1428</v>
      </c>
      <c r="B769" s="117" t="s">
        <v>648</v>
      </c>
      <c r="C769" s="118" t="s">
        <v>243</v>
      </c>
      <c r="D769" s="119">
        <v>310</v>
      </c>
      <c r="E769" s="40">
        <v>162.44</v>
      </c>
      <c r="F769" s="35">
        <f t="shared" si="309"/>
        <v>50356.4</v>
      </c>
      <c r="G769" s="40">
        <v>120.276</v>
      </c>
      <c r="H769" s="35">
        <f t="shared" si="310"/>
        <v>37285.56</v>
      </c>
      <c r="I769" s="35">
        <f t="shared" si="315"/>
        <v>87641.959999999992</v>
      </c>
      <c r="J769" s="441"/>
      <c r="K769" s="371"/>
      <c r="L769" s="328">
        <v>162.44</v>
      </c>
      <c r="M769" s="329">
        <f t="shared" si="311"/>
        <v>0</v>
      </c>
      <c r="N769" s="328">
        <v>120.276</v>
      </c>
      <c r="O769" s="329">
        <f t="shared" si="312"/>
        <v>0</v>
      </c>
      <c r="P769" s="329">
        <f t="shared" si="316"/>
        <v>0</v>
      </c>
      <c r="Q769" s="473"/>
      <c r="R769" s="327">
        <f t="shared" si="300"/>
        <v>310</v>
      </c>
      <c r="S769" s="328">
        <v>162.44</v>
      </c>
      <c r="T769" s="329">
        <f t="shared" si="313"/>
        <v>50356.4</v>
      </c>
      <c r="U769" s="328">
        <v>120.276</v>
      </c>
      <c r="V769" s="329">
        <f t="shared" si="314"/>
        <v>37285.56</v>
      </c>
      <c r="W769" s="329">
        <f t="shared" si="317"/>
        <v>87641.959999999992</v>
      </c>
      <c r="X769" s="464">
        <f t="shared" si="296"/>
        <v>87641.959999999992</v>
      </c>
      <c r="Y769" s="497">
        <f t="shared" si="297"/>
        <v>0</v>
      </c>
    </row>
    <row r="770" spans="1:25" x14ac:dyDescent="0.25">
      <c r="A770" s="194" t="s">
        <v>1429</v>
      </c>
      <c r="B770" s="117" t="s">
        <v>1430</v>
      </c>
      <c r="C770" s="118" t="s">
        <v>243</v>
      </c>
      <c r="D770" s="119">
        <v>600</v>
      </c>
      <c r="E770" s="40">
        <v>52.4</v>
      </c>
      <c r="F770" s="35">
        <f t="shared" si="309"/>
        <v>31440</v>
      </c>
      <c r="G770" s="40">
        <v>130</v>
      </c>
      <c r="H770" s="35">
        <f t="shared" si="310"/>
        <v>78000</v>
      </c>
      <c r="I770" s="35">
        <f t="shared" si="315"/>
        <v>109440</v>
      </c>
      <c r="J770" s="441"/>
      <c r="K770" s="371"/>
      <c r="L770" s="328">
        <v>52.4</v>
      </c>
      <c r="M770" s="329">
        <f t="shared" si="311"/>
        <v>0</v>
      </c>
      <c r="N770" s="328">
        <v>130</v>
      </c>
      <c r="O770" s="329">
        <f t="shared" si="312"/>
        <v>0</v>
      </c>
      <c r="P770" s="329">
        <f t="shared" si="316"/>
        <v>0</v>
      </c>
      <c r="Q770" s="473"/>
      <c r="R770" s="327">
        <f t="shared" si="300"/>
        <v>600</v>
      </c>
      <c r="S770" s="328">
        <v>52.4</v>
      </c>
      <c r="T770" s="329">
        <f t="shared" si="313"/>
        <v>31440</v>
      </c>
      <c r="U770" s="328">
        <v>130</v>
      </c>
      <c r="V770" s="329">
        <f t="shared" si="314"/>
        <v>78000</v>
      </c>
      <c r="W770" s="329">
        <f t="shared" si="317"/>
        <v>109440</v>
      </c>
      <c r="X770" s="464">
        <f t="shared" si="296"/>
        <v>109440</v>
      </c>
      <c r="Y770" s="497">
        <f t="shared" si="297"/>
        <v>0</v>
      </c>
    </row>
    <row r="771" spans="1:25" x14ac:dyDescent="0.25">
      <c r="A771" s="194" t="s">
        <v>1431</v>
      </c>
      <c r="B771" s="117" t="s">
        <v>348</v>
      </c>
      <c r="C771" s="118" t="s">
        <v>170</v>
      </c>
      <c r="D771" s="119">
        <v>1200</v>
      </c>
      <c r="E771" s="40">
        <v>32.75</v>
      </c>
      <c r="F771" s="35">
        <f t="shared" si="309"/>
        <v>39300</v>
      </c>
      <c r="G771" s="40">
        <v>36.82</v>
      </c>
      <c r="H771" s="35">
        <f t="shared" si="310"/>
        <v>44184</v>
      </c>
      <c r="I771" s="35">
        <f t="shared" si="315"/>
        <v>83484</v>
      </c>
      <c r="J771" s="441"/>
      <c r="K771" s="371"/>
      <c r="L771" s="328">
        <v>32.75</v>
      </c>
      <c r="M771" s="329">
        <f t="shared" si="311"/>
        <v>0</v>
      </c>
      <c r="N771" s="328">
        <v>36.82</v>
      </c>
      <c r="O771" s="329">
        <f t="shared" si="312"/>
        <v>0</v>
      </c>
      <c r="P771" s="329">
        <f t="shared" si="316"/>
        <v>0</v>
      </c>
      <c r="Q771" s="473"/>
      <c r="R771" s="327">
        <f t="shared" si="300"/>
        <v>1200</v>
      </c>
      <c r="S771" s="328">
        <v>32.75</v>
      </c>
      <c r="T771" s="329">
        <f t="shared" si="313"/>
        <v>39300</v>
      </c>
      <c r="U771" s="328">
        <v>36.82</v>
      </c>
      <c r="V771" s="329">
        <f t="shared" si="314"/>
        <v>44184</v>
      </c>
      <c r="W771" s="329">
        <f t="shared" si="317"/>
        <v>83484</v>
      </c>
      <c r="X771" s="464">
        <f t="shared" si="296"/>
        <v>83484</v>
      </c>
      <c r="Y771" s="497">
        <f t="shared" si="297"/>
        <v>0</v>
      </c>
    </row>
    <row r="772" spans="1:25" ht="14.25" customHeight="1" x14ac:dyDescent="0.25">
      <c r="A772" s="194" t="s">
        <v>1432</v>
      </c>
      <c r="B772" s="117" t="s">
        <v>354</v>
      </c>
      <c r="C772" s="118" t="s">
        <v>196</v>
      </c>
      <c r="D772" s="119">
        <v>1</v>
      </c>
      <c r="E772" s="40">
        <v>0</v>
      </c>
      <c r="F772" s="35">
        <f t="shared" si="309"/>
        <v>0</v>
      </c>
      <c r="G772" s="40">
        <v>15600</v>
      </c>
      <c r="H772" s="35">
        <f t="shared" si="310"/>
        <v>15600</v>
      </c>
      <c r="I772" s="35">
        <f t="shared" si="315"/>
        <v>15600</v>
      </c>
      <c r="J772" s="441"/>
      <c r="K772" s="371">
        <v>1</v>
      </c>
      <c r="L772" s="328">
        <v>0</v>
      </c>
      <c r="M772" s="329">
        <f t="shared" si="311"/>
        <v>0</v>
      </c>
      <c r="N772" s="328">
        <v>15600</v>
      </c>
      <c r="O772" s="329">
        <f t="shared" si="312"/>
        <v>15600</v>
      </c>
      <c r="P772" s="329">
        <f t="shared" si="316"/>
        <v>15600</v>
      </c>
      <c r="Q772" s="473"/>
      <c r="R772" s="327">
        <f t="shared" si="300"/>
        <v>0</v>
      </c>
      <c r="S772" s="328">
        <v>0</v>
      </c>
      <c r="T772" s="329">
        <f t="shared" si="313"/>
        <v>0</v>
      </c>
      <c r="U772" s="328">
        <v>15600</v>
      </c>
      <c r="V772" s="329">
        <f t="shared" si="314"/>
        <v>0</v>
      </c>
      <c r="W772" s="329">
        <f t="shared" si="317"/>
        <v>0</v>
      </c>
      <c r="X772" s="464">
        <f t="shared" si="296"/>
        <v>0</v>
      </c>
      <c r="Y772" s="497">
        <f t="shared" si="297"/>
        <v>0</v>
      </c>
    </row>
    <row r="773" spans="1:25" x14ac:dyDescent="0.25">
      <c r="A773" s="194" t="s">
        <v>1433</v>
      </c>
      <c r="B773" s="117" t="s">
        <v>381</v>
      </c>
      <c r="C773" s="118" t="s">
        <v>196</v>
      </c>
      <c r="D773" s="119">
        <v>1</v>
      </c>
      <c r="E773" s="40">
        <v>48000</v>
      </c>
      <c r="F773" s="35">
        <f t="shared" si="309"/>
        <v>48000</v>
      </c>
      <c r="G773" s="40">
        <v>0</v>
      </c>
      <c r="H773" s="35">
        <f t="shared" si="310"/>
        <v>0</v>
      </c>
      <c r="I773" s="35">
        <f t="shared" si="315"/>
        <v>48000</v>
      </c>
      <c r="J773" s="441"/>
      <c r="K773" s="371"/>
      <c r="L773" s="328">
        <v>48000</v>
      </c>
      <c r="M773" s="329">
        <f t="shared" si="311"/>
        <v>0</v>
      </c>
      <c r="N773" s="328">
        <v>0</v>
      </c>
      <c r="O773" s="329">
        <f t="shared" si="312"/>
        <v>0</v>
      </c>
      <c r="P773" s="329">
        <f t="shared" si="316"/>
        <v>0</v>
      </c>
      <c r="Q773" s="473"/>
      <c r="R773" s="327">
        <f t="shared" si="300"/>
        <v>1</v>
      </c>
      <c r="S773" s="328">
        <v>48000</v>
      </c>
      <c r="T773" s="329">
        <f t="shared" si="313"/>
        <v>48000</v>
      </c>
      <c r="U773" s="328">
        <v>0</v>
      </c>
      <c r="V773" s="329">
        <f t="shared" si="314"/>
        <v>0</v>
      </c>
      <c r="W773" s="329">
        <f t="shared" si="317"/>
        <v>48000</v>
      </c>
      <c r="X773" s="464">
        <f t="shared" si="296"/>
        <v>48000</v>
      </c>
      <c r="Y773" s="497">
        <f t="shared" si="297"/>
        <v>0</v>
      </c>
    </row>
    <row r="774" spans="1:25" x14ac:dyDescent="0.25">
      <c r="A774" s="108" t="s">
        <v>1434</v>
      </c>
      <c r="B774" s="109" t="s">
        <v>1435</v>
      </c>
      <c r="C774" s="110"/>
      <c r="D774" s="111"/>
      <c r="E774" s="112"/>
      <c r="F774" s="28">
        <f>F775+F776+F777+F778</f>
        <v>2633600.52</v>
      </c>
      <c r="G774" s="112"/>
      <c r="H774" s="28">
        <f>H775+H776+H777+H778</f>
        <v>6186996.46</v>
      </c>
      <c r="I774" s="28">
        <f>I775+I776+I777+I778</f>
        <v>8820596.9800000004</v>
      </c>
      <c r="J774" s="450"/>
      <c r="K774" s="366"/>
      <c r="L774" s="367"/>
      <c r="M774" s="368">
        <f>M775+M776+M777+M778</f>
        <v>0</v>
      </c>
      <c r="N774" s="367"/>
      <c r="O774" s="368">
        <f>O775+O776+O777+O778</f>
        <v>0</v>
      </c>
      <c r="P774" s="368">
        <f>P775+P776+P777+P778</f>
        <v>0</v>
      </c>
      <c r="Q774" s="482"/>
      <c r="R774" s="327">
        <f t="shared" si="300"/>
        <v>0</v>
      </c>
      <c r="S774" s="367"/>
      <c r="T774" s="368">
        <f>T775+T776+T777+T778</f>
        <v>2633600.52</v>
      </c>
      <c r="U774" s="367"/>
      <c r="V774" s="368">
        <f>V775+V776+V777+V778</f>
        <v>6186996.46</v>
      </c>
      <c r="W774" s="368">
        <f>W775+W776+W777+W778</f>
        <v>8820596.9800000004</v>
      </c>
      <c r="X774" s="464">
        <f t="shared" ref="X774:X837" si="318">I774-P774</f>
        <v>8820596.9800000004</v>
      </c>
      <c r="Y774" s="497">
        <f t="shared" ref="Y774:Y837" si="319">W774-X774</f>
        <v>0</v>
      </c>
    </row>
    <row r="775" spans="1:25" x14ac:dyDescent="0.25">
      <c r="A775" s="208" t="s">
        <v>1436</v>
      </c>
      <c r="B775" s="209" t="s">
        <v>390</v>
      </c>
      <c r="C775" s="202" t="s">
        <v>386</v>
      </c>
      <c r="D775" s="203">
        <v>14</v>
      </c>
      <c r="E775" s="93">
        <v>29532.639999999999</v>
      </c>
      <c r="F775" s="103">
        <f>D775*E775</f>
        <v>413456.95999999996</v>
      </c>
      <c r="G775" s="93">
        <v>262311.77</v>
      </c>
      <c r="H775" s="103">
        <f>D775*G775</f>
        <v>3672364.7800000003</v>
      </c>
      <c r="I775" s="103">
        <f>H775+F775</f>
        <v>4085821.74</v>
      </c>
      <c r="J775" s="441"/>
      <c r="K775" s="393"/>
      <c r="L775" s="358">
        <v>29532.639999999999</v>
      </c>
      <c r="M775" s="362">
        <f>K775*L775</f>
        <v>0</v>
      </c>
      <c r="N775" s="358">
        <v>262311.77</v>
      </c>
      <c r="O775" s="362">
        <f>K775*N775</f>
        <v>0</v>
      </c>
      <c r="P775" s="362">
        <f>O775+M775</f>
        <v>0</v>
      </c>
      <c r="Q775" s="473"/>
      <c r="R775" s="327">
        <f t="shared" si="300"/>
        <v>14</v>
      </c>
      <c r="S775" s="358">
        <v>29532.639999999999</v>
      </c>
      <c r="T775" s="362">
        <f>R775*S775</f>
        <v>413456.95999999996</v>
      </c>
      <c r="U775" s="358">
        <v>262311.77</v>
      </c>
      <c r="V775" s="362">
        <f>R775*U775</f>
        <v>3672364.7800000003</v>
      </c>
      <c r="W775" s="362">
        <f>V775+T775</f>
        <v>4085821.74</v>
      </c>
      <c r="X775" s="464">
        <f t="shared" si="318"/>
        <v>4085821.74</v>
      </c>
      <c r="Y775" s="497">
        <f t="shared" si="319"/>
        <v>0</v>
      </c>
    </row>
    <row r="776" spans="1:25" x14ac:dyDescent="0.25">
      <c r="A776" s="208" t="s">
        <v>1437</v>
      </c>
      <c r="B776" s="209" t="s">
        <v>408</v>
      </c>
      <c r="C776" s="202" t="s">
        <v>449</v>
      </c>
      <c r="D776" s="203">
        <v>3470</v>
      </c>
      <c r="E776" s="93">
        <v>305</v>
      </c>
      <c r="F776" s="103">
        <f>D776*E776</f>
        <v>1058350</v>
      </c>
      <c r="G776" s="93">
        <v>405</v>
      </c>
      <c r="H776" s="103">
        <f>D776*G776</f>
        <v>1405350</v>
      </c>
      <c r="I776" s="103">
        <f t="shared" ref="I776:I778" si="320">H776+F776</f>
        <v>2463700</v>
      </c>
      <c r="J776" s="441"/>
      <c r="K776" s="393"/>
      <c r="L776" s="358">
        <v>305</v>
      </c>
      <c r="M776" s="362">
        <f>K776*L776</f>
        <v>0</v>
      </c>
      <c r="N776" s="358">
        <v>405</v>
      </c>
      <c r="O776" s="362">
        <f>K776*N776</f>
        <v>0</v>
      </c>
      <c r="P776" s="362">
        <f t="shared" ref="P776:P778" si="321">O776+M776</f>
        <v>0</v>
      </c>
      <c r="Q776" s="473"/>
      <c r="R776" s="327">
        <f t="shared" ref="R776:R839" si="322">D776-K776</f>
        <v>3470</v>
      </c>
      <c r="S776" s="358">
        <v>305</v>
      </c>
      <c r="T776" s="362">
        <f>R776*S776</f>
        <v>1058350</v>
      </c>
      <c r="U776" s="358">
        <v>405</v>
      </c>
      <c r="V776" s="362">
        <f>R776*U776</f>
        <v>1405350</v>
      </c>
      <c r="W776" s="362">
        <f t="shared" ref="W776:W778" si="323">V776+T776</f>
        <v>2463700</v>
      </c>
      <c r="X776" s="464">
        <f t="shared" si="318"/>
        <v>2463700</v>
      </c>
      <c r="Y776" s="497">
        <f t="shared" si="319"/>
        <v>0</v>
      </c>
    </row>
    <row r="777" spans="1:25" x14ac:dyDescent="0.25">
      <c r="A777" s="208" t="s">
        <v>1438</v>
      </c>
      <c r="B777" s="209" t="s">
        <v>429</v>
      </c>
      <c r="C777" s="202" t="s">
        <v>28</v>
      </c>
      <c r="D777" s="203">
        <v>6</v>
      </c>
      <c r="E777" s="93">
        <v>55632.26</v>
      </c>
      <c r="F777" s="103">
        <f>D777*E777</f>
        <v>333793.56</v>
      </c>
      <c r="G777" s="93">
        <v>184880.28</v>
      </c>
      <c r="H777" s="103">
        <f>D777*G777</f>
        <v>1109281.68</v>
      </c>
      <c r="I777" s="103">
        <f t="shared" si="320"/>
        <v>1443075.24</v>
      </c>
      <c r="J777" s="441"/>
      <c r="K777" s="393"/>
      <c r="L777" s="358">
        <v>55632.26</v>
      </c>
      <c r="M777" s="362">
        <f>K777*L777</f>
        <v>0</v>
      </c>
      <c r="N777" s="358">
        <v>184880.28</v>
      </c>
      <c r="O777" s="362">
        <f>K777*N777</f>
        <v>0</v>
      </c>
      <c r="P777" s="362">
        <f t="shared" si="321"/>
        <v>0</v>
      </c>
      <c r="Q777" s="473"/>
      <c r="R777" s="327">
        <f t="shared" si="322"/>
        <v>6</v>
      </c>
      <c r="S777" s="358">
        <v>55632.26</v>
      </c>
      <c r="T777" s="362">
        <f>R777*S777</f>
        <v>333793.56</v>
      </c>
      <c r="U777" s="358">
        <v>184880.28</v>
      </c>
      <c r="V777" s="362">
        <f>R777*U777</f>
        <v>1109281.68</v>
      </c>
      <c r="W777" s="362">
        <f t="shared" si="323"/>
        <v>1443075.24</v>
      </c>
      <c r="X777" s="464">
        <f t="shared" si="318"/>
        <v>1443075.24</v>
      </c>
      <c r="Y777" s="497">
        <f t="shared" si="319"/>
        <v>0</v>
      </c>
    </row>
    <row r="778" spans="1:25" x14ac:dyDescent="0.25">
      <c r="A778" s="208" t="s">
        <v>1439</v>
      </c>
      <c r="B778" s="209" t="s">
        <v>410</v>
      </c>
      <c r="C778" s="202" t="s">
        <v>386</v>
      </c>
      <c r="D778" s="203">
        <v>1</v>
      </c>
      <c r="E778" s="93">
        <v>828000</v>
      </c>
      <c r="F778" s="103">
        <f>D778*E778</f>
        <v>828000</v>
      </c>
      <c r="G778" s="93">
        <v>0</v>
      </c>
      <c r="H778" s="103">
        <f>D778*G778</f>
        <v>0</v>
      </c>
      <c r="I778" s="103">
        <f t="shared" si="320"/>
        <v>828000</v>
      </c>
      <c r="J778" s="441"/>
      <c r="K778" s="393"/>
      <c r="L778" s="358">
        <v>828000</v>
      </c>
      <c r="M778" s="362">
        <f>K778*L778</f>
        <v>0</v>
      </c>
      <c r="N778" s="358">
        <v>0</v>
      </c>
      <c r="O778" s="362">
        <f>K778*N778</f>
        <v>0</v>
      </c>
      <c r="P778" s="362">
        <f t="shared" si="321"/>
        <v>0</v>
      </c>
      <c r="Q778" s="473"/>
      <c r="R778" s="327">
        <f t="shared" si="322"/>
        <v>1</v>
      </c>
      <c r="S778" s="358">
        <v>828000</v>
      </c>
      <c r="T778" s="362">
        <f>R778*S778</f>
        <v>828000</v>
      </c>
      <c r="U778" s="358">
        <v>0</v>
      </c>
      <c r="V778" s="362">
        <f>R778*U778</f>
        <v>0</v>
      </c>
      <c r="W778" s="362">
        <f t="shared" si="323"/>
        <v>828000</v>
      </c>
      <c r="X778" s="464">
        <f t="shared" si="318"/>
        <v>828000</v>
      </c>
      <c r="Y778" s="497">
        <f t="shared" si="319"/>
        <v>0</v>
      </c>
    </row>
    <row r="779" spans="1:25" x14ac:dyDescent="0.25">
      <c r="A779" s="213" t="s">
        <v>1440</v>
      </c>
      <c r="B779" s="109" t="s">
        <v>1441</v>
      </c>
      <c r="C779" s="110"/>
      <c r="D779" s="111"/>
      <c r="E779" s="112"/>
      <c r="F779" s="28">
        <f>F780+F781+F782</f>
        <v>672437.88</v>
      </c>
      <c r="G779" s="112"/>
      <c r="H779" s="28">
        <f>H780+H781+H782</f>
        <v>406081.89</v>
      </c>
      <c r="I779" s="28">
        <f>I780+I781+I782</f>
        <v>1078519.77</v>
      </c>
      <c r="J779" s="450"/>
      <c r="K779" s="366"/>
      <c r="L779" s="367"/>
      <c r="M779" s="368">
        <f>M780+M781+M782</f>
        <v>0</v>
      </c>
      <c r="N779" s="367"/>
      <c r="O779" s="368">
        <f>O780+O781+O782</f>
        <v>0</v>
      </c>
      <c r="P779" s="368">
        <f>P780+P781+P782</f>
        <v>0</v>
      </c>
      <c r="Q779" s="482"/>
      <c r="R779" s="327">
        <f t="shared" si="322"/>
        <v>0</v>
      </c>
      <c r="S779" s="367"/>
      <c r="T779" s="368">
        <f>T780+T781+T782</f>
        <v>672437.88</v>
      </c>
      <c r="U779" s="367"/>
      <c r="V779" s="368">
        <f>V780+V781+V782</f>
        <v>406081.89</v>
      </c>
      <c r="W779" s="368">
        <f>W780+W781+W782</f>
        <v>1078519.77</v>
      </c>
      <c r="X779" s="464">
        <f t="shared" si="318"/>
        <v>1078519.77</v>
      </c>
      <c r="Y779" s="497">
        <f t="shared" si="319"/>
        <v>0</v>
      </c>
    </row>
    <row r="780" spans="1:25" x14ac:dyDescent="0.25">
      <c r="A780" s="208" t="s">
        <v>1442</v>
      </c>
      <c r="B780" s="209" t="s">
        <v>390</v>
      </c>
      <c r="C780" s="202" t="s">
        <v>386</v>
      </c>
      <c r="D780" s="203">
        <v>3</v>
      </c>
      <c r="E780" s="93">
        <v>44520.959999999999</v>
      </c>
      <c r="F780" s="103">
        <f>D780*E780</f>
        <v>133562.88</v>
      </c>
      <c r="G780" s="93">
        <v>127629.13</v>
      </c>
      <c r="H780" s="103">
        <f>D780*G780</f>
        <v>382887.39</v>
      </c>
      <c r="I780" s="103">
        <f>E780*D780+G780*D780</f>
        <v>516450.27</v>
      </c>
      <c r="J780" s="441"/>
      <c r="K780" s="393"/>
      <c r="L780" s="358">
        <v>44520.959999999999</v>
      </c>
      <c r="M780" s="362">
        <f>K780*L780</f>
        <v>0</v>
      </c>
      <c r="N780" s="358">
        <v>127629.13</v>
      </c>
      <c r="O780" s="362">
        <f>K780*N780</f>
        <v>0</v>
      </c>
      <c r="P780" s="362">
        <f>L780*K780+N780*K780</f>
        <v>0</v>
      </c>
      <c r="Q780" s="473"/>
      <c r="R780" s="327">
        <f t="shared" si="322"/>
        <v>3</v>
      </c>
      <c r="S780" s="358">
        <v>44520.959999999999</v>
      </c>
      <c r="T780" s="362">
        <f>R780*S780</f>
        <v>133562.88</v>
      </c>
      <c r="U780" s="358">
        <v>127629.13</v>
      </c>
      <c r="V780" s="362">
        <f>R780*U780</f>
        <v>382887.39</v>
      </c>
      <c r="W780" s="362">
        <f>S780*R780+U780*R780</f>
        <v>516450.27</v>
      </c>
      <c r="X780" s="464">
        <f t="shared" si="318"/>
        <v>516450.27</v>
      </c>
      <c r="Y780" s="497">
        <f t="shared" si="319"/>
        <v>0</v>
      </c>
    </row>
    <row r="781" spans="1:25" x14ac:dyDescent="0.25">
      <c r="A781" s="208" t="s">
        <v>1443</v>
      </c>
      <c r="B781" s="209" t="s">
        <v>408</v>
      </c>
      <c r="C781" s="202" t="s">
        <v>449</v>
      </c>
      <c r="D781" s="203">
        <v>50</v>
      </c>
      <c r="E781" s="93">
        <v>323.7</v>
      </c>
      <c r="F781" s="103">
        <f>D781*E781</f>
        <v>16185</v>
      </c>
      <c r="G781" s="93">
        <v>463.89</v>
      </c>
      <c r="H781" s="103">
        <f>D781*G781</f>
        <v>23194.5</v>
      </c>
      <c r="I781" s="103">
        <f>E781*D781+G781*D781</f>
        <v>39379.5</v>
      </c>
      <c r="J781" s="441"/>
      <c r="K781" s="393"/>
      <c r="L781" s="358">
        <v>323.7</v>
      </c>
      <c r="M781" s="362">
        <f>K781*L781</f>
        <v>0</v>
      </c>
      <c r="N781" s="358">
        <v>463.89</v>
      </c>
      <c r="O781" s="362">
        <f>K781*N781</f>
        <v>0</v>
      </c>
      <c r="P781" s="362">
        <f>L781*K781+N781*K781</f>
        <v>0</v>
      </c>
      <c r="Q781" s="473"/>
      <c r="R781" s="327">
        <f t="shared" si="322"/>
        <v>50</v>
      </c>
      <c r="S781" s="358">
        <v>323.7</v>
      </c>
      <c r="T781" s="362">
        <f>R781*S781</f>
        <v>16185</v>
      </c>
      <c r="U781" s="358">
        <v>463.89</v>
      </c>
      <c r="V781" s="362">
        <f>R781*U781</f>
        <v>23194.5</v>
      </c>
      <c r="W781" s="362">
        <f>S781*R781+U781*R781</f>
        <v>39379.5</v>
      </c>
      <c r="X781" s="464">
        <f t="shared" si="318"/>
        <v>39379.5</v>
      </c>
      <c r="Y781" s="497">
        <f t="shared" si="319"/>
        <v>0</v>
      </c>
    </row>
    <row r="782" spans="1:25" x14ac:dyDescent="0.25">
      <c r="A782" s="208" t="s">
        <v>1444</v>
      </c>
      <c r="B782" s="209" t="s">
        <v>410</v>
      </c>
      <c r="C782" s="202" t="s">
        <v>386</v>
      </c>
      <c r="D782" s="203">
        <v>1</v>
      </c>
      <c r="E782" s="93">
        <v>522690</v>
      </c>
      <c r="F782" s="103">
        <f>D782*E782</f>
        <v>522690</v>
      </c>
      <c r="G782" s="93">
        <v>0</v>
      </c>
      <c r="H782" s="103">
        <f>D782*G782</f>
        <v>0</v>
      </c>
      <c r="I782" s="103">
        <f>E782*D782+G782*D782</f>
        <v>522690</v>
      </c>
      <c r="J782" s="441"/>
      <c r="K782" s="393"/>
      <c r="L782" s="358">
        <v>522690</v>
      </c>
      <c r="M782" s="362">
        <f>K782*L782</f>
        <v>0</v>
      </c>
      <c r="N782" s="358">
        <v>0</v>
      </c>
      <c r="O782" s="362">
        <f>K782*N782</f>
        <v>0</v>
      </c>
      <c r="P782" s="362">
        <f>L782*K782+N782*K782</f>
        <v>0</v>
      </c>
      <c r="Q782" s="473"/>
      <c r="R782" s="327">
        <f t="shared" si="322"/>
        <v>1</v>
      </c>
      <c r="S782" s="358">
        <v>522690</v>
      </c>
      <c r="T782" s="362">
        <f>R782*S782</f>
        <v>522690</v>
      </c>
      <c r="U782" s="358">
        <v>0</v>
      </c>
      <c r="V782" s="362">
        <f>R782*U782</f>
        <v>0</v>
      </c>
      <c r="W782" s="362">
        <f>S782*R782+U782*R782</f>
        <v>522690</v>
      </c>
      <c r="X782" s="464">
        <f t="shared" si="318"/>
        <v>522690</v>
      </c>
      <c r="Y782" s="497">
        <f t="shared" si="319"/>
        <v>0</v>
      </c>
    </row>
    <row r="783" spans="1:25" x14ac:dyDescent="0.25">
      <c r="A783" s="214">
        <v>2</v>
      </c>
      <c r="B783" s="21" t="s">
        <v>1445</v>
      </c>
      <c r="C783" s="22"/>
      <c r="D783" s="23"/>
      <c r="E783" s="24"/>
      <c r="F783" s="25"/>
      <c r="G783" s="24"/>
      <c r="H783" s="25"/>
      <c r="I783" s="26"/>
      <c r="J783" s="438"/>
      <c r="K783" s="317"/>
      <c r="L783" s="318"/>
      <c r="M783" s="319"/>
      <c r="N783" s="318"/>
      <c r="O783" s="319"/>
      <c r="P783" s="320"/>
      <c r="Q783" s="470"/>
      <c r="R783" s="327">
        <f t="shared" si="322"/>
        <v>0</v>
      </c>
      <c r="S783" s="318"/>
      <c r="T783" s="319"/>
      <c r="U783" s="318"/>
      <c r="V783" s="319"/>
      <c r="W783" s="320"/>
      <c r="X783" s="464">
        <f t="shared" si="318"/>
        <v>0</v>
      </c>
      <c r="Y783" s="497">
        <f t="shared" si="319"/>
        <v>0</v>
      </c>
    </row>
    <row r="784" spans="1:25" x14ac:dyDescent="0.25">
      <c r="A784" s="108" t="s">
        <v>1446</v>
      </c>
      <c r="B784" s="109" t="s">
        <v>1447</v>
      </c>
      <c r="C784" s="110"/>
      <c r="D784" s="111"/>
      <c r="E784" s="112"/>
      <c r="F784" s="28">
        <f>SUM(F785:F797)</f>
        <v>316049</v>
      </c>
      <c r="G784" s="112"/>
      <c r="H784" s="28">
        <f>SUM(H785:H797)</f>
        <v>765964.16599999985</v>
      </c>
      <c r="I784" s="28">
        <f>SUM(I785:I797)</f>
        <v>1082013.1659999997</v>
      </c>
      <c r="J784" s="450"/>
      <c r="K784" s="366"/>
      <c r="L784" s="367"/>
      <c r="M784" s="368">
        <f>SUM(M785:M797)</f>
        <v>257540</v>
      </c>
      <c r="N784" s="367"/>
      <c r="O784" s="368">
        <f>SUM(O785:O797)</f>
        <v>696167.7</v>
      </c>
      <c r="P784" s="368">
        <f>SUM(P785:P797)</f>
        <v>953707.7</v>
      </c>
      <c r="Q784" s="482"/>
      <c r="R784" s="327">
        <f t="shared" si="322"/>
        <v>0</v>
      </c>
      <c r="S784" s="367"/>
      <c r="T784" s="368">
        <f>SUM(T785:T797)</f>
        <v>58509</v>
      </c>
      <c r="U784" s="367"/>
      <c r="V784" s="368">
        <f>SUM(V785:V797)</f>
        <v>69796.466</v>
      </c>
      <c r="W784" s="368">
        <f>SUM(W785:W797)</f>
        <v>128305.466</v>
      </c>
      <c r="X784" s="464">
        <f t="shared" si="318"/>
        <v>128305.46599999978</v>
      </c>
      <c r="Y784" s="497">
        <f t="shared" si="319"/>
        <v>2.1827872842550278E-10</v>
      </c>
    </row>
    <row r="785" spans="1:25" x14ac:dyDescent="0.25">
      <c r="A785" s="194" t="s">
        <v>1448</v>
      </c>
      <c r="B785" s="117" t="s">
        <v>1449</v>
      </c>
      <c r="C785" s="118" t="s">
        <v>170</v>
      </c>
      <c r="D785" s="119">
        <v>2</v>
      </c>
      <c r="E785" s="40">
        <v>5502</v>
      </c>
      <c r="F785" s="35">
        <f t="shared" ref="F785:F797" si="324">D785*E785</f>
        <v>11004</v>
      </c>
      <c r="G785" s="40">
        <v>32487</v>
      </c>
      <c r="H785" s="35">
        <f t="shared" ref="H785:H797" si="325">D785*G785</f>
        <v>64974</v>
      </c>
      <c r="I785" s="35">
        <f>E785*D785+G785*D785</f>
        <v>75978</v>
      </c>
      <c r="J785" s="441"/>
      <c r="K785" s="371">
        <v>2</v>
      </c>
      <c r="L785" s="328">
        <v>5502</v>
      </c>
      <c r="M785" s="329">
        <f t="shared" ref="M785:M797" si="326">K785*L785</f>
        <v>11004</v>
      </c>
      <c r="N785" s="328">
        <v>32487</v>
      </c>
      <c r="O785" s="329">
        <f t="shared" ref="O785:O797" si="327">K785*N785</f>
        <v>64974</v>
      </c>
      <c r="P785" s="329">
        <f>L785*K785+N785*K785</f>
        <v>75978</v>
      </c>
      <c r="Q785" s="473"/>
      <c r="R785" s="327">
        <f t="shared" si="322"/>
        <v>0</v>
      </c>
      <c r="S785" s="328">
        <v>5502</v>
      </c>
      <c r="T785" s="329">
        <f t="shared" ref="T785:T797" si="328">R785*S785</f>
        <v>0</v>
      </c>
      <c r="U785" s="328">
        <v>32487</v>
      </c>
      <c r="V785" s="329">
        <f t="shared" ref="V785:V797" si="329">R785*U785</f>
        <v>0</v>
      </c>
      <c r="W785" s="329">
        <f>S785*R785+U785*R785</f>
        <v>0</v>
      </c>
      <c r="X785" s="464">
        <f t="shared" si="318"/>
        <v>0</v>
      </c>
      <c r="Y785" s="497">
        <f t="shared" si="319"/>
        <v>0</v>
      </c>
    </row>
    <row r="786" spans="1:25" ht="28.5" x14ac:dyDescent="0.25">
      <c r="A786" s="194" t="s">
        <v>1450</v>
      </c>
      <c r="B786" s="117" t="s">
        <v>1451</v>
      </c>
      <c r="C786" s="118" t="s">
        <v>243</v>
      </c>
      <c r="D786" s="119">
        <v>350</v>
      </c>
      <c r="E786" s="40">
        <v>182</v>
      </c>
      <c r="F786" s="35">
        <f t="shared" si="324"/>
        <v>63700</v>
      </c>
      <c r="G786" s="40">
        <v>322.39999999999998</v>
      </c>
      <c r="H786" s="35">
        <f t="shared" si="325"/>
        <v>112839.99999999999</v>
      </c>
      <c r="I786" s="35">
        <f>E786*D786+G786*D786</f>
        <v>176540</v>
      </c>
      <c r="J786" s="441"/>
      <c r="K786" s="371">
        <v>280</v>
      </c>
      <c r="L786" s="328">
        <v>182</v>
      </c>
      <c r="M786" s="329">
        <f t="shared" si="326"/>
        <v>50960</v>
      </c>
      <c r="N786" s="328">
        <v>322.39999999999998</v>
      </c>
      <c r="O786" s="329">
        <f t="shared" si="327"/>
        <v>90272</v>
      </c>
      <c r="P786" s="329">
        <f>L786*K786+N786*K786</f>
        <v>141232</v>
      </c>
      <c r="Q786" s="473"/>
      <c r="R786" s="327">
        <f t="shared" si="322"/>
        <v>70</v>
      </c>
      <c r="S786" s="328">
        <v>182</v>
      </c>
      <c r="T786" s="329">
        <f t="shared" si="328"/>
        <v>12740</v>
      </c>
      <c r="U786" s="328">
        <v>322.39999999999998</v>
      </c>
      <c r="V786" s="329">
        <f t="shared" si="329"/>
        <v>22568</v>
      </c>
      <c r="W786" s="329">
        <f>S786*R786+U786*R786</f>
        <v>35308</v>
      </c>
      <c r="X786" s="464">
        <f t="shared" si="318"/>
        <v>35308</v>
      </c>
      <c r="Y786" s="497">
        <f t="shared" si="319"/>
        <v>0</v>
      </c>
    </row>
    <row r="787" spans="1:25" ht="28.5" x14ac:dyDescent="0.25">
      <c r="A787" s="194" t="s">
        <v>1452</v>
      </c>
      <c r="B787" s="122" t="s">
        <v>1453</v>
      </c>
      <c r="C787" s="118" t="s">
        <v>296</v>
      </c>
      <c r="D787" s="119">
        <v>250</v>
      </c>
      <c r="E787" s="40">
        <v>182</v>
      </c>
      <c r="F787" s="35">
        <f t="shared" si="324"/>
        <v>45500</v>
      </c>
      <c r="G787" s="40">
        <v>160</v>
      </c>
      <c r="H787" s="35">
        <f t="shared" si="325"/>
        <v>40000</v>
      </c>
      <c r="I787" s="35">
        <f>E787*D787+G787*D787</f>
        <v>85500</v>
      </c>
      <c r="J787" s="441"/>
      <c r="K787" s="371">
        <v>136</v>
      </c>
      <c r="L787" s="328">
        <v>182</v>
      </c>
      <c r="M787" s="329">
        <f t="shared" si="326"/>
        <v>24752</v>
      </c>
      <c r="N787" s="328">
        <v>160</v>
      </c>
      <c r="O787" s="329">
        <f t="shared" si="327"/>
        <v>21760</v>
      </c>
      <c r="P787" s="329">
        <f>L787*K787+N787*K787</f>
        <v>46512</v>
      </c>
      <c r="Q787" s="473"/>
      <c r="R787" s="327">
        <f t="shared" si="322"/>
        <v>114</v>
      </c>
      <c r="S787" s="328">
        <v>182</v>
      </c>
      <c r="T787" s="329">
        <f t="shared" si="328"/>
        <v>20748</v>
      </c>
      <c r="U787" s="328">
        <v>160</v>
      </c>
      <c r="V787" s="329">
        <f t="shared" si="329"/>
        <v>18240</v>
      </c>
      <c r="W787" s="329">
        <f>S787*R787+U787*R787</f>
        <v>38988</v>
      </c>
      <c r="X787" s="464">
        <f t="shared" si="318"/>
        <v>38988</v>
      </c>
      <c r="Y787" s="497">
        <f t="shared" si="319"/>
        <v>0</v>
      </c>
    </row>
    <row r="788" spans="1:25" ht="28.5" x14ac:dyDescent="0.25">
      <c r="A788" s="194" t="s">
        <v>1454</v>
      </c>
      <c r="B788" s="117" t="s">
        <v>1455</v>
      </c>
      <c r="C788" s="118" t="s">
        <v>170</v>
      </c>
      <c r="D788" s="119">
        <v>23</v>
      </c>
      <c r="E788" s="40">
        <v>4585</v>
      </c>
      <c r="F788" s="35">
        <f t="shared" si="324"/>
        <v>105455</v>
      </c>
      <c r="G788" s="40">
        <v>21362.9</v>
      </c>
      <c r="H788" s="35">
        <f t="shared" si="325"/>
        <v>491346.7</v>
      </c>
      <c r="I788" s="35">
        <f>E788*D788+G788*D788</f>
        <v>596801.69999999995</v>
      </c>
      <c r="J788" s="441"/>
      <c r="K788" s="371">
        <v>23</v>
      </c>
      <c r="L788" s="328">
        <v>4585</v>
      </c>
      <c r="M788" s="329">
        <f t="shared" si="326"/>
        <v>105455</v>
      </c>
      <c r="N788" s="328">
        <v>21362.9</v>
      </c>
      <c r="O788" s="329">
        <f t="shared" si="327"/>
        <v>491346.7</v>
      </c>
      <c r="P788" s="329">
        <f>L788*K788+N788*K788</f>
        <v>596801.69999999995</v>
      </c>
      <c r="Q788" s="473"/>
      <c r="R788" s="327">
        <f t="shared" si="322"/>
        <v>0</v>
      </c>
      <c r="S788" s="328">
        <v>4585</v>
      </c>
      <c r="T788" s="329">
        <f t="shared" si="328"/>
        <v>0</v>
      </c>
      <c r="U788" s="328">
        <v>21362.9</v>
      </c>
      <c r="V788" s="329">
        <f t="shared" si="329"/>
        <v>0</v>
      </c>
      <c r="W788" s="329">
        <f>S788*R788+U788*R788</f>
        <v>0</v>
      </c>
      <c r="X788" s="464">
        <f t="shared" si="318"/>
        <v>0</v>
      </c>
      <c r="Y788" s="497">
        <f t="shared" si="319"/>
        <v>0</v>
      </c>
    </row>
    <row r="789" spans="1:25" x14ac:dyDescent="0.25">
      <c r="A789" s="215" t="s">
        <v>1456</v>
      </c>
      <c r="B789" s="122" t="s">
        <v>543</v>
      </c>
      <c r="C789" s="118" t="s">
        <v>170</v>
      </c>
      <c r="D789" s="119">
        <v>500</v>
      </c>
      <c r="E789" s="40">
        <v>13.100000000000001</v>
      </c>
      <c r="F789" s="35">
        <f t="shared" si="324"/>
        <v>6550.0000000000009</v>
      </c>
      <c r="G789" s="40">
        <v>31.72</v>
      </c>
      <c r="H789" s="35">
        <f t="shared" si="325"/>
        <v>15860</v>
      </c>
      <c r="I789" s="35">
        <f>F789+H789</f>
        <v>22410</v>
      </c>
      <c r="J789" s="441"/>
      <c r="K789" s="371"/>
      <c r="L789" s="328">
        <v>13.100000000000001</v>
      </c>
      <c r="M789" s="329">
        <f t="shared" si="326"/>
        <v>0</v>
      </c>
      <c r="N789" s="328">
        <v>31.72</v>
      </c>
      <c r="O789" s="329">
        <f t="shared" si="327"/>
        <v>0</v>
      </c>
      <c r="P789" s="329">
        <f>M789+O789</f>
        <v>0</v>
      </c>
      <c r="Q789" s="473"/>
      <c r="R789" s="327">
        <f t="shared" si="322"/>
        <v>500</v>
      </c>
      <c r="S789" s="328">
        <v>13.100000000000001</v>
      </c>
      <c r="T789" s="329">
        <f t="shared" si="328"/>
        <v>6550.0000000000009</v>
      </c>
      <c r="U789" s="328">
        <v>31.72</v>
      </c>
      <c r="V789" s="329">
        <f t="shared" si="329"/>
        <v>15860</v>
      </c>
      <c r="W789" s="329">
        <f>T789+V789</f>
        <v>22410</v>
      </c>
      <c r="X789" s="464">
        <f t="shared" si="318"/>
        <v>22410</v>
      </c>
      <c r="Y789" s="497">
        <f t="shared" si="319"/>
        <v>0</v>
      </c>
    </row>
    <row r="790" spans="1:25" x14ac:dyDescent="0.25">
      <c r="A790" s="215" t="s">
        <v>1457</v>
      </c>
      <c r="B790" s="122" t="s">
        <v>620</v>
      </c>
      <c r="C790" s="118" t="s">
        <v>170</v>
      </c>
      <c r="D790" s="119">
        <v>21</v>
      </c>
      <c r="E790" s="40">
        <v>262</v>
      </c>
      <c r="F790" s="35">
        <f t="shared" si="324"/>
        <v>5502</v>
      </c>
      <c r="G790" s="40">
        <v>151.346</v>
      </c>
      <c r="H790" s="35">
        <f t="shared" si="325"/>
        <v>3178.2660000000001</v>
      </c>
      <c r="I790" s="35">
        <f>F790+H790</f>
        <v>8680.2659999999996</v>
      </c>
      <c r="J790" s="441"/>
      <c r="K790" s="371"/>
      <c r="L790" s="328">
        <v>262</v>
      </c>
      <c r="M790" s="329">
        <f t="shared" si="326"/>
        <v>0</v>
      </c>
      <c r="N790" s="328">
        <v>151.346</v>
      </c>
      <c r="O790" s="329">
        <f t="shared" si="327"/>
        <v>0</v>
      </c>
      <c r="P790" s="329">
        <f>M790+O790</f>
        <v>0</v>
      </c>
      <c r="Q790" s="473"/>
      <c r="R790" s="327">
        <f t="shared" si="322"/>
        <v>21</v>
      </c>
      <c r="S790" s="328">
        <v>262</v>
      </c>
      <c r="T790" s="329">
        <f t="shared" si="328"/>
        <v>5502</v>
      </c>
      <c r="U790" s="328">
        <v>151.346</v>
      </c>
      <c r="V790" s="329">
        <f t="shared" si="329"/>
        <v>3178.2660000000001</v>
      </c>
      <c r="W790" s="329">
        <f>T790+V790</f>
        <v>8680.2659999999996</v>
      </c>
      <c r="X790" s="464">
        <f t="shared" si="318"/>
        <v>8680.2659999999996</v>
      </c>
      <c r="Y790" s="497">
        <f t="shared" si="319"/>
        <v>0</v>
      </c>
    </row>
    <row r="791" spans="1:25" x14ac:dyDescent="0.25">
      <c r="A791" s="194" t="s">
        <v>1458</v>
      </c>
      <c r="B791" s="117" t="s">
        <v>1459</v>
      </c>
      <c r="C791" s="118" t="s">
        <v>170</v>
      </c>
      <c r="D791" s="119">
        <v>120</v>
      </c>
      <c r="E791" s="40">
        <v>0</v>
      </c>
      <c r="F791" s="35">
        <f t="shared" si="324"/>
        <v>0</v>
      </c>
      <c r="G791" s="40">
        <v>14.35</v>
      </c>
      <c r="H791" s="35">
        <f t="shared" si="325"/>
        <v>1722</v>
      </c>
      <c r="I791" s="35">
        <f t="shared" ref="I791:I796" si="330">E791*D791+G791*D791</f>
        <v>1722</v>
      </c>
      <c r="J791" s="441"/>
      <c r="K791" s="371">
        <v>120</v>
      </c>
      <c r="L791" s="328">
        <v>0</v>
      </c>
      <c r="M791" s="329">
        <f t="shared" si="326"/>
        <v>0</v>
      </c>
      <c r="N791" s="328">
        <v>14.35</v>
      </c>
      <c r="O791" s="329">
        <f t="shared" si="327"/>
        <v>1722</v>
      </c>
      <c r="P791" s="329">
        <f t="shared" ref="P791:P796" si="331">L791*K791+N791*K791</f>
        <v>1722</v>
      </c>
      <c r="Q791" s="473"/>
      <c r="R791" s="327">
        <f t="shared" si="322"/>
        <v>0</v>
      </c>
      <c r="S791" s="328">
        <v>0</v>
      </c>
      <c r="T791" s="329">
        <f t="shared" si="328"/>
        <v>0</v>
      </c>
      <c r="U791" s="328">
        <v>14.35</v>
      </c>
      <c r="V791" s="329">
        <f t="shared" si="329"/>
        <v>0</v>
      </c>
      <c r="W791" s="329">
        <f t="shared" ref="W791:W796" si="332">S791*R791+U791*R791</f>
        <v>0</v>
      </c>
      <c r="X791" s="464">
        <f t="shared" si="318"/>
        <v>0</v>
      </c>
      <c r="Y791" s="497">
        <f t="shared" si="319"/>
        <v>0</v>
      </c>
    </row>
    <row r="792" spans="1:25" x14ac:dyDescent="0.25">
      <c r="A792" s="194" t="s">
        <v>1460</v>
      </c>
      <c r="B792" s="117" t="s">
        <v>1461</v>
      </c>
      <c r="C792" s="118" t="s">
        <v>170</v>
      </c>
      <c r="D792" s="119">
        <v>46</v>
      </c>
      <c r="E792" s="40">
        <v>65.5</v>
      </c>
      <c r="F792" s="35">
        <f t="shared" si="324"/>
        <v>3013</v>
      </c>
      <c r="G792" s="40">
        <v>122.3</v>
      </c>
      <c r="H792" s="35">
        <f t="shared" si="325"/>
        <v>5625.8</v>
      </c>
      <c r="I792" s="35">
        <f t="shared" si="330"/>
        <v>8638.7999999999993</v>
      </c>
      <c r="J792" s="441"/>
      <c r="K792" s="371">
        <v>46</v>
      </c>
      <c r="L792" s="328">
        <v>65.5</v>
      </c>
      <c r="M792" s="329">
        <f t="shared" si="326"/>
        <v>3013</v>
      </c>
      <c r="N792" s="328">
        <v>122.3</v>
      </c>
      <c r="O792" s="329">
        <f t="shared" si="327"/>
        <v>5625.8</v>
      </c>
      <c r="P792" s="329">
        <f t="shared" si="331"/>
        <v>8638.7999999999993</v>
      </c>
      <c r="Q792" s="473"/>
      <c r="R792" s="327">
        <f t="shared" si="322"/>
        <v>0</v>
      </c>
      <c r="S792" s="328">
        <v>65.5</v>
      </c>
      <c r="T792" s="329">
        <f t="shared" si="328"/>
        <v>0</v>
      </c>
      <c r="U792" s="328">
        <v>122.3</v>
      </c>
      <c r="V792" s="329">
        <f t="shared" si="329"/>
        <v>0</v>
      </c>
      <c r="W792" s="329">
        <f t="shared" si="332"/>
        <v>0</v>
      </c>
      <c r="X792" s="464">
        <f t="shared" si="318"/>
        <v>0</v>
      </c>
      <c r="Y792" s="497">
        <f t="shared" si="319"/>
        <v>0</v>
      </c>
    </row>
    <row r="793" spans="1:25" x14ac:dyDescent="0.25">
      <c r="A793" s="194" t="s">
        <v>1462</v>
      </c>
      <c r="B793" s="117" t="s">
        <v>1463</v>
      </c>
      <c r="C793" s="118" t="s">
        <v>170</v>
      </c>
      <c r="D793" s="119">
        <v>23</v>
      </c>
      <c r="E793" s="40">
        <v>65.5</v>
      </c>
      <c r="F793" s="35">
        <f t="shared" si="324"/>
        <v>1506.5</v>
      </c>
      <c r="G793" s="40">
        <v>127.4</v>
      </c>
      <c r="H793" s="35">
        <f t="shared" si="325"/>
        <v>2930.2000000000003</v>
      </c>
      <c r="I793" s="35">
        <f t="shared" si="330"/>
        <v>4436.7000000000007</v>
      </c>
      <c r="J793" s="441"/>
      <c r="K793" s="371"/>
      <c r="L793" s="328">
        <v>65.5</v>
      </c>
      <c r="M793" s="329">
        <f t="shared" si="326"/>
        <v>0</v>
      </c>
      <c r="N793" s="328">
        <v>127.4</v>
      </c>
      <c r="O793" s="329">
        <f t="shared" si="327"/>
        <v>0</v>
      </c>
      <c r="P793" s="329">
        <f t="shared" si="331"/>
        <v>0</v>
      </c>
      <c r="Q793" s="473"/>
      <c r="R793" s="327">
        <f t="shared" si="322"/>
        <v>23</v>
      </c>
      <c r="S793" s="328">
        <v>65.5</v>
      </c>
      <c r="T793" s="329">
        <f t="shared" si="328"/>
        <v>1506.5</v>
      </c>
      <c r="U793" s="328">
        <v>127.4</v>
      </c>
      <c r="V793" s="329">
        <f t="shared" si="329"/>
        <v>2930.2000000000003</v>
      </c>
      <c r="W793" s="329">
        <f t="shared" si="332"/>
        <v>4436.7000000000007</v>
      </c>
      <c r="X793" s="464">
        <f t="shared" si="318"/>
        <v>4436.7000000000007</v>
      </c>
      <c r="Y793" s="497">
        <f t="shared" si="319"/>
        <v>0</v>
      </c>
    </row>
    <row r="794" spans="1:25" x14ac:dyDescent="0.25">
      <c r="A794" s="194" t="s">
        <v>1464</v>
      </c>
      <c r="B794" s="117" t="s">
        <v>1465</v>
      </c>
      <c r="C794" s="118" t="s">
        <v>170</v>
      </c>
      <c r="D794" s="119">
        <v>272</v>
      </c>
      <c r="E794" s="40">
        <v>32.75</v>
      </c>
      <c r="F794" s="35">
        <f t="shared" si="324"/>
        <v>8908</v>
      </c>
      <c r="G794" s="40">
        <v>15.6</v>
      </c>
      <c r="H794" s="35">
        <f t="shared" si="325"/>
        <v>4243.2</v>
      </c>
      <c r="I794" s="35">
        <f t="shared" si="330"/>
        <v>13151.2</v>
      </c>
      <c r="J794" s="441"/>
      <c r="K794" s="371">
        <v>272</v>
      </c>
      <c r="L794" s="328">
        <v>32.75</v>
      </c>
      <c r="M794" s="329">
        <f t="shared" si="326"/>
        <v>8908</v>
      </c>
      <c r="N794" s="328">
        <v>15.6</v>
      </c>
      <c r="O794" s="329">
        <f t="shared" si="327"/>
        <v>4243.2</v>
      </c>
      <c r="P794" s="329">
        <f t="shared" si="331"/>
        <v>13151.2</v>
      </c>
      <c r="Q794" s="473"/>
      <c r="R794" s="327">
        <f t="shared" si="322"/>
        <v>0</v>
      </c>
      <c r="S794" s="328">
        <v>32.75</v>
      </c>
      <c r="T794" s="329">
        <f t="shared" si="328"/>
        <v>0</v>
      </c>
      <c r="U794" s="328">
        <v>15.6</v>
      </c>
      <c r="V794" s="329">
        <f t="shared" si="329"/>
        <v>0</v>
      </c>
      <c r="W794" s="329">
        <f t="shared" si="332"/>
        <v>0</v>
      </c>
      <c r="X794" s="464">
        <f t="shared" si="318"/>
        <v>0</v>
      </c>
      <c r="Y794" s="497">
        <f t="shared" si="319"/>
        <v>0</v>
      </c>
    </row>
    <row r="795" spans="1:25" x14ac:dyDescent="0.25">
      <c r="A795" s="194" t="s">
        <v>1466</v>
      </c>
      <c r="B795" s="117" t="s">
        <v>354</v>
      </c>
      <c r="C795" s="118" t="s">
        <v>196</v>
      </c>
      <c r="D795" s="119">
        <v>1</v>
      </c>
      <c r="E795" s="40">
        <v>0</v>
      </c>
      <c r="F795" s="35">
        <f t="shared" si="324"/>
        <v>0</v>
      </c>
      <c r="G795" s="40">
        <v>16224</v>
      </c>
      <c r="H795" s="35">
        <f t="shared" si="325"/>
        <v>16224</v>
      </c>
      <c r="I795" s="35">
        <f t="shared" si="330"/>
        <v>16224</v>
      </c>
      <c r="J795" s="441"/>
      <c r="K795" s="371">
        <v>1</v>
      </c>
      <c r="L795" s="328">
        <v>0</v>
      </c>
      <c r="M795" s="329">
        <f t="shared" si="326"/>
        <v>0</v>
      </c>
      <c r="N795" s="328">
        <v>16224</v>
      </c>
      <c r="O795" s="329">
        <f t="shared" si="327"/>
        <v>16224</v>
      </c>
      <c r="P795" s="329">
        <f t="shared" si="331"/>
        <v>16224</v>
      </c>
      <c r="Q795" s="473"/>
      <c r="R795" s="327">
        <f t="shared" si="322"/>
        <v>0</v>
      </c>
      <c r="S795" s="328">
        <v>0</v>
      </c>
      <c r="T795" s="329">
        <f t="shared" si="328"/>
        <v>0</v>
      </c>
      <c r="U795" s="328">
        <v>16224</v>
      </c>
      <c r="V795" s="329">
        <f t="shared" si="329"/>
        <v>0</v>
      </c>
      <c r="W795" s="329">
        <f t="shared" si="332"/>
        <v>0</v>
      </c>
      <c r="X795" s="464">
        <f t="shared" si="318"/>
        <v>0</v>
      </c>
      <c r="Y795" s="497">
        <f t="shared" si="319"/>
        <v>0</v>
      </c>
    </row>
    <row r="796" spans="1:25" x14ac:dyDescent="0.25">
      <c r="A796" s="194" t="s">
        <v>1467</v>
      </c>
      <c r="B796" s="117" t="s">
        <v>381</v>
      </c>
      <c r="C796" s="118" t="s">
        <v>196</v>
      </c>
      <c r="D796" s="119">
        <v>1</v>
      </c>
      <c r="E796" s="40">
        <v>53448</v>
      </c>
      <c r="F796" s="35">
        <f t="shared" si="324"/>
        <v>53448</v>
      </c>
      <c r="G796" s="40">
        <v>0</v>
      </c>
      <c r="H796" s="35">
        <f t="shared" si="325"/>
        <v>0</v>
      </c>
      <c r="I796" s="35">
        <f t="shared" si="330"/>
        <v>53448</v>
      </c>
      <c r="J796" s="441"/>
      <c r="K796" s="371">
        <v>1</v>
      </c>
      <c r="L796" s="328">
        <v>53448</v>
      </c>
      <c r="M796" s="329">
        <f t="shared" si="326"/>
        <v>53448</v>
      </c>
      <c r="N796" s="328">
        <v>0</v>
      </c>
      <c r="O796" s="329">
        <f t="shared" si="327"/>
        <v>0</v>
      </c>
      <c r="P796" s="329">
        <f t="shared" si="331"/>
        <v>53448</v>
      </c>
      <c r="Q796" s="473"/>
      <c r="R796" s="327">
        <f t="shared" si="322"/>
        <v>0</v>
      </c>
      <c r="S796" s="328">
        <v>53448</v>
      </c>
      <c r="T796" s="329">
        <f t="shared" si="328"/>
        <v>0</v>
      </c>
      <c r="U796" s="328">
        <v>0</v>
      </c>
      <c r="V796" s="329">
        <f t="shared" si="329"/>
        <v>0</v>
      </c>
      <c r="W796" s="329">
        <f t="shared" si="332"/>
        <v>0</v>
      </c>
      <c r="X796" s="464">
        <f t="shared" si="318"/>
        <v>0</v>
      </c>
      <c r="Y796" s="497">
        <f t="shared" si="319"/>
        <v>0</v>
      </c>
    </row>
    <row r="797" spans="1:25" ht="28.5" x14ac:dyDescent="0.25">
      <c r="A797" s="215" t="s">
        <v>1468</v>
      </c>
      <c r="B797" s="122" t="s">
        <v>674</v>
      </c>
      <c r="C797" s="118" t="s">
        <v>296</v>
      </c>
      <c r="D797" s="119">
        <v>250</v>
      </c>
      <c r="E797" s="40">
        <v>45.85</v>
      </c>
      <c r="F797" s="35">
        <f t="shared" si="324"/>
        <v>11462.5</v>
      </c>
      <c r="G797" s="40">
        <v>28.080000000000002</v>
      </c>
      <c r="H797" s="35">
        <f t="shared" si="325"/>
        <v>7020.0000000000009</v>
      </c>
      <c r="I797" s="35">
        <f>F797+H797</f>
        <v>18482.5</v>
      </c>
      <c r="J797" s="441"/>
      <c r="K797" s="371"/>
      <c r="L797" s="328">
        <v>45.85</v>
      </c>
      <c r="M797" s="329">
        <f t="shared" si="326"/>
        <v>0</v>
      </c>
      <c r="N797" s="328">
        <v>28.080000000000002</v>
      </c>
      <c r="O797" s="329">
        <f t="shared" si="327"/>
        <v>0</v>
      </c>
      <c r="P797" s="329">
        <f>M797+O797</f>
        <v>0</v>
      </c>
      <c r="Q797" s="473"/>
      <c r="R797" s="327">
        <f t="shared" si="322"/>
        <v>250</v>
      </c>
      <c r="S797" s="328">
        <v>45.85</v>
      </c>
      <c r="T797" s="329">
        <f t="shared" si="328"/>
        <v>11462.5</v>
      </c>
      <c r="U797" s="328">
        <v>28.080000000000002</v>
      </c>
      <c r="V797" s="329">
        <f t="shared" si="329"/>
        <v>7020.0000000000009</v>
      </c>
      <c r="W797" s="329">
        <f>T797+V797</f>
        <v>18482.5</v>
      </c>
      <c r="X797" s="464">
        <f t="shared" si="318"/>
        <v>18482.5</v>
      </c>
      <c r="Y797" s="497">
        <f t="shared" si="319"/>
        <v>0</v>
      </c>
    </row>
    <row r="798" spans="1:25" x14ac:dyDescent="0.25">
      <c r="A798" s="214">
        <v>3</v>
      </c>
      <c r="B798" s="21" t="s">
        <v>1469</v>
      </c>
      <c r="C798" s="22"/>
      <c r="D798" s="23"/>
      <c r="E798" s="24"/>
      <c r="F798" s="25"/>
      <c r="G798" s="24"/>
      <c r="H798" s="25"/>
      <c r="I798" s="26"/>
      <c r="J798" s="438"/>
      <c r="K798" s="317"/>
      <c r="L798" s="318"/>
      <c r="M798" s="319"/>
      <c r="N798" s="318"/>
      <c r="O798" s="319"/>
      <c r="P798" s="320"/>
      <c r="Q798" s="470"/>
      <c r="R798" s="327">
        <f t="shared" si="322"/>
        <v>0</v>
      </c>
      <c r="S798" s="318"/>
      <c r="T798" s="319"/>
      <c r="U798" s="318"/>
      <c r="V798" s="319"/>
      <c r="W798" s="320"/>
      <c r="X798" s="464">
        <f t="shared" si="318"/>
        <v>0</v>
      </c>
      <c r="Y798" s="497">
        <f t="shared" si="319"/>
        <v>0</v>
      </c>
    </row>
    <row r="799" spans="1:25" x14ac:dyDescent="0.25">
      <c r="A799" s="108" t="s">
        <v>1470</v>
      </c>
      <c r="B799" s="109" t="s">
        <v>1471</v>
      </c>
      <c r="C799" s="110"/>
      <c r="D799" s="111"/>
      <c r="E799" s="112"/>
      <c r="F799" s="28">
        <f>F800+F820+F841+F863</f>
        <v>21098569.3532</v>
      </c>
      <c r="G799" s="112"/>
      <c r="H799" s="28">
        <f>H800+H820+H841+H863</f>
        <v>32901573.342999998</v>
      </c>
      <c r="I799" s="28">
        <f>I800+I820+I841+I863</f>
        <v>54000142.706200004</v>
      </c>
      <c r="J799" s="450"/>
      <c r="K799" s="366"/>
      <c r="L799" s="367"/>
      <c r="M799" s="368">
        <f>M800+M820+M841+M863</f>
        <v>19196092.828000002</v>
      </c>
      <c r="N799" s="367"/>
      <c r="O799" s="368">
        <f>O800+O820+O841+O863</f>
        <v>32645531.873600002</v>
      </c>
      <c r="P799" s="368">
        <f>P800+P820+P841+P863</f>
        <v>51841624.721599996</v>
      </c>
      <c r="Q799" s="482"/>
      <c r="R799" s="327">
        <f t="shared" si="322"/>
        <v>0</v>
      </c>
      <c r="S799" s="367"/>
      <c r="T799" s="368">
        <f>T800+T820+T841+T863</f>
        <v>1902476.5252</v>
      </c>
      <c r="U799" s="367"/>
      <c r="V799" s="368">
        <f>V800+V820+V841+V863</f>
        <v>256041.46940000058</v>
      </c>
      <c r="W799" s="368">
        <f>W800+W820+W841+W863</f>
        <v>2158517.9946000008</v>
      </c>
      <c r="X799" s="464">
        <f t="shared" si="318"/>
        <v>2158517.9846000075</v>
      </c>
      <c r="Y799" s="497">
        <f t="shared" si="319"/>
        <v>9.9999932572245598E-3</v>
      </c>
    </row>
    <row r="800" spans="1:25" x14ac:dyDescent="0.25">
      <c r="A800" s="216" t="s">
        <v>1472</v>
      </c>
      <c r="B800" s="217" t="s">
        <v>1473</v>
      </c>
      <c r="C800" s="218"/>
      <c r="D800" s="219"/>
      <c r="E800" s="222"/>
      <c r="F800" s="221">
        <f>SUM(F801:F819)</f>
        <v>3725239.8856000002</v>
      </c>
      <c r="G800" s="220"/>
      <c r="H800" s="221">
        <f>SUM(H801:H819)</f>
        <v>6467333.347599999</v>
      </c>
      <c r="I800" s="221">
        <f>SUM(I801:I819)</f>
        <v>10192573.233199999</v>
      </c>
      <c r="J800" s="450"/>
      <c r="K800" s="397"/>
      <c r="L800" s="398"/>
      <c r="M800" s="399">
        <f>SUM(M801:M819)</f>
        <v>3280061.3188</v>
      </c>
      <c r="N800" s="400"/>
      <c r="O800" s="399">
        <f>SUM(O801:O819)</f>
        <v>6418155.2985999994</v>
      </c>
      <c r="P800" s="399">
        <f>SUM(P801:P819)</f>
        <v>9698216.6173999999</v>
      </c>
      <c r="Q800" s="482"/>
      <c r="R800" s="327">
        <f t="shared" si="322"/>
        <v>0</v>
      </c>
      <c r="S800" s="398"/>
      <c r="T800" s="399">
        <f>SUM(T801:T819)</f>
        <v>445178.56680000003</v>
      </c>
      <c r="U800" s="400"/>
      <c r="V800" s="399">
        <f>SUM(V801:V819)</f>
        <v>49178.049000000006</v>
      </c>
      <c r="W800" s="399">
        <f>SUM(W801:W819)</f>
        <v>494356.61580000003</v>
      </c>
      <c r="X800" s="464">
        <f t="shared" si="318"/>
        <v>494356.61579999886</v>
      </c>
      <c r="Y800" s="497">
        <f t="shared" si="319"/>
        <v>1.1641532182693481E-9</v>
      </c>
    </row>
    <row r="801" spans="1:25" x14ac:dyDescent="0.25">
      <c r="A801" s="200" t="s">
        <v>1474</v>
      </c>
      <c r="B801" s="223" t="s">
        <v>1475</v>
      </c>
      <c r="C801" s="224"/>
      <c r="D801" s="225"/>
      <c r="E801" s="226"/>
      <c r="F801" s="94"/>
      <c r="G801" s="94"/>
      <c r="H801" s="94"/>
      <c r="I801" s="94"/>
      <c r="J801" s="440"/>
      <c r="K801" s="401"/>
      <c r="L801" s="402"/>
      <c r="M801" s="359"/>
      <c r="N801" s="359"/>
      <c r="O801" s="359"/>
      <c r="P801" s="359"/>
      <c r="Q801" s="472"/>
      <c r="R801" s="327">
        <f t="shared" si="322"/>
        <v>0</v>
      </c>
      <c r="S801" s="402"/>
      <c r="T801" s="359"/>
      <c r="U801" s="359"/>
      <c r="V801" s="359"/>
      <c r="W801" s="359"/>
      <c r="X801" s="464">
        <f t="shared" si="318"/>
        <v>0</v>
      </c>
      <c r="Y801" s="497">
        <f t="shared" si="319"/>
        <v>0</v>
      </c>
    </row>
    <row r="802" spans="1:25" x14ac:dyDescent="0.25">
      <c r="A802" s="208" t="s">
        <v>1476</v>
      </c>
      <c r="B802" s="157" t="s">
        <v>805</v>
      </c>
      <c r="C802" s="158" t="s">
        <v>43</v>
      </c>
      <c r="D802" s="168">
        <v>84.186999999999998</v>
      </c>
      <c r="E802" s="93">
        <v>1590</v>
      </c>
      <c r="F802" s="103">
        <f>D802*E802</f>
        <v>133857.32999999999</v>
      </c>
      <c r="G802" s="93">
        <v>0</v>
      </c>
      <c r="H802" s="103">
        <f>G802*D802</f>
        <v>0</v>
      </c>
      <c r="I802" s="103">
        <f>E802*D802+G802*D802</f>
        <v>133857.32999999999</v>
      </c>
      <c r="J802" s="441"/>
      <c r="K802" s="383">
        <v>84.186999999999998</v>
      </c>
      <c r="L802" s="358">
        <v>1590</v>
      </c>
      <c r="M802" s="362">
        <f>K802*L802</f>
        <v>133857.32999999999</v>
      </c>
      <c r="N802" s="358">
        <v>0</v>
      </c>
      <c r="O802" s="362">
        <f>N802*K802</f>
        <v>0</v>
      </c>
      <c r="P802" s="362">
        <f>L802*K802+N802*K802</f>
        <v>133857.32999999999</v>
      </c>
      <c r="Q802" s="473"/>
      <c r="R802" s="327">
        <f t="shared" si="322"/>
        <v>0</v>
      </c>
      <c r="S802" s="358">
        <v>1590</v>
      </c>
      <c r="T802" s="362">
        <f>R802*S802</f>
        <v>0</v>
      </c>
      <c r="U802" s="358">
        <v>0</v>
      </c>
      <c r="V802" s="362">
        <f>U802*R802</f>
        <v>0</v>
      </c>
      <c r="W802" s="362">
        <f>S802*R802+U802*R802</f>
        <v>0</v>
      </c>
      <c r="X802" s="464">
        <f t="shared" si="318"/>
        <v>0</v>
      </c>
      <c r="Y802" s="497">
        <f t="shared" si="319"/>
        <v>0</v>
      </c>
    </row>
    <row r="803" spans="1:25" x14ac:dyDescent="0.25">
      <c r="A803" s="208" t="s">
        <v>1477</v>
      </c>
      <c r="B803" s="156" t="s">
        <v>1478</v>
      </c>
      <c r="C803" s="114" t="s">
        <v>43</v>
      </c>
      <c r="D803" s="115">
        <v>57.27</v>
      </c>
      <c r="E803" s="93">
        <v>19422</v>
      </c>
      <c r="F803" s="103">
        <f>D803*E803</f>
        <v>1112297.9400000002</v>
      </c>
      <c r="G803" s="93">
        <v>0</v>
      </c>
      <c r="H803" s="103">
        <f>G803*D803</f>
        <v>0</v>
      </c>
      <c r="I803" s="103">
        <f>E803*D803+G803*D803</f>
        <v>1112297.9400000002</v>
      </c>
      <c r="J803" s="441"/>
      <c r="K803" s="369">
        <v>57.27</v>
      </c>
      <c r="L803" s="358">
        <v>19422</v>
      </c>
      <c r="M803" s="362">
        <f>K803*L803</f>
        <v>1112297.9400000002</v>
      </c>
      <c r="N803" s="358">
        <v>0</v>
      </c>
      <c r="O803" s="362">
        <f>N803*K803</f>
        <v>0</v>
      </c>
      <c r="P803" s="362">
        <f>L803*K803+N803*K803</f>
        <v>1112297.9400000002</v>
      </c>
      <c r="Q803" s="473"/>
      <c r="R803" s="327">
        <f t="shared" si="322"/>
        <v>0</v>
      </c>
      <c r="S803" s="358">
        <v>19422</v>
      </c>
      <c r="T803" s="362">
        <f>R803*S803</f>
        <v>0</v>
      </c>
      <c r="U803" s="358">
        <v>0</v>
      </c>
      <c r="V803" s="362">
        <f>U803*R803</f>
        <v>0</v>
      </c>
      <c r="W803" s="362">
        <f>S803*R803+U803*R803</f>
        <v>0</v>
      </c>
      <c r="X803" s="464">
        <f t="shared" si="318"/>
        <v>0</v>
      </c>
      <c r="Y803" s="497">
        <f t="shared" si="319"/>
        <v>0</v>
      </c>
    </row>
    <row r="804" spans="1:25" ht="28.5" x14ac:dyDescent="0.25">
      <c r="A804" s="208" t="s">
        <v>1479</v>
      </c>
      <c r="B804" s="156" t="s">
        <v>929</v>
      </c>
      <c r="C804" s="114" t="s">
        <v>43</v>
      </c>
      <c r="D804" s="115">
        <v>90.69</v>
      </c>
      <c r="E804" s="107">
        <v>2405</v>
      </c>
      <c r="F804" s="103">
        <f>D804*E804</f>
        <v>218109.44999999998</v>
      </c>
      <c r="G804" s="107">
        <v>0</v>
      </c>
      <c r="H804" s="103">
        <f>G804*D804</f>
        <v>0</v>
      </c>
      <c r="I804" s="94">
        <f>E804*D804+G804*D804</f>
        <v>218109.44999999998</v>
      </c>
      <c r="J804" s="441"/>
      <c r="K804" s="369">
        <v>90.69</v>
      </c>
      <c r="L804" s="365">
        <v>2405</v>
      </c>
      <c r="M804" s="362">
        <f>K804*L804</f>
        <v>218109.44999999998</v>
      </c>
      <c r="N804" s="365">
        <v>0</v>
      </c>
      <c r="O804" s="362">
        <f>N804*K804</f>
        <v>0</v>
      </c>
      <c r="P804" s="359">
        <f>L804*K804+N804*K804</f>
        <v>218109.44999999998</v>
      </c>
      <c r="Q804" s="473"/>
      <c r="R804" s="327">
        <f t="shared" si="322"/>
        <v>0</v>
      </c>
      <c r="S804" s="365">
        <v>2405</v>
      </c>
      <c r="T804" s="362">
        <f>R804*S804</f>
        <v>0</v>
      </c>
      <c r="U804" s="365">
        <v>0</v>
      </c>
      <c r="V804" s="362">
        <f>U804*R804</f>
        <v>0</v>
      </c>
      <c r="W804" s="359">
        <f>S804*R804+U804*R804</f>
        <v>0</v>
      </c>
      <c r="X804" s="464">
        <f t="shared" si="318"/>
        <v>0</v>
      </c>
      <c r="Y804" s="497">
        <f t="shared" si="319"/>
        <v>0</v>
      </c>
    </row>
    <row r="805" spans="1:25" x14ac:dyDescent="0.25">
      <c r="A805" s="208" t="s">
        <v>1480</v>
      </c>
      <c r="B805" s="157" t="s">
        <v>809</v>
      </c>
      <c r="C805" s="158" t="s">
        <v>43</v>
      </c>
      <c r="D805" s="307">
        <v>54.41</v>
      </c>
      <c r="E805" s="93">
        <v>1590</v>
      </c>
      <c r="F805" s="103">
        <f>D805*E805</f>
        <v>86511.9</v>
      </c>
      <c r="G805" s="93">
        <v>0</v>
      </c>
      <c r="H805" s="103">
        <f>G805*D805</f>
        <v>0</v>
      </c>
      <c r="I805" s="103">
        <f>E805*D805+G805*D805</f>
        <v>86511.9</v>
      </c>
      <c r="J805" s="441"/>
      <c r="K805" s="383">
        <v>54.41</v>
      </c>
      <c r="L805" s="358">
        <v>1590</v>
      </c>
      <c r="M805" s="362">
        <f>K805*L805</f>
        <v>86511.9</v>
      </c>
      <c r="N805" s="358">
        <v>0</v>
      </c>
      <c r="O805" s="362">
        <f>N805*K805</f>
        <v>0</v>
      </c>
      <c r="P805" s="362">
        <f>L805*K805+N805*K805</f>
        <v>86511.9</v>
      </c>
      <c r="Q805" s="473"/>
      <c r="R805" s="327">
        <v>0</v>
      </c>
      <c r="S805" s="358">
        <v>1590</v>
      </c>
      <c r="T805" s="362">
        <f>R805*S805</f>
        <v>0</v>
      </c>
      <c r="U805" s="358">
        <v>0</v>
      </c>
      <c r="V805" s="362">
        <f>U805*R805</f>
        <v>0</v>
      </c>
      <c r="W805" s="362">
        <f>S805*R805+U805*R805</f>
        <v>0</v>
      </c>
      <c r="X805" s="464">
        <f t="shared" si="318"/>
        <v>0</v>
      </c>
      <c r="Y805" s="497">
        <f t="shared" si="319"/>
        <v>0</v>
      </c>
    </row>
    <row r="806" spans="1:25" ht="28.5" x14ac:dyDescent="0.25">
      <c r="A806" s="200" t="s">
        <v>1481</v>
      </c>
      <c r="B806" s="113" t="s">
        <v>1482</v>
      </c>
      <c r="C806" s="114"/>
      <c r="D806" s="115"/>
      <c r="E806" s="93"/>
      <c r="F806" s="87"/>
      <c r="G806" s="93"/>
      <c r="H806" s="87"/>
      <c r="I806" s="103"/>
      <c r="J806" s="441"/>
      <c r="K806" s="369"/>
      <c r="L806" s="358"/>
      <c r="M806" s="356"/>
      <c r="N806" s="358"/>
      <c r="O806" s="356"/>
      <c r="P806" s="362"/>
      <c r="Q806" s="473"/>
      <c r="R806" s="327">
        <f t="shared" si="322"/>
        <v>0</v>
      </c>
      <c r="S806" s="358"/>
      <c r="T806" s="356"/>
      <c r="U806" s="358"/>
      <c r="V806" s="356"/>
      <c r="W806" s="362"/>
      <c r="X806" s="464">
        <f t="shared" si="318"/>
        <v>0</v>
      </c>
      <c r="Y806" s="497">
        <f t="shared" si="319"/>
        <v>0</v>
      </c>
    </row>
    <row r="807" spans="1:25" x14ac:dyDescent="0.25">
      <c r="A807" s="208" t="s">
        <v>1483</v>
      </c>
      <c r="B807" s="156" t="s">
        <v>1484</v>
      </c>
      <c r="C807" s="114" t="s">
        <v>43</v>
      </c>
      <c r="D807" s="168">
        <v>98.4</v>
      </c>
      <c r="E807" s="93">
        <v>2513.16</v>
      </c>
      <c r="F807" s="103">
        <f>D807*E807</f>
        <v>247294.94399999999</v>
      </c>
      <c r="G807" s="93">
        <v>6681</v>
      </c>
      <c r="H807" s="103">
        <f>D807*G807</f>
        <v>657410.4</v>
      </c>
      <c r="I807" s="103">
        <f>E807*D807+G807*D807</f>
        <v>904705.34400000004</v>
      </c>
      <c r="J807" s="441"/>
      <c r="K807" s="383">
        <v>98.4</v>
      </c>
      <c r="L807" s="358">
        <v>2513.16</v>
      </c>
      <c r="M807" s="362">
        <f>K807*L807</f>
        <v>247294.94399999999</v>
      </c>
      <c r="N807" s="358">
        <v>6681</v>
      </c>
      <c r="O807" s="362">
        <f>K807*N807</f>
        <v>657410.4</v>
      </c>
      <c r="P807" s="362">
        <f>L807*K807+N807*K807</f>
        <v>904705.34400000004</v>
      </c>
      <c r="Q807" s="473"/>
      <c r="R807" s="327">
        <f t="shared" si="322"/>
        <v>0</v>
      </c>
      <c r="S807" s="358">
        <v>2513.16</v>
      </c>
      <c r="T807" s="362">
        <f>R807*S807</f>
        <v>0</v>
      </c>
      <c r="U807" s="358">
        <v>6681</v>
      </c>
      <c r="V807" s="362">
        <f>R807*U807</f>
        <v>0</v>
      </c>
      <c r="W807" s="362">
        <f>S807*R807+U807*R807</f>
        <v>0</v>
      </c>
      <c r="X807" s="464">
        <f t="shared" si="318"/>
        <v>0</v>
      </c>
      <c r="Y807" s="497">
        <f t="shared" si="319"/>
        <v>0</v>
      </c>
    </row>
    <row r="808" spans="1:25" x14ac:dyDescent="0.25">
      <c r="A808" s="208" t="s">
        <v>1485</v>
      </c>
      <c r="B808" s="156" t="s">
        <v>1486</v>
      </c>
      <c r="C808" s="114" t="s">
        <v>43</v>
      </c>
      <c r="D808" s="307">
        <v>25.58</v>
      </c>
      <c r="E808" s="93">
        <v>0</v>
      </c>
      <c r="F808" s="103"/>
      <c r="G808" s="93">
        <v>6681</v>
      </c>
      <c r="H808" s="103">
        <f>D808*G808</f>
        <v>170899.97999999998</v>
      </c>
      <c r="I808" s="103">
        <f>E808*D808+G808*D808</f>
        <v>170899.97999999998</v>
      </c>
      <c r="J808" s="441"/>
      <c r="K808" s="383">
        <v>25.58</v>
      </c>
      <c r="L808" s="358">
        <v>0</v>
      </c>
      <c r="M808" s="362">
        <f>K808*L808</f>
        <v>0</v>
      </c>
      <c r="N808" s="358">
        <v>6681</v>
      </c>
      <c r="O808" s="362">
        <f>K808*N808</f>
        <v>170899.97999999998</v>
      </c>
      <c r="P808" s="362">
        <f>L808*K808+N808*K808</f>
        <v>170899.97999999998</v>
      </c>
      <c r="Q808" s="473"/>
      <c r="R808" s="327">
        <f t="shared" si="322"/>
        <v>0</v>
      </c>
      <c r="S808" s="358">
        <v>0</v>
      </c>
      <c r="T808" s="362">
        <f>R808*S808</f>
        <v>0</v>
      </c>
      <c r="U808" s="358">
        <v>6681</v>
      </c>
      <c r="V808" s="362">
        <f>R808*U808</f>
        <v>0</v>
      </c>
      <c r="W808" s="362">
        <f>S808*R808+U808*R808</f>
        <v>0</v>
      </c>
      <c r="X808" s="464">
        <f t="shared" si="318"/>
        <v>0</v>
      </c>
      <c r="Y808" s="497">
        <f t="shared" si="319"/>
        <v>0</v>
      </c>
    </row>
    <row r="809" spans="1:25" x14ac:dyDescent="0.25">
      <c r="A809" s="208" t="s">
        <v>1487</v>
      </c>
      <c r="B809" s="156" t="s">
        <v>1488</v>
      </c>
      <c r="C809" s="114" t="s">
        <v>43</v>
      </c>
      <c r="D809" s="168">
        <v>61.38</v>
      </c>
      <c r="E809" s="93">
        <v>2333.7600000000002</v>
      </c>
      <c r="F809" s="103">
        <f>D809*E809</f>
        <v>143246.18880000003</v>
      </c>
      <c r="G809" s="93">
        <v>2161.5</v>
      </c>
      <c r="H809" s="103">
        <f>D809*G809</f>
        <v>132672.87</v>
      </c>
      <c r="I809" s="103">
        <f>E809*D809+G809*D809</f>
        <v>275919.0588</v>
      </c>
      <c r="J809" s="441"/>
      <c r="K809" s="383">
        <v>60</v>
      </c>
      <c r="L809" s="358">
        <v>2333.7600000000002</v>
      </c>
      <c r="M809" s="362">
        <f>K809*L809</f>
        <v>140025.60000000001</v>
      </c>
      <c r="N809" s="358">
        <v>2161.5</v>
      </c>
      <c r="O809" s="362">
        <f>K809*N809</f>
        <v>129690</v>
      </c>
      <c r="P809" s="362">
        <f>L809*K809+N809*K809</f>
        <v>269715.59999999998</v>
      </c>
      <c r="Q809" s="473"/>
      <c r="R809" s="327">
        <f t="shared" si="322"/>
        <v>1.3800000000000026</v>
      </c>
      <c r="S809" s="358">
        <v>2333.7600000000002</v>
      </c>
      <c r="T809" s="362">
        <f>R809*S809</f>
        <v>3220.5888000000064</v>
      </c>
      <c r="U809" s="358">
        <v>2161.5</v>
      </c>
      <c r="V809" s="362">
        <f>R809*U809</f>
        <v>2982.8700000000053</v>
      </c>
      <c r="W809" s="362">
        <f>S809*R809+U809*R809</f>
        <v>6203.4588000000113</v>
      </c>
      <c r="X809" s="464">
        <f t="shared" si="318"/>
        <v>6203.4588000000222</v>
      </c>
      <c r="Y809" s="497">
        <f t="shared" si="319"/>
        <v>-1.0913936421275139E-11</v>
      </c>
    </row>
    <row r="810" spans="1:25" x14ac:dyDescent="0.25">
      <c r="A810" s="208" t="s">
        <v>1489</v>
      </c>
      <c r="B810" s="156" t="s">
        <v>1490</v>
      </c>
      <c r="C810" s="114" t="s">
        <v>43</v>
      </c>
      <c r="D810" s="168">
        <f>D809*0.2</f>
        <v>12.276000000000002</v>
      </c>
      <c r="E810" s="93">
        <v>0</v>
      </c>
      <c r="F810" s="103"/>
      <c r="G810" s="93">
        <v>2161.5</v>
      </c>
      <c r="H810" s="103">
        <f>D810*G810</f>
        <v>26534.574000000004</v>
      </c>
      <c r="I810" s="103">
        <f>E810*D810+G810*D810</f>
        <v>26534.574000000004</v>
      </c>
      <c r="J810" s="441"/>
      <c r="K810" s="383">
        <v>12</v>
      </c>
      <c r="L810" s="358">
        <v>0</v>
      </c>
      <c r="M810" s="362">
        <f>K810*L810</f>
        <v>0</v>
      </c>
      <c r="N810" s="358">
        <v>2161.5</v>
      </c>
      <c r="O810" s="362">
        <f>K810*N810</f>
        <v>25938</v>
      </c>
      <c r="P810" s="362">
        <f>L810*K810+N810*K810</f>
        <v>25938</v>
      </c>
      <c r="Q810" s="473"/>
      <c r="R810" s="327">
        <f t="shared" si="322"/>
        <v>0.27600000000000158</v>
      </c>
      <c r="S810" s="358">
        <v>0</v>
      </c>
      <c r="T810" s="362">
        <f>R810*S810</f>
        <v>0</v>
      </c>
      <c r="U810" s="358">
        <v>2161.5</v>
      </c>
      <c r="V810" s="362">
        <f>R810*U810</f>
        <v>596.57400000000337</v>
      </c>
      <c r="W810" s="362">
        <f>S810*R810+U810*R810</f>
        <v>596.57400000000337</v>
      </c>
      <c r="X810" s="464">
        <f t="shared" si="318"/>
        <v>596.57400000000416</v>
      </c>
      <c r="Y810" s="497">
        <f t="shared" si="319"/>
        <v>0</v>
      </c>
    </row>
    <row r="811" spans="1:25" x14ac:dyDescent="0.25">
      <c r="A811" s="208" t="s">
        <v>1491</v>
      </c>
      <c r="B811" s="156" t="s">
        <v>1492</v>
      </c>
      <c r="C811" s="114" t="s">
        <v>296</v>
      </c>
      <c r="D811" s="115">
        <v>83.24</v>
      </c>
      <c r="E811" s="93">
        <v>46.8</v>
      </c>
      <c r="F811" s="103">
        <f>D811*E811</f>
        <v>3895.6319999999996</v>
      </c>
      <c r="G811" s="93">
        <v>450</v>
      </c>
      <c r="H811" s="103">
        <f>D811*G811</f>
        <v>37458</v>
      </c>
      <c r="I811" s="103">
        <f>E811*D811+G811*D811</f>
        <v>41353.631999999998</v>
      </c>
      <c r="J811" s="441"/>
      <c r="K811" s="369">
        <v>82.49</v>
      </c>
      <c r="L811" s="358">
        <v>46.8</v>
      </c>
      <c r="M811" s="362">
        <f>K811*L811</f>
        <v>3860.5319999999997</v>
      </c>
      <c r="N811" s="358">
        <v>450</v>
      </c>
      <c r="O811" s="362">
        <f>K811*N811</f>
        <v>37120.5</v>
      </c>
      <c r="P811" s="362">
        <f>L811*K811+N811*K811</f>
        <v>40981.031999999999</v>
      </c>
      <c r="Q811" s="473"/>
      <c r="R811" s="327">
        <f t="shared" si="322"/>
        <v>0.75</v>
      </c>
      <c r="S811" s="358">
        <v>46.8</v>
      </c>
      <c r="T811" s="362">
        <f>R811*S811</f>
        <v>35.099999999999994</v>
      </c>
      <c r="U811" s="358">
        <v>450</v>
      </c>
      <c r="V811" s="362">
        <f>R811*U811</f>
        <v>337.5</v>
      </c>
      <c r="W811" s="362">
        <f>S811*R811+U811*R811</f>
        <v>372.6</v>
      </c>
      <c r="X811" s="464">
        <f t="shared" si="318"/>
        <v>372.59999999999854</v>
      </c>
      <c r="Y811" s="497">
        <f t="shared" si="319"/>
        <v>1.4779288903810084E-12</v>
      </c>
    </row>
    <row r="812" spans="1:25" x14ac:dyDescent="0.25">
      <c r="A812" s="200" t="s">
        <v>1493</v>
      </c>
      <c r="B812" s="113" t="s">
        <v>1494</v>
      </c>
      <c r="C812" s="114"/>
      <c r="D812" s="115"/>
      <c r="E812" s="93"/>
      <c r="F812" s="87"/>
      <c r="G812" s="93"/>
      <c r="H812" s="87"/>
      <c r="I812" s="103"/>
      <c r="J812" s="441"/>
      <c r="K812" s="369"/>
      <c r="L812" s="358"/>
      <c r="M812" s="356"/>
      <c r="N812" s="358"/>
      <c r="O812" s="356"/>
      <c r="P812" s="362"/>
      <c r="Q812" s="473"/>
      <c r="R812" s="327">
        <f t="shared" si="322"/>
        <v>0</v>
      </c>
      <c r="S812" s="358"/>
      <c r="T812" s="356"/>
      <c r="U812" s="358"/>
      <c r="V812" s="356"/>
      <c r="W812" s="362"/>
      <c r="X812" s="464">
        <f t="shared" si="318"/>
        <v>0</v>
      </c>
      <c r="Y812" s="497">
        <f t="shared" si="319"/>
        <v>0</v>
      </c>
    </row>
    <row r="813" spans="1:25" ht="57" x14ac:dyDescent="0.25">
      <c r="A813" s="208" t="s">
        <v>1495</v>
      </c>
      <c r="B813" s="157" t="s">
        <v>1496</v>
      </c>
      <c r="C813" s="158" t="s">
        <v>296</v>
      </c>
      <c r="D813" s="168">
        <v>83.24</v>
      </c>
      <c r="E813" s="103">
        <v>2475.7199999999998</v>
      </c>
      <c r="F813" s="103">
        <f t="shared" ref="F813:F819" si="333">D813*E813</f>
        <v>206078.93279999998</v>
      </c>
      <c r="G813" s="103">
        <v>60348.14</v>
      </c>
      <c r="H813" s="103">
        <f t="shared" ref="H813:H819" si="334">D813*G813</f>
        <v>5023379.1735999994</v>
      </c>
      <c r="I813" s="103">
        <f t="shared" ref="I813:I819" si="335">E813*D813+G813*D813</f>
        <v>5229458.106399999</v>
      </c>
      <c r="J813" s="441"/>
      <c r="K813" s="383">
        <v>82.49</v>
      </c>
      <c r="L813" s="362">
        <v>2475.7199999999998</v>
      </c>
      <c r="M813" s="362">
        <f t="shared" ref="M813:M819" si="336">K813*L813</f>
        <v>204222.14279999997</v>
      </c>
      <c r="N813" s="362">
        <v>60348.14</v>
      </c>
      <c r="O813" s="362">
        <f t="shared" ref="O813:O819" si="337">K813*N813</f>
        <v>4978118.0685999999</v>
      </c>
      <c r="P813" s="362">
        <f t="shared" ref="P813:P819" si="338">L813*K813+N813*K813</f>
        <v>5182340.2113999994</v>
      </c>
      <c r="Q813" s="473"/>
      <c r="R813" s="327">
        <f t="shared" si="322"/>
        <v>0.75</v>
      </c>
      <c r="S813" s="362">
        <v>2475.7199999999998</v>
      </c>
      <c r="T813" s="362">
        <f t="shared" ref="T813:T819" si="339">R813*S813</f>
        <v>1856.79</v>
      </c>
      <c r="U813" s="362">
        <v>60348.14</v>
      </c>
      <c r="V813" s="362">
        <f t="shared" ref="V813:V819" si="340">R813*U813</f>
        <v>45261.104999999996</v>
      </c>
      <c r="W813" s="362">
        <f t="shared" ref="W813:W819" si="341">S813*R813+U813*R813</f>
        <v>47117.894999999997</v>
      </c>
      <c r="X813" s="464">
        <f t="shared" si="318"/>
        <v>47117.894999999553</v>
      </c>
      <c r="Y813" s="497">
        <f t="shared" si="319"/>
        <v>4.4383341446518898E-10</v>
      </c>
    </row>
    <row r="814" spans="1:25" x14ac:dyDescent="0.25">
      <c r="A814" s="208" t="s">
        <v>1497</v>
      </c>
      <c r="B814" s="156" t="s">
        <v>1498</v>
      </c>
      <c r="C814" s="114" t="s">
        <v>296</v>
      </c>
      <c r="D814" s="168">
        <v>83.24</v>
      </c>
      <c r="E814" s="93">
        <v>6552</v>
      </c>
      <c r="F814" s="103">
        <f t="shared" si="333"/>
        <v>545388.48</v>
      </c>
      <c r="G814" s="93">
        <v>0</v>
      </c>
      <c r="H814" s="103">
        <f t="shared" si="334"/>
        <v>0</v>
      </c>
      <c r="I814" s="103">
        <f t="shared" si="335"/>
        <v>545388.48</v>
      </c>
      <c r="J814" s="441"/>
      <c r="K814" s="383">
        <v>82.49</v>
      </c>
      <c r="L814" s="358">
        <v>6552</v>
      </c>
      <c r="M814" s="362">
        <f t="shared" si="336"/>
        <v>540474.48</v>
      </c>
      <c r="N814" s="358">
        <v>0</v>
      </c>
      <c r="O814" s="362">
        <f t="shared" si="337"/>
        <v>0</v>
      </c>
      <c r="P814" s="362">
        <f t="shared" si="338"/>
        <v>540474.48</v>
      </c>
      <c r="Q814" s="473"/>
      <c r="R814" s="327">
        <f t="shared" si="322"/>
        <v>0.75</v>
      </c>
      <c r="S814" s="358">
        <v>6552</v>
      </c>
      <c r="T814" s="362">
        <f t="shared" si="339"/>
        <v>4914</v>
      </c>
      <c r="U814" s="358">
        <v>0</v>
      </c>
      <c r="V814" s="362">
        <f t="shared" si="340"/>
        <v>0</v>
      </c>
      <c r="W814" s="362">
        <f t="shared" si="341"/>
        <v>4914</v>
      </c>
      <c r="X814" s="464">
        <f t="shared" si="318"/>
        <v>4914</v>
      </c>
      <c r="Y814" s="497">
        <f t="shared" si="319"/>
        <v>0</v>
      </c>
    </row>
    <row r="815" spans="1:25" x14ac:dyDescent="0.25">
      <c r="A815" s="204" t="s">
        <v>1499</v>
      </c>
      <c r="B815" s="157" t="s">
        <v>1500</v>
      </c>
      <c r="C815" s="158" t="s">
        <v>296</v>
      </c>
      <c r="D815" s="168">
        <v>43.47</v>
      </c>
      <c r="E815" s="93">
        <v>6552</v>
      </c>
      <c r="F815" s="103">
        <f t="shared" si="333"/>
        <v>284815.44</v>
      </c>
      <c r="G815" s="93">
        <v>0</v>
      </c>
      <c r="H815" s="103">
        <f t="shared" si="334"/>
        <v>0</v>
      </c>
      <c r="I815" s="103">
        <f t="shared" si="335"/>
        <v>284815.44</v>
      </c>
      <c r="J815" s="441"/>
      <c r="K815" s="383"/>
      <c r="L815" s="358">
        <v>6552</v>
      </c>
      <c r="M815" s="362">
        <f t="shared" si="336"/>
        <v>0</v>
      </c>
      <c r="N815" s="358">
        <v>0</v>
      </c>
      <c r="O815" s="362">
        <f t="shared" si="337"/>
        <v>0</v>
      </c>
      <c r="P815" s="362">
        <f t="shared" si="338"/>
        <v>0</v>
      </c>
      <c r="Q815" s="473"/>
      <c r="R815" s="327">
        <f t="shared" si="322"/>
        <v>43.47</v>
      </c>
      <c r="S815" s="358">
        <v>6552</v>
      </c>
      <c r="T815" s="362">
        <f t="shared" si="339"/>
        <v>284815.44</v>
      </c>
      <c r="U815" s="358">
        <v>0</v>
      </c>
      <c r="V815" s="362">
        <f t="shared" si="340"/>
        <v>0</v>
      </c>
      <c r="W815" s="362">
        <f t="shared" si="341"/>
        <v>284815.44</v>
      </c>
      <c r="X815" s="464">
        <f t="shared" si="318"/>
        <v>284815.44</v>
      </c>
      <c r="Y815" s="497">
        <f t="shared" si="319"/>
        <v>0</v>
      </c>
    </row>
    <row r="816" spans="1:25" x14ac:dyDescent="0.25">
      <c r="A816" s="208" t="s">
        <v>1501</v>
      </c>
      <c r="B816" s="156" t="s">
        <v>1502</v>
      </c>
      <c r="C816" s="114" t="s">
        <v>170</v>
      </c>
      <c r="D816" s="115">
        <v>1</v>
      </c>
      <c r="E816" s="93">
        <v>124845</v>
      </c>
      <c r="F816" s="103">
        <f t="shared" si="333"/>
        <v>124845</v>
      </c>
      <c r="G816" s="93">
        <v>49408.35</v>
      </c>
      <c r="H816" s="103">
        <f t="shared" si="334"/>
        <v>49408.35</v>
      </c>
      <c r="I816" s="103">
        <f t="shared" si="335"/>
        <v>174253.35</v>
      </c>
      <c r="J816" s="441"/>
      <c r="K816" s="369">
        <v>1</v>
      </c>
      <c r="L816" s="358">
        <v>124845</v>
      </c>
      <c r="M816" s="362">
        <f t="shared" si="336"/>
        <v>124845</v>
      </c>
      <c r="N816" s="358">
        <v>49408.35</v>
      </c>
      <c r="O816" s="362">
        <f t="shared" si="337"/>
        <v>49408.35</v>
      </c>
      <c r="P816" s="362">
        <f t="shared" si="338"/>
        <v>174253.35</v>
      </c>
      <c r="Q816" s="473"/>
      <c r="R816" s="327">
        <f t="shared" si="322"/>
        <v>0</v>
      </c>
      <c r="S816" s="358">
        <v>124845</v>
      </c>
      <c r="T816" s="362">
        <f t="shared" si="339"/>
        <v>0</v>
      </c>
      <c r="U816" s="358">
        <v>49408.35</v>
      </c>
      <c r="V816" s="362">
        <f t="shared" si="340"/>
        <v>0</v>
      </c>
      <c r="W816" s="362">
        <f t="shared" si="341"/>
        <v>0</v>
      </c>
      <c r="X816" s="464">
        <f t="shared" si="318"/>
        <v>0</v>
      </c>
      <c r="Y816" s="497">
        <f t="shared" si="319"/>
        <v>0</v>
      </c>
    </row>
    <row r="817" spans="1:25" ht="28.5" x14ac:dyDescent="0.25">
      <c r="A817" s="208" t="s">
        <v>1503</v>
      </c>
      <c r="B817" s="156" t="s">
        <v>1504</v>
      </c>
      <c r="C817" s="114" t="s">
        <v>170</v>
      </c>
      <c r="D817" s="115">
        <v>68</v>
      </c>
      <c r="E817" s="93">
        <v>1664</v>
      </c>
      <c r="F817" s="103">
        <f t="shared" si="333"/>
        <v>113152</v>
      </c>
      <c r="G817" s="93">
        <v>150</v>
      </c>
      <c r="H817" s="103">
        <f t="shared" si="334"/>
        <v>10200</v>
      </c>
      <c r="I817" s="103">
        <f t="shared" si="335"/>
        <v>123352</v>
      </c>
      <c r="J817" s="441"/>
      <c r="K817" s="369">
        <v>68</v>
      </c>
      <c r="L817" s="358">
        <v>1664</v>
      </c>
      <c r="M817" s="362">
        <f t="shared" si="336"/>
        <v>113152</v>
      </c>
      <c r="N817" s="358">
        <v>150</v>
      </c>
      <c r="O817" s="362">
        <f t="shared" si="337"/>
        <v>10200</v>
      </c>
      <c r="P817" s="362">
        <f t="shared" si="338"/>
        <v>123352</v>
      </c>
      <c r="Q817" s="473"/>
      <c r="R817" s="327">
        <f t="shared" si="322"/>
        <v>0</v>
      </c>
      <c r="S817" s="358">
        <v>1664</v>
      </c>
      <c r="T817" s="362">
        <f t="shared" si="339"/>
        <v>0</v>
      </c>
      <c r="U817" s="358">
        <v>150</v>
      </c>
      <c r="V817" s="362">
        <f t="shared" si="340"/>
        <v>0</v>
      </c>
      <c r="W817" s="362">
        <f t="shared" si="341"/>
        <v>0</v>
      </c>
      <c r="X817" s="464">
        <f t="shared" si="318"/>
        <v>0</v>
      </c>
      <c r="Y817" s="497">
        <f t="shared" si="319"/>
        <v>0</v>
      </c>
    </row>
    <row r="818" spans="1:25" ht="28.5" x14ac:dyDescent="0.25">
      <c r="A818" s="208" t="s">
        <v>1505</v>
      </c>
      <c r="B818" s="227" t="s">
        <v>1506</v>
      </c>
      <c r="C818" s="228" t="s">
        <v>296</v>
      </c>
      <c r="D818" s="229">
        <v>165</v>
      </c>
      <c r="E818" s="232">
        <v>2154</v>
      </c>
      <c r="F818" s="231">
        <f t="shared" si="333"/>
        <v>355410</v>
      </c>
      <c r="G818" s="232">
        <v>2178</v>
      </c>
      <c r="H818" s="103">
        <f t="shared" si="334"/>
        <v>359370</v>
      </c>
      <c r="I818" s="231">
        <f t="shared" si="335"/>
        <v>714780</v>
      </c>
      <c r="J818" s="452"/>
      <c r="K818" s="403">
        <v>165</v>
      </c>
      <c r="L818" s="404">
        <v>2154</v>
      </c>
      <c r="M818" s="405">
        <f t="shared" si="336"/>
        <v>355410</v>
      </c>
      <c r="N818" s="404">
        <v>2178</v>
      </c>
      <c r="O818" s="362">
        <f t="shared" si="337"/>
        <v>359370</v>
      </c>
      <c r="P818" s="405">
        <f t="shared" si="338"/>
        <v>714780</v>
      </c>
      <c r="Q818" s="484"/>
      <c r="R818" s="327">
        <f t="shared" si="322"/>
        <v>0</v>
      </c>
      <c r="S818" s="404">
        <v>2154</v>
      </c>
      <c r="T818" s="405">
        <f t="shared" si="339"/>
        <v>0</v>
      </c>
      <c r="U818" s="404">
        <v>2178</v>
      </c>
      <c r="V818" s="362">
        <f t="shared" si="340"/>
        <v>0</v>
      </c>
      <c r="W818" s="405">
        <f t="shared" si="341"/>
        <v>0</v>
      </c>
      <c r="X818" s="464">
        <f t="shared" si="318"/>
        <v>0</v>
      </c>
      <c r="Y818" s="497">
        <f t="shared" si="319"/>
        <v>0</v>
      </c>
    </row>
    <row r="819" spans="1:25" ht="28.5" x14ac:dyDescent="0.25">
      <c r="A819" s="195" t="s">
        <v>1507</v>
      </c>
      <c r="B819" s="196" t="s">
        <v>1508</v>
      </c>
      <c r="C819" s="197" t="s">
        <v>296</v>
      </c>
      <c r="D819" s="233">
        <v>22.77</v>
      </c>
      <c r="E819" s="69">
        <v>6602.4000000000005</v>
      </c>
      <c r="F819" s="70">
        <f t="shared" si="333"/>
        <v>150336.64800000002</v>
      </c>
      <c r="G819" s="69">
        <v>0</v>
      </c>
      <c r="H819" s="231">
        <f t="shared" si="334"/>
        <v>0</v>
      </c>
      <c r="I819" s="70">
        <f t="shared" si="335"/>
        <v>150336.64800000002</v>
      </c>
      <c r="J819" s="452"/>
      <c r="K819" s="406"/>
      <c r="L819" s="343">
        <v>6602.4000000000005</v>
      </c>
      <c r="M819" s="344">
        <f t="shared" si="336"/>
        <v>0</v>
      </c>
      <c r="N819" s="343">
        <v>0</v>
      </c>
      <c r="O819" s="405">
        <f t="shared" si="337"/>
        <v>0</v>
      </c>
      <c r="P819" s="344">
        <f t="shared" si="338"/>
        <v>0</v>
      </c>
      <c r="Q819" s="484"/>
      <c r="R819" s="327">
        <f t="shared" si="322"/>
        <v>22.77</v>
      </c>
      <c r="S819" s="343">
        <v>6602.4000000000005</v>
      </c>
      <c r="T819" s="344">
        <f t="shared" si="339"/>
        <v>150336.64800000002</v>
      </c>
      <c r="U819" s="343">
        <v>0</v>
      </c>
      <c r="V819" s="405">
        <f t="shared" si="340"/>
        <v>0</v>
      </c>
      <c r="W819" s="344">
        <f t="shared" si="341"/>
        <v>150336.64800000002</v>
      </c>
      <c r="X819" s="464">
        <f t="shared" si="318"/>
        <v>150336.64800000002</v>
      </c>
      <c r="Y819" s="497">
        <f t="shared" si="319"/>
        <v>0</v>
      </c>
    </row>
    <row r="820" spans="1:25" x14ac:dyDescent="0.25">
      <c r="A820" s="234" t="s">
        <v>1509</v>
      </c>
      <c r="B820" s="235" t="s">
        <v>1510</v>
      </c>
      <c r="C820" s="236"/>
      <c r="D820" s="237"/>
      <c r="E820" s="238"/>
      <c r="F820" s="239">
        <f>SUM(F821:F840)</f>
        <v>5102521.7715999996</v>
      </c>
      <c r="G820" s="238"/>
      <c r="H820" s="239">
        <f>SUM(H821:H840)</f>
        <v>6587143.550999999</v>
      </c>
      <c r="I820" s="239">
        <f>SUM(I821:I840)</f>
        <v>11689665.3226</v>
      </c>
      <c r="J820" s="457"/>
      <c r="K820" s="407"/>
      <c r="L820" s="408"/>
      <c r="M820" s="409">
        <f>SUM(M821:M840)</f>
        <v>4499894.0436000004</v>
      </c>
      <c r="N820" s="408"/>
      <c r="O820" s="409">
        <f>SUM(O821:O840)</f>
        <v>6453196.4049999993</v>
      </c>
      <c r="P820" s="409">
        <f>SUM(P821:P840)</f>
        <v>10953090.4486</v>
      </c>
      <c r="Q820" s="489"/>
      <c r="R820" s="327">
        <f t="shared" si="322"/>
        <v>0</v>
      </c>
      <c r="S820" s="408"/>
      <c r="T820" s="409">
        <f>SUM(T821:T840)</f>
        <v>602627.728</v>
      </c>
      <c r="U820" s="408"/>
      <c r="V820" s="409">
        <f>SUM(V821:V840)</f>
        <v>133947.14600000001</v>
      </c>
      <c r="W820" s="409">
        <f>SUM(W821:W840)</f>
        <v>736574.87400000007</v>
      </c>
      <c r="X820" s="464">
        <f t="shared" si="318"/>
        <v>736574.87399999984</v>
      </c>
      <c r="Y820" s="497">
        <f t="shared" si="319"/>
        <v>0</v>
      </c>
    </row>
    <row r="821" spans="1:25" x14ac:dyDescent="0.25">
      <c r="A821" s="240" t="s">
        <v>1511</v>
      </c>
      <c r="B821" s="223" t="s">
        <v>1475</v>
      </c>
      <c r="C821" s="224"/>
      <c r="D821" s="225"/>
      <c r="E821" s="241"/>
      <c r="F821" s="242"/>
      <c r="G821" s="241"/>
      <c r="H821" s="242"/>
      <c r="I821" s="243"/>
      <c r="J821" s="440"/>
      <c r="K821" s="401"/>
      <c r="L821" s="410"/>
      <c r="M821" s="411"/>
      <c r="N821" s="410"/>
      <c r="O821" s="411"/>
      <c r="P821" s="412"/>
      <c r="Q821" s="472"/>
      <c r="R821" s="327">
        <f t="shared" si="322"/>
        <v>0</v>
      </c>
      <c r="S821" s="410"/>
      <c r="T821" s="411"/>
      <c r="U821" s="410"/>
      <c r="V821" s="411"/>
      <c r="W821" s="412"/>
      <c r="X821" s="464">
        <f t="shared" si="318"/>
        <v>0</v>
      </c>
      <c r="Y821" s="497">
        <f t="shared" si="319"/>
        <v>0</v>
      </c>
    </row>
    <row r="822" spans="1:25" x14ac:dyDescent="0.25">
      <c r="A822" s="208" t="s">
        <v>1512</v>
      </c>
      <c r="B822" s="157" t="s">
        <v>809</v>
      </c>
      <c r="C822" s="158" t="s">
        <v>43</v>
      </c>
      <c r="D822" s="168">
        <f>D824*1.6-D824</f>
        <v>83.460000000000008</v>
      </c>
      <c r="E822" s="107">
        <v>1590</v>
      </c>
      <c r="F822" s="103">
        <f>D822*E822</f>
        <v>132701.40000000002</v>
      </c>
      <c r="G822" s="107">
        <v>0</v>
      </c>
      <c r="H822" s="103">
        <f t="shared" ref="H822:H831" si="342">G822*D822</f>
        <v>0</v>
      </c>
      <c r="I822" s="94">
        <f>E822*D822+G822*D822</f>
        <v>132701.40000000002</v>
      </c>
      <c r="J822" s="441"/>
      <c r="K822" s="383">
        <v>83.46</v>
      </c>
      <c r="L822" s="365">
        <v>1590</v>
      </c>
      <c r="M822" s="362">
        <f>K822*L822</f>
        <v>132701.4</v>
      </c>
      <c r="N822" s="365">
        <v>0</v>
      </c>
      <c r="O822" s="362">
        <f t="shared" ref="O822:O831" si="343">N822*K822</f>
        <v>0</v>
      </c>
      <c r="P822" s="359">
        <f>L822*K822+N822*K822</f>
        <v>132701.4</v>
      </c>
      <c r="Q822" s="473"/>
      <c r="R822" s="327">
        <f t="shared" si="322"/>
        <v>0</v>
      </c>
      <c r="S822" s="365">
        <v>1590</v>
      </c>
      <c r="T822" s="362">
        <f>R822*S822</f>
        <v>0</v>
      </c>
      <c r="U822" s="365">
        <v>0</v>
      </c>
      <c r="V822" s="362">
        <f t="shared" ref="V822:V831" si="344">U822*R822</f>
        <v>0</v>
      </c>
      <c r="W822" s="359">
        <f>S822*R822+U822*R822</f>
        <v>0</v>
      </c>
      <c r="X822" s="464">
        <f t="shared" si="318"/>
        <v>0</v>
      </c>
      <c r="Y822" s="497">
        <f t="shared" si="319"/>
        <v>0</v>
      </c>
    </row>
    <row r="823" spans="1:25" x14ac:dyDescent="0.25">
      <c r="A823" s="208" t="s">
        <v>1513</v>
      </c>
      <c r="B823" s="156" t="s">
        <v>1478</v>
      </c>
      <c r="C823" s="114" t="s">
        <v>43</v>
      </c>
      <c r="D823" s="115">
        <v>96.88</v>
      </c>
      <c r="E823" s="93">
        <v>19422</v>
      </c>
      <c r="F823" s="103">
        <f>D823*E823</f>
        <v>1881603.3599999999</v>
      </c>
      <c r="G823" s="93">
        <v>0</v>
      </c>
      <c r="H823" s="103">
        <f t="shared" si="342"/>
        <v>0</v>
      </c>
      <c r="I823" s="103">
        <f>E823*D823+G823*D823</f>
        <v>1881603.3599999999</v>
      </c>
      <c r="J823" s="441"/>
      <c r="K823" s="369">
        <v>96.88</v>
      </c>
      <c r="L823" s="358">
        <v>19422</v>
      </c>
      <c r="M823" s="362">
        <f>K823*L823</f>
        <v>1881603.3599999999</v>
      </c>
      <c r="N823" s="358">
        <v>0</v>
      </c>
      <c r="O823" s="362">
        <f t="shared" si="343"/>
        <v>0</v>
      </c>
      <c r="P823" s="362">
        <f>L823*K823+N823*K823</f>
        <v>1881603.3599999999</v>
      </c>
      <c r="Q823" s="473"/>
      <c r="R823" s="327">
        <f t="shared" si="322"/>
        <v>0</v>
      </c>
      <c r="S823" s="358">
        <v>19422</v>
      </c>
      <c r="T823" s="362">
        <f>R823*S823</f>
        <v>0</v>
      </c>
      <c r="U823" s="358">
        <v>0</v>
      </c>
      <c r="V823" s="362">
        <f t="shared" si="344"/>
        <v>0</v>
      </c>
      <c r="W823" s="362">
        <f>S823*R823+U823*R823</f>
        <v>0</v>
      </c>
      <c r="X823" s="464">
        <f t="shared" si="318"/>
        <v>0</v>
      </c>
      <c r="Y823" s="497">
        <f t="shared" si="319"/>
        <v>0</v>
      </c>
    </row>
    <row r="824" spans="1:25" ht="28.5" x14ac:dyDescent="0.25">
      <c r="A824" s="208" t="s">
        <v>1514</v>
      </c>
      <c r="B824" s="156" t="s">
        <v>929</v>
      </c>
      <c r="C824" s="114" t="s">
        <v>43</v>
      </c>
      <c r="D824" s="115">
        <v>139.1</v>
      </c>
      <c r="E824" s="107">
        <v>2405</v>
      </c>
      <c r="F824" s="103">
        <f>D824*E824</f>
        <v>334535.5</v>
      </c>
      <c r="G824" s="107">
        <v>0</v>
      </c>
      <c r="H824" s="103">
        <f t="shared" si="342"/>
        <v>0</v>
      </c>
      <c r="I824" s="94">
        <f>E824*D824+G824*D824</f>
        <v>334535.5</v>
      </c>
      <c r="J824" s="441"/>
      <c r="K824" s="369">
        <v>139.1</v>
      </c>
      <c r="L824" s="365">
        <v>2405</v>
      </c>
      <c r="M824" s="362">
        <f>K824*L824</f>
        <v>334535.5</v>
      </c>
      <c r="N824" s="365">
        <v>0</v>
      </c>
      <c r="O824" s="362">
        <f t="shared" si="343"/>
        <v>0</v>
      </c>
      <c r="P824" s="359">
        <f>L824*K824+N824*K824</f>
        <v>334535.5</v>
      </c>
      <c r="Q824" s="473"/>
      <c r="R824" s="327">
        <f t="shared" si="322"/>
        <v>0</v>
      </c>
      <c r="S824" s="365">
        <v>2405</v>
      </c>
      <c r="T824" s="362">
        <f>R824*S824</f>
        <v>0</v>
      </c>
      <c r="U824" s="365">
        <v>0</v>
      </c>
      <c r="V824" s="362">
        <f t="shared" si="344"/>
        <v>0</v>
      </c>
      <c r="W824" s="359">
        <f>S824*R824+U824*R824</f>
        <v>0</v>
      </c>
      <c r="X824" s="464">
        <f t="shared" si="318"/>
        <v>0</v>
      </c>
      <c r="Y824" s="497">
        <f t="shared" si="319"/>
        <v>0</v>
      </c>
    </row>
    <row r="825" spans="1:25" x14ac:dyDescent="0.25">
      <c r="A825" s="208" t="s">
        <v>1515</v>
      </c>
      <c r="B825" s="157" t="s">
        <v>805</v>
      </c>
      <c r="C825" s="158" t="s">
        <v>43</v>
      </c>
      <c r="D825" s="168">
        <v>142.41399999999999</v>
      </c>
      <c r="E825" s="107">
        <v>1590</v>
      </c>
      <c r="F825" s="103">
        <f>D825*E825</f>
        <v>226438.25999999998</v>
      </c>
      <c r="G825" s="107">
        <v>0</v>
      </c>
      <c r="H825" s="103">
        <f t="shared" si="342"/>
        <v>0</v>
      </c>
      <c r="I825" s="103">
        <f>E825*D825+G825*D825</f>
        <v>226438.25999999998</v>
      </c>
      <c r="J825" s="441"/>
      <c r="K825" s="383">
        <v>142.41399999999999</v>
      </c>
      <c r="L825" s="365">
        <v>1590</v>
      </c>
      <c r="M825" s="362">
        <f>K825*L825</f>
        <v>226438.25999999998</v>
      </c>
      <c r="N825" s="365">
        <v>0</v>
      </c>
      <c r="O825" s="362">
        <f t="shared" si="343"/>
        <v>0</v>
      </c>
      <c r="P825" s="362">
        <f>L825*K825+N825*K825</f>
        <v>226438.25999999998</v>
      </c>
      <c r="Q825" s="473"/>
      <c r="R825" s="327">
        <f t="shared" si="322"/>
        <v>0</v>
      </c>
      <c r="S825" s="365">
        <v>1590</v>
      </c>
      <c r="T825" s="362">
        <f>R825*S825</f>
        <v>0</v>
      </c>
      <c r="U825" s="365">
        <v>0</v>
      </c>
      <c r="V825" s="362">
        <f t="shared" si="344"/>
        <v>0</v>
      </c>
      <c r="W825" s="362">
        <f>S825*R825+U825*R825</f>
        <v>0</v>
      </c>
      <c r="X825" s="464">
        <f t="shared" si="318"/>
        <v>0</v>
      </c>
      <c r="Y825" s="497">
        <f t="shared" si="319"/>
        <v>0</v>
      </c>
    </row>
    <row r="826" spans="1:25" ht="28.5" x14ac:dyDescent="0.25">
      <c r="A826" s="200" t="s">
        <v>1516</v>
      </c>
      <c r="B826" s="113" t="s">
        <v>1482</v>
      </c>
      <c r="C826" s="244"/>
      <c r="D826" s="245"/>
      <c r="E826" s="248"/>
      <c r="F826" s="246"/>
      <c r="G826" s="248"/>
      <c r="H826" s="103">
        <f t="shared" si="342"/>
        <v>0</v>
      </c>
      <c r="I826" s="247"/>
      <c r="J826" s="458"/>
      <c r="K826" s="413"/>
      <c r="L826" s="414"/>
      <c r="M826" s="415"/>
      <c r="N826" s="414"/>
      <c r="O826" s="362">
        <f t="shared" si="343"/>
        <v>0</v>
      </c>
      <c r="P826" s="416"/>
      <c r="Q826" s="490"/>
      <c r="R826" s="327">
        <f t="shared" si="322"/>
        <v>0</v>
      </c>
      <c r="S826" s="414"/>
      <c r="T826" s="415"/>
      <c r="U826" s="414"/>
      <c r="V826" s="362">
        <f t="shared" si="344"/>
        <v>0</v>
      </c>
      <c r="W826" s="416"/>
      <c r="X826" s="464">
        <f t="shared" si="318"/>
        <v>0</v>
      </c>
      <c r="Y826" s="497">
        <f t="shared" si="319"/>
        <v>0</v>
      </c>
    </row>
    <row r="827" spans="1:25" x14ac:dyDescent="0.25">
      <c r="A827" s="208" t="s">
        <v>1517</v>
      </c>
      <c r="B827" s="156" t="s">
        <v>1484</v>
      </c>
      <c r="C827" s="114" t="s">
        <v>43</v>
      </c>
      <c r="D827" s="115">
        <v>98.04</v>
      </c>
      <c r="E827" s="93">
        <v>2513.16</v>
      </c>
      <c r="F827" s="103">
        <f>D827*E827</f>
        <v>246390.2064</v>
      </c>
      <c r="G827" s="93">
        <v>6681</v>
      </c>
      <c r="H827" s="103">
        <f t="shared" si="342"/>
        <v>655005.24</v>
      </c>
      <c r="I827" s="94">
        <f>E827*D827+G827*D827</f>
        <v>901395.44640000002</v>
      </c>
      <c r="J827" s="441"/>
      <c r="K827" s="369">
        <v>98.04</v>
      </c>
      <c r="L827" s="358">
        <v>2513.16</v>
      </c>
      <c r="M827" s="362">
        <f>K827*L827</f>
        <v>246390.2064</v>
      </c>
      <c r="N827" s="358">
        <v>6681</v>
      </c>
      <c r="O827" s="362">
        <f t="shared" si="343"/>
        <v>655005.24</v>
      </c>
      <c r="P827" s="359">
        <f>L827*K827+N827*K827</f>
        <v>901395.44640000002</v>
      </c>
      <c r="Q827" s="473"/>
      <c r="R827" s="327">
        <f t="shared" si="322"/>
        <v>0</v>
      </c>
      <c r="S827" s="358">
        <v>2513.16</v>
      </c>
      <c r="T827" s="362">
        <f>R827*S827</f>
        <v>0</v>
      </c>
      <c r="U827" s="358">
        <v>6681</v>
      </c>
      <c r="V827" s="362">
        <f t="shared" si="344"/>
        <v>0</v>
      </c>
      <c r="W827" s="359">
        <f>S827*R827+U827*R827</f>
        <v>0</v>
      </c>
      <c r="X827" s="464">
        <f t="shared" si="318"/>
        <v>0</v>
      </c>
      <c r="Y827" s="497">
        <f t="shared" si="319"/>
        <v>0</v>
      </c>
    </row>
    <row r="828" spans="1:25" x14ac:dyDescent="0.25">
      <c r="A828" s="208" t="s">
        <v>1518</v>
      </c>
      <c r="B828" s="156" t="s">
        <v>1519</v>
      </c>
      <c r="C828" s="114" t="s">
        <v>43</v>
      </c>
      <c r="D828" s="115">
        <v>25.49</v>
      </c>
      <c r="E828" s="93">
        <v>0</v>
      </c>
      <c r="F828" s="103"/>
      <c r="G828" s="93">
        <v>6681</v>
      </c>
      <c r="H828" s="103">
        <f t="shared" si="342"/>
        <v>170298.69</v>
      </c>
      <c r="I828" s="94">
        <f>E828*D828+G828*D828</f>
        <v>170298.69</v>
      </c>
      <c r="J828" s="441"/>
      <c r="K828" s="369">
        <v>25.49</v>
      </c>
      <c r="L828" s="358">
        <v>0</v>
      </c>
      <c r="M828" s="362">
        <f>K828*L828</f>
        <v>0</v>
      </c>
      <c r="N828" s="358">
        <v>6681</v>
      </c>
      <c r="O828" s="362">
        <f t="shared" si="343"/>
        <v>170298.69</v>
      </c>
      <c r="P828" s="359">
        <f>L828*K828+N828*K828</f>
        <v>170298.69</v>
      </c>
      <c r="Q828" s="473"/>
      <c r="R828" s="327">
        <f t="shared" si="322"/>
        <v>0</v>
      </c>
      <c r="S828" s="358">
        <v>0</v>
      </c>
      <c r="T828" s="362">
        <f>R828*S828</f>
        <v>0</v>
      </c>
      <c r="U828" s="358">
        <v>6681</v>
      </c>
      <c r="V828" s="362">
        <f t="shared" si="344"/>
        <v>0</v>
      </c>
      <c r="W828" s="359">
        <f>S828*R828+U828*R828</f>
        <v>0</v>
      </c>
      <c r="X828" s="464">
        <f t="shared" si="318"/>
        <v>0</v>
      </c>
      <c r="Y828" s="497">
        <f t="shared" si="319"/>
        <v>0</v>
      </c>
    </row>
    <row r="829" spans="1:25" x14ac:dyDescent="0.25">
      <c r="A829" s="208" t="s">
        <v>1520</v>
      </c>
      <c r="B829" s="156" t="s">
        <v>1488</v>
      </c>
      <c r="C829" s="114" t="s">
        <v>43</v>
      </c>
      <c r="D829" s="115">
        <v>61.22</v>
      </c>
      <c r="E829" s="93">
        <v>2333.7600000000002</v>
      </c>
      <c r="F829" s="103">
        <f>D829*E829</f>
        <v>142872.78720000002</v>
      </c>
      <c r="G829" s="93">
        <v>2161.5</v>
      </c>
      <c r="H829" s="103">
        <f t="shared" si="342"/>
        <v>132327.03</v>
      </c>
      <c r="I829" s="103">
        <f>E829*D829+G829*D829</f>
        <v>275199.81720000005</v>
      </c>
      <c r="J829" s="441"/>
      <c r="K829" s="369">
        <v>61.22</v>
      </c>
      <c r="L829" s="358">
        <v>2333.7600000000002</v>
      </c>
      <c r="M829" s="362">
        <f>K829*L829</f>
        <v>142872.78720000002</v>
      </c>
      <c r="N829" s="358">
        <v>2161.5</v>
      </c>
      <c r="O829" s="362">
        <f t="shared" si="343"/>
        <v>132327.03</v>
      </c>
      <c r="P829" s="362">
        <f>L829*K829+N829*K829</f>
        <v>275199.81720000005</v>
      </c>
      <c r="Q829" s="473"/>
      <c r="R829" s="327">
        <f t="shared" si="322"/>
        <v>0</v>
      </c>
      <c r="S829" s="358">
        <v>2333.7600000000002</v>
      </c>
      <c r="T829" s="362">
        <f>R829*S829</f>
        <v>0</v>
      </c>
      <c r="U829" s="358">
        <v>2161.5</v>
      </c>
      <c r="V829" s="362">
        <f t="shared" si="344"/>
        <v>0</v>
      </c>
      <c r="W829" s="362">
        <f>S829*R829+U829*R829</f>
        <v>0</v>
      </c>
      <c r="X829" s="464">
        <f t="shared" si="318"/>
        <v>0</v>
      </c>
      <c r="Y829" s="497">
        <f t="shared" si="319"/>
        <v>0</v>
      </c>
    </row>
    <row r="830" spans="1:25" x14ac:dyDescent="0.25">
      <c r="A830" s="208" t="s">
        <v>1521</v>
      </c>
      <c r="B830" s="156" t="s">
        <v>1522</v>
      </c>
      <c r="C830" s="114" t="s">
        <v>43</v>
      </c>
      <c r="D830" s="115">
        <v>12.244</v>
      </c>
      <c r="E830" s="93">
        <v>0</v>
      </c>
      <c r="F830" s="103"/>
      <c r="G830" s="93">
        <v>2161.5</v>
      </c>
      <c r="H830" s="103">
        <f t="shared" si="342"/>
        <v>26465.405999999999</v>
      </c>
      <c r="I830" s="103">
        <f>E830*D830+G830*D830</f>
        <v>26465.405999999999</v>
      </c>
      <c r="J830" s="441"/>
      <c r="K830" s="369">
        <v>12.24</v>
      </c>
      <c r="L830" s="358">
        <v>0</v>
      </c>
      <c r="M830" s="362">
        <f>K830*L830</f>
        <v>0</v>
      </c>
      <c r="N830" s="358">
        <v>2161.5</v>
      </c>
      <c r="O830" s="362">
        <f t="shared" si="343"/>
        <v>26456.760000000002</v>
      </c>
      <c r="P830" s="362">
        <f>L830*K830+N830*K830</f>
        <v>26456.760000000002</v>
      </c>
      <c r="Q830" s="473"/>
      <c r="R830" s="327">
        <f t="shared" si="322"/>
        <v>3.9999999999995595E-3</v>
      </c>
      <c r="S830" s="358">
        <v>0</v>
      </c>
      <c r="T830" s="362">
        <f>R830*S830</f>
        <v>0</v>
      </c>
      <c r="U830" s="358">
        <v>2161.5</v>
      </c>
      <c r="V830" s="362">
        <f t="shared" si="344"/>
        <v>8.6459999999990487</v>
      </c>
      <c r="W830" s="362">
        <f>S830*R830+U830*R830</f>
        <v>8.6459999999990487</v>
      </c>
      <c r="X830" s="464">
        <f t="shared" si="318"/>
        <v>8.6459999999970023</v>
      </c>
      <c r="Y830" s="497">
        <f t="shared" si="319"/>
        <v>2.0463630789890885E-12</v>
      </c>
    </row>
    <row r="831" spans="1:25" x14ac:dyDescent="0.25">
      <c r="A831" s="208" t="s">
        <v>1523</v>
      </c>
      <c r="B831" s="156" t="s">
        <v>1492</v>
      </c>
      <c r="C831" s="114" t="s">
        <v>296</v>
      </c>
      <c r="D831" s="115">
        <v>110.25</v>
      </c>
      <c r="E831" s="93">
        <v>46.8</v>
      </c>
      <c r="F831" s="103">
        <f>D831*E831</f>
        <v>5159.7</v>
      </c>
      <c r="G831" s="107">
        <v>445</v>
      </c>
      <c r="H831" s="103">
        <f t="shared" si="342"/>
        <v>49061.25</v>
      </c>
      <c r="I831" s="103">
        <f>E831*D831+G831*D831</f>
        <v>54220.95</v>
      </c>
      <c r="J831" s="441"/>
      <c r="K831" s="369">
        <v>82.75</v>
      </c>
      <c r="L831" s="358">
        <v>46.8</v>
      </c>
      <c r="M831" s="362">
        <f>K831*L831</f>
        <v>3872.7</v>
      </c>
      <c r="N831" s="365">
        <v>445</v>
      </c>
      <c r="O831" s="362">
        <f t="shared" si="343"/>
        <v>36823.75</v>
      </c>
      <c r="P831" s="362">
        <f>L831*K831+N831*K831</f>
        <v>40696.449999999997</v>
      </c>
      <c r="Q831" s="473"/>
      <c r="R831" s="327">
        <f t="shared" si="322"/>
        <v>27.5</v>
      </c>
      <c r="S831" s="358">
        <v>46.8</v>
      </c>
      <c r="T831" s="362">
        <f>R831*S831</f>
        <v>1287</v>
      </c>
      <c r="U831" s="365">
        <v>445</v>
      </c>
      <c r="V831" s="362">
        <f t="shared" si="344"/>
        <v>12237.5</v>
      </c>
      <c r="W831" s="362">
        <f>S831*R831+U831*R831</f>
        <v>13524.5</v>
      </c>
      <c r="X831" s="464">
        <f t="shared" si="318"/>
        <v>13524.5</v>
      </c>
      <c r="Y831" s="497">
        <f t="shared" si="319"/>
        <v>0</v>
      </c>
    </row>
    <row r="832" spans="1:25" x14ac:dyDescent="0.25">
      <c r="A832" s="200" t="s">
        <v>1524</v>
      </c>
      <c r="B832" s="113" t="s">
        <v>1525</v>
      </c>
      <c r="C832" s="114"/>
      <c r="D832" s="115"/>
      <c r="E832" s="94"/>
      <c r="F832" s="94"/>
      <c r="G832" s="94"/>
      <c r="H832" s="94"/>
      <c r="I832" s="94"/>
      <c r="J832" s="441"/>
      <c r="K832" s="369"/>
      <c r="L832" s="359"/>
      <c r="M832" s="359"/>
      <c r="N832" s="359"/>
      <c r="O832" s="359"/>
      <c r="P832" s="359"/>
      <c r="Q832" s="473"/>
      <c r="R832" s="327">
        <f t="shared" si="322"/>
        <v>0</v>
      </c>
      <c r="S832" s="359"/>
      <c r="T832" s="359"/>
      <c r="U832" s="359"/>
      <c r="V832" s="359"/>
      <c r="W832" s="359"/>
      <c r="X832" s="464">
        <f t="shared" si="318"/>
        <v>0</v>
      </c>
      <c r="Y832" s="497">
        <f t="shared" si="319"/>
        <v>0</v>
      </c>
    </row>
    <row r="833" spans="1:25" ht="57" x14ac:dyDescent="0.25">
      <c r="A833" s="208" t="s">
        <v>1526</v>
      </c>
      <c r="B833" s="157" t="s">
        <v>1527</v>
      </c>
      <c r="C833" s="158" t="s">
        <v>296</v>
      </c>
      <c r="D833" s="168">
        <v>82.75</v>
      </c>
      <c r="E833" s="103">
        <v>2475.7199999999998</v>
      </c>
      <c r="F833" s="103">
        <f t="shared" ref="F833:F840" si="345">D833*E833</f>
        <v>204865.83</v>
      </c>
      <c r="G833" s="103">
        <v>60348.14</v>
      </c>
      <c r="H833" s="103">
        <f t="shared" ref="H833:H840" si="346">D833*G833</f>
        <v>4993808.585</v>
      </c>
      <c r="I833" s="103">
        <f t="shared" ref="I833:I840" si="347">E833*D833+G833*D833</f>
        <v>5198674.415</v>
      </c>
      <c r="J833" s="441"/>
      <c r="K833" s="383">
        <v>82.75</v>
      </c>
      <c r="L833" s="362">
        <v>2475.7199999999998</v>
      </c>
      <c r="M833" s="362">
        <f t="shared" ref="M833:M840" si="348">K833*L833</f>
        <v>204865.83</v>
      </c>
      <c r="N833" s="362">
        <v>60348.14</v>
      </c>
      <c r="O833" s="362">
        <f t="shared" ref="O833:O840" si="349">K833*N833</f>
        <v>4993808.585</v>
      </c>
      <c r="P833" s="362">
        <f t="shared" ref="P833:P840" si="350">L833*K833+N833*K833</f>
        <v>5198674.415</v>
      </c>
      <c r="Q833" s="473"/>
      <c r="R833" s="327">
        <f t="shared" si="322"/>
        <v>0</v>
      </c>
      <c r="S833" s="362">
        <v>2475.7199999999998</v>
      </c>
      <c r="T833" s="362">
        <f t="shared" ref="T833:T840" si="351">R833*S833</f>
        <v>0</v>
      </c>
      <c r="U833" s="362">
        <v>60348.14</v>
      </c>
      <c r="V833" s="362">
        <f t="shared" ref="V833:V840" si="352">R833*U833</f>
        <v>0</v>
      </c>
      <c r="W833" s="362">
        <f t="shared" ref="W833:W840" si="353">S833*R833+U833*R833</f>
        <v>0</v>
      </c>
      <c r="X833" s="464">
        <f t="shared" si="318"/>
        <v>0</v>
      </c>
      <c r="Y833" s="497">
        <f t="shared" si="319"/>
        <v>0</v>
      </c>
    </row>
    <row r="834" spans="1:25" ht="28.5" x14ac:dyDescent="0.25">
      <c r="A834" s="208" t="s">
        <v>1528</v>
      </c>
      <c r="B834" s="157" t="s">
        <v>1529</v>
      </c>
      <c r="C834" s="158" t="s">
        <v>170</v>
      </c>
      <c r="D834" s="168">
        <v>148</v>
      </c>
      <c r="E834" s="103">
        <v>1254</v>
      </c>
      <c r="F834" s="103">
        <f t="shared" si="345"/>
        <v>185592</v>
      </c>
      <c r="G834" s="103">
        <v>115</v>
      </c>
      <c r="H834" s="103">
        <f t="shared" si="346"/>
        <v>17020</v>
      </c>
      <c r="I834" s="103">
        <f t="shared" si="347"/>
        <v>202612</v>
      </c>
      <c r="J834" s="441"/>
      <c r="K834" s="383">
        <v>148</v>
      </c>
      <c r="L834" s="362">
        <v>1254</v>
      </c>
      <c r="M834" s="362">
        <f t="shared" si="348"/>
        <v>185592</v>
      </c>
      <c r="N834" s="362">
        <v>115</v>
      </c>
      <c r="O834" s="362">
        <f t="shared" si="349"/>
        <v>17020</v>
      </c>
      <c r="P834" s="362">
        <f t="shared" si="350"/>
        <v>202612</v>
      </c>
      <c r="Q834" s="473"/>
      <c r="R834" s="327">
        <f t="shared" si="322"/>
        <v>0</v>
      </c>
      <c r="S834" s="362">
        <v>1254</v>
      </c>
      <c r="T834" s="362">
        <f t="shared" si="351"/>
        <v>0</v>
      </c>
      <c r="U834" s="362">
        <v>115</v>
      </c>
      <c r="V834" s="362">
        <f t="shared" si="352"/>
        <v>0</v>
      </c>
      <c r="W834" s="362">
        <f t="shared" si="353"/>
        <v>0</v>
      </c>
      <c r="X834" s="464">
        <f t="shared" si="318"/>
        <v>0</v>
      </c>
      <c r="Y834" s="497">
        <f t="shared" si="319"/>
        <v>0</v>
      </c>
    </row>
    <row r="835" spans="1:25" x14ac:dyDescent="0.25">
      <c r="A835" s="208" t="s">
        <v>1499</v>
      </c>
      <c r="B835" s="156" t="s">
        <v>1498</v>
      </c>
      <c r="C835" s="114" t="s">
        <v>296</v>
      </c>
      <c r="D835" s="115">
        <v>82.75</v>
      </c>
      <c r="E835" s="93">
        <v>6552</v>
      </c>
      <c r="F835" s="103">
        <f t="shared" si="345"/>
        <v>542178</v>
      </c>
      <c r="G835" s="93">
        <v>0</v>
      </c>
      <c r="H835" s="103">
        <f t="shared" si="346"/>
        <v>0</v>
      </c>
      <c r="I835" s="103">
        <f t="shared" si="347"/>
        <v>542178</v>
      </c>
      <c r="J835" s="441"/>
      <c r="K835" s="369">
        <v>82.75</v>
      </c>
      <c r="L835" s="358">
        <v>6552</v>
      </c>
      <c r="M835" s="362">
        <f t="shared" si="348"/>
        <v>542178</v>
      </c>
      <c r="N835" s="358">
        <v>0</v>
      </c>
      <c r="O835" s="362">
        <f t="shared" si="349"/>
        <v>0</v>
      </c>
      <c r="P835" s="362">
        <f t="shared" si="350"/>
        <v>542178</v>
      </c>
      <c r="Q835" s="473"/>
      <c r="R835" s="327">
        <f t="shared" si="322"/>
        <v>0</v>
      </c>
      <c r="S835" s="358">
        <v>6552</v>
      </c>
      <c r="T835" s="362">
        <f t="shared" si="351"/>
        <v>0</v>
      </c>
      <c r="U835" s="358">
        <v>0</v>
      </c>
      <c r="V835" s="362">
        <f t="shared" si="352"/>
        <v>0</v>
      </c>
      <c r="W835" s="362">
        <f t="shared" si="353"/>
        <v>0</v>
      </c>
      <c r="X835" s="464">
        <f t="shared" si="318"/>
        <v>0</v>
      </c>
      <c r="Y835" s="497">
        <f t="shared" si="319"/>
        <v>0</v>
      </c>
    </row>
    <row r="836" spans="1:25" x14ac:dyDescent="0.25">
      <c r="A836" s="208" t="s">
        <v>1501</v>
      </c>
      <c r="B836" s="249" t="s">
        <v>1500</v>
      </c>
      <c r="C836" s="250" t="s">
        <v>296</v>
      </c>
      <c r="D836" s="115">
        <v>43.47</v>
      </c>
      <c r="E836" s="93">
        <v>6552</v>
      </c>
      <c r="F836" s="103">
        <f t="shared" si="345"/>
        <v>284815.44</v>
      </c>
      <c r="G836" s="93">
        <v>0</v>
      </c>
      <c r="H836" s="103">
        <f t="shared" si="346"/>
        <v>0</v>
      </c>
      <c r="I836" s="103">
        <f t="shared" si="347"/>
        <v>284815.44</v>
      </c>
      <c r="J836" s="441"/>
      <c r="K836" s="369"/>
      <c r="L836" s="358">
        <v>6552</v>
      </c>
      <c r="M836" s="362">
        <f t="shared" si="348"/>
        <v>0</v>
      </c>
      <c r="N836" s="358">
        <v>0</v>
      </c>
      <c r="O836" s="362">
        <f t="shared" si="349"/>
        <v>0</v>
      </c>
      <c r="P836" s="362">
        <f t="shared" si="350"/>
        <v>0</v>
      </c>
      <c r="Q836" s="473"/>
      <c r="R836" s="327">
        <f t="shared" si="322"/>
        <v>43.47</v>
      </c>
      <c r="S836" s="358">
        <v>6552</v>
      </c>
      <c r="T836" s="362">
        <f t="shared" si="351"/>
        <v>284815.44</v>
      </c>
      <c r="U836" s="358">
        <v>0</v>
      </c>
      <c r="V836" s="362">
        <f t="shared" si="352"/>
        <v>0</v>
      </c>
      <c r="W836" s="362">
        <f t="shared" si="353"/>
        <v>284815.44</v>
      </c>
      <c r="X836" s="464">
        <f t="shared" si="318"/>
        <v>284815.44</v>
      </c>
      <c r="Y836" s="497">
        <f t="shared" si="319"/>
        <v>0</v>
      </c>
    </row>
    <row r="837" spans="1:25" x14ac:dyDescent="0.25">
      <c r="A837" s="208" t="s">
        <v>1503</v>
      </c>
      <c r="B837" s="156" t="s">
        <v>1530</v>
      </c>
      <c r="C837" s="114" t="s">
        <v>170</v>
      </c>
      <c r="D837" s="115">
        <v>1</v>
      </c>
      <c r="E837" s="93">
        <v>124800</v>
      </c>
      <c r="F837" s="103">
        <f t="shared" si="345"/>
        <v>124800</v>
      </c>
      <c r="G837" s="93">
        <v>49408.35</v>
      </c>
      <c r="H837" s="103">
        <f t="shared" si="346"/>
        <v>49408.35</v>
      </c>
      <c r="I837" s="103">
        <f t="shared" si="347"/>
        <v>174208.35</v>
      </c>
      <c r="J837" s="441"/>
      <c r="K837" s="369">
        <v>1</v>
      </c>
      <c r="L837" s="358">
        <v>124800</v>
      </c>
      <c r="M837" s="362">
        <f t="shared" si="348"/>
        <v>124800</v>
      </c>
      <c r="N837" s="358">
        <v>49408.35</v>
      </c>
      <c r="O837" s="362">
        <f t="shared" si="349"/>
        <v>49408.35</v>
      </c>
      <c r="P837" s="362">
        <f t="shared" si="350"/>
        <v>174208.35</v>
      </c>
      <c r="Q837" s="473"/>
      <c r="R837" s="327">
        <f t="shared" si="322"/>
        <v>0</v>
      </c>
      <c r="S837" s="358">
        <v>124800</v>
      </c>
      <c r="T837" s="362">
        <f t="shared" si="351"/>
        <v>0</v>
      </c>
      <c r="U837" s="358">
        <v>49408.35</v>
      </c>
      <c r="V837" s="362">
        <f t="shared" si="352"/>
        <v>0</v>
      </c>
      <c r="W837" s="362">
        <f t="shared" si="353"/>
        <v>0</v>
      </c>
      <c r="X837" s="464">
        <f t="shared" si="318"/>
        <v>0</v>
      </c>
      <c r="Y837" s="497">
        <f t="shared" si="319"/>
        <v>0</v>
      </c>
    </row>
    <row r="838" spans="1:25" ht="28.5" x14ac:dyDescent="0.25">
      <c r="A838" s="208" t="s">
        <v>1505</v>
      </c>
      <c r="B838" s="156" t="s">
        <v>1504</v>
      </c>
      <c r="C838" s="114" t="s">
        <v>170</v>
      </c>
      <c r="D838" s="115">
        <v>90</v>
      </c>
      <c r="E838" s="93">
        <v>1664</v>
      </c>
      <c r="F838" s="103">
        <f t="shared" si="345"/>
        <v>149760</v>
      </c>
      <c r="G838" s="93">
        <v>150</v>
      </c>
      <c r="H838" s="103">
        <f t="shared" si="346"/>
        <v>13500</v>
      </c>
      <c r="I838" s="103">
        <f t="shared" si="347"/>
        <v>163260</v>
      </c>
      <c r="J838" s="441"/>
      <c r="K838" s="369">
        <v>70</v>
      </c>
      <c r="L838" s="358">
        <v>1664</v>
      </c>
      <c r="M838" s="362">
        <f t="shared" si="348"/>
        <v>116480</v>
      </c>
      <c r="N838" s="358">
        <v>150</v>
      </c>
      <c r="O838" s="362">
        <f t="shared" si="349"/>
        <v>10500</v>
      </c>
      <c r="P838" s="362">
        <f t="shared" si="350"/>
        <v>126980</v>
      </c>
      <c r="Q838" s="473"/>
      <c r="R838" s="327">
        <f t="shared" si="322"/>
        <v>20</v>
      </c>
      <c r="S838" s="358">
        <v>1664</v>
      </c>
      <c r="T838" s="362">
        <f t="shared" si="351"/>
        <v>33280</v>
      </c>
      <c r="U838" s="358">
        <v>150</v>
      </c>
      <c r="V838" s="362">
        <f t="shared" si="352"/>
        <v>3000</v>
      </c>
      <c r="W838" s="362">
        <f t="shared" si="353"/>
        <v>36280</v>
      </c>
      <c r="X838" s="464">
        <f t="shared" ref="X838:X898" si="354">I838-P838</f>
        <v>36280</v>
      </c>
      <c r="Y838" s="497">
        <f t="shared" ref="Y838:Y898" si="355">W838-X838</f>
        <v>0</v>
      </c>
    </row>
    <row r="839" spans="1:25" ht="28.5" x14ac:dyDescent="0.25">
      <c r="A839" s="208" t="s">
        <v>1507</v>
      </c>
      <c r="B839" s="156" t="s">
        <v>1506</v>
      </c>
      <c r="C839" s="114" t="s">
        <v>296</v>
      </c>
      <c r="D839" s="115">
        <v>220.5</v>
      </c>
      <c r="E839" s="232">
        <v>2154</v>
      </c>
      <c r="F839" s="231">
        <f t="shared" si="345"/>
        <v>474957</v>
      </c>
      <c r="G839" s="232">
        <v>2178</v>
      </c>
      <c r="H839" s="103">
        <f t="shared" si="346"/>
        <v>480249</v>
      </c>
      <c r="I839" s="231">
        <f t="shared" si="347"/>
        <v>955206</v>
      </c>
      <c r="J839" s="452"/>
      <c r="K839" s="369">
        <v>166</v>
      </c>
      <c r="L839" s="404">
        <v>2154</v>
      </c>
      <c r="M839" s="405">
        <f t="shared" si="348"/>
        <v>357564</v>
      </c>
      <c r="N839" s="404">
        <v>2178</v>
      </c>
      <c r="O839" s="362">
        <f t="shared" si="349"/>
        <v>361548</v>
      </c>
      <c r="P839" s="405">
        <f t="shared" si="350"/>
        <v>719112</v>
      </c>
      <c r="Q839" s="484"/>
      <c r="R839" s="327">
        <f t="shared" si="322"/>
        <v>54.5</v>
      </c>
      <c r="S839" s="404">
        <v>2154</v>
      </c>
      <c r="T839" s="405">
        <f t="shared" si="351"/>
        <v>117393</v>
      </c>
      <c r="U839" s="404">
        <v>2178</v>
      </c>
      <c r="V839" s="362">
        <f t="shared" si="352"/>
        <v>118701</v>
      </c>
      <c r="W839" s="405">
        <f t="shared" si="353"/>
        <v>236094</v>
      </c>
      <c r="X839" s="464">
        <f t="shared" si="354"/>
        <v>236094</v>
      </c>
      <c r="Y839" s="497">
        <f t="shared" si="355"/>
        <v>0</v>
      </c>
    </row>
    <row r="840" spans="1:25" s="252" customFormat="1" ht="28.5" x14ac:dyDescent="0.25">
      <c r="A840" s="251" t="s">
        <v>1531</v>
      </c>
      <c r="B840" s="196" t="s">
        <v>1508</v>
      </c>
      <c r="C840" s="197" t="s">
        <v>296</v>
      </c>
      <c r="D840" s="233">
        <v>25.12</v>
      </c>
      <c r="E840" s="69">
        <v>6602.4000000000005</v>
      </c>
      <c r="F840" s="70">
        <f t="shared" si="345"/>
        <v>165852.28800000003</v>
      </c>
      <c r="G840" s="69">
        <v>0</v>
      </c>
      <c r="H840" s="231">
        <f t="shared" si="346"/>
        <v>0</v>
      </c>
      <c r="I840" s="70">
        <f t="shared" si="347"/>
        <v>165852.28800000003</v>
      </c>
      <c r="J840" s="452"/>
      <c r="K840" s="406"/>
      <c r="L840" s="343">
        <v>6602.4000000000005</v>
      </c>
      <c r="M840" s="344">
        <f t="shared" si="348"/>
        <v>0</v>
      </c>
      <c r="N840" s="343">
        <v>0</v>
      </c>
      <c r="O840" s="405">
        <f t="shared" si="349"/>
        <v>0</v>
      </c>
      <c r="P840" s="344">
        <f t="shared" si="350"/>
        <v>0</v>
      </c>
      <c r="Q840" s="484"/>
      <c r="R840" s="327">
        <f t="shared" ref="R840:R898" si="356">D840-K840</f>
        <v>25.12</v>
      </c>
      <c r="S840" s="343">
        <v>6602.4000000000005</v>
      </c>
      <c r="T840" s="344">
        <f t="shared" si="351"/>
        <v>165852.28800000003</v>
      </c>
      <c r="U840" s="343">
        <v>0</v>
      </c>
      <c r="V840" s="405">
        <f t="shared" si="352"/>
        <v>0</v>
      </c>
      <c r="W840" s="344">
        <f t="shared" si="353"/>
        <v>165852.28800000003</v>
      </c>
      <c r="X840" s="464">
        <f t="shared" si="354"/>
        <v>165852.28800000003</v>
      </c>
      <c r="Y840" s="497">
        <f t="shared" si="355"/>
        <v>0</v>
      </c>
    </row>
    <row r="841" spans="1:25" x14ac:dyDescent="0.25">
      <c r="A841" s="234" t="s">
        <v>1532</v>
      </c>
      <c r="B841" s="235" t="s">
        <v>1533</v>
      </c>
      <c r="C841" s="236"/>
      <c r="D841" s="237"/>
      <c r="E841" s="238"/>
      <c r="F841" s="239">
        <f>SUM(F842:F862)</f>
        <v>8081072.0447999993</v>
      </c>
      <c r="G841" s="238"/>
      <c r="H841" s="239">
        <f>SUM(H842:H862)</f>
        <v>12114275.4944</v>
      </c>
      <c r="I841" s="239">
        <f>SUM(I842:I862)</f>
        <v>20195347.539200004</v>
      </c>
      <c r="J841" s="457"/>
      <c r="K841" s="407"/>
      <c r="L841" s="408"/>
      <c r="M841" s="409">
        <f>SUM(M842:M862)</f>
        <v>7600550.1708000004</v>
      </c>
      <c r="N841" s="408"/>
      <c r="O841" s="409">
        <f>SUM(O842:O862)</f>
        <v>12086846.620000001</v>
      </c>
      <c r="P841" s="409">
        <f>SUM(P842:P862)</f>
        <v>19687396.800799999</v>
      </c>
      <c r="Q841" s="489"/>
      <c r="R841" s="327">
        <f t="shared" si="356"/>
        <v>0</v>
      </c>
      <c r="S841" s="408"/>
      <c r="T841" s="409">
        <f>SUM(T842:T862)</f>
        <v>480521.87400000007</v>
      </c>
      <c r="U841" s="408"/>
      <c r="V841" s="409">
        <f>SUM(V842:V862)</f>
        <v>27428.874400000434</v>
      </c>
      <c r="W841" s="409">
        <f>SUM(W842:W862)</f>
        <v>507950.74840000051</v>
      </c>
      <c r="X841" s="464">
        <f t="shared" si="354"/>
        <v>507950.7384000048</v>
      </c>
      <c r="Y841" s="497">
        <f t="shared" si="355"/>
        <v>9.9999957019463181E-3</v>
      </c>
    </row>
    <row r="842" spans="1:25" x14ac:dyDescent="0.25">
      <c r="A842" s="240" t="s">
        <v>1534</v>
      </c>
      <c r="B842" s="223" t="s">
        <v>1475</v>
      </c>
      <c r="C842" s="224"/>
      <c r="D842" s="225"/>
      <c r="E842" s="241"/>
      <c r="F842" s="242"/>
      <c r="G842" s="241"/>
      <c r="H842" s="242"/>
      <c r="I842" s="243"/>
      <c r="J842" s="440"/>
      <c r="K842" s="401"/>
      <c r="L842" s="410"/>
      <c r="M842" s="411"/>
      <c r="N842" s="410"/>
      <c r="O842" s="411"/>
      <c r="P842" s="412"/>
      <c r="Q842" s="472"/>
      <c r="R842" s="327">
        <f t="shared" si="356"/>
        <v>0</v>
      </c>
      <c r="S842" s="410"/>
      <c r="T842" s="411"/>
      <c r="U842" s="410"/>
      <c r="V842" s="411"/>
      <c r="W842" s="412"/>
      <c r="X842" s="464">
        <f t="shared" si="354"/>
        <v>0</v>
      </c>
      <c r="Y842" s="497">
        <f t="shared" si="355"/>
        <v>0</v>
      </c>
    </row>
    <row r="843" spans="1:25" x14ac:dyDescent="0.25">
      <c r="A843" s="208" t="s">
        <v>1535</v>
      </c>
      <c r="B843" s="157" t="s">
        <v>809</v>
      </c>
      <c r="C843" s="158" t="s">
        <v>43</v>
      </c>
      <c r="D843" s="168">
        <f>D845*1.6-D845</f>
        <v>133.05000000000001</v>
      </c>
      <c r="E843" s="107">
        <v>1590</v>
      </c>
      <c r="F843" s="103">
        <f>D843*E843</f>
        <v>211549.50000000003</v>
      </c>
      <c r="G843" s="107">
        <v>0</v>
      </c>
      <c r="H843" s="94">
        <f>G843*D843</f>
        <v>0</v>
      </c>
      <c r="I843" s="94">
        <f>E843*D843+G843*D843</f>
        <v>211549.50000000003</v>
      </c>
      <c r="J843" s="441"/>
      <c r="K843" s="383">
        <v>128.28</v>
      </c>
      <c r="L843" s="365">
        <v>1590</v>
      </c>
      <c r="M843" s="362">
        <f>K843*L843</f>
        <v>203965.2</v>
      </c>
      <c r="N843" s="365">
        <v>0</v>
      </c>
      <c r="O843" s="359">
        <f>N843*K843</f>
        <v>0</v>
      </c>
      <c r="P843" s="359">
        <f>L843*K843+N843*K843</f>
        <v>203965.2</v>
      </c>
      <c r="Q843" s="473"/>
      <c r="R843" s="327">
        <f t="shared" si="356"/>
        <v>4.7700000000000102</v>
      </c>
      <c r="S843" s="365">
        <v>1590</v>
      </c>
      <c r="T843" s="362">
        <f>R843*S843</f>
        <v>7584.3000000000166</v>
      </c>
      <c r="U843" s="365">
        <v>0</v>
      </c>
      <c r="V843" s="359">
        <f>U843*R843</f>
        <v>0</v>
      </c>
      <c r="W843" s="359">
        <f>S843*R843+U843*R843</f>
        <v>7584.3000000000166</v>
      </c>
      <c r="X843" s="464">
        <f t="shared" si="354"/>
        <v>7584.3000000000175</v>
      </c>
      <c r="Y843" s="497">
        <f t="shared" si="355"/>
        <v>0</v>
      </c>
    </row>
    <row r="844" spans="1:25" x14ac:dyDescent="0.25">
      <c r="A844" s="208" t="s">
        <v>1536</v>
      </c>
      <c r="B844" s="156" t="s">
        <v>1478</v>
      </c>
      <c r="C844" s="114" t="s">
        <v>43</v>
      </c>
      <c r="D844" s="115">
        <v>164.5</v>
      </c>
      <c r="E844" s="93">
        <v>19422</v>
      </c>
      <c r="F844" s="103">
        <f>D844*E844</f>
        <v>3194919</v>
      </c>
      <c r="G844" s="93">
        <v>0</v>
      </c>
      <c r="H844" s="94">
        <f>G844*D844</f>
        <v>0</v>
      </c>
      <c r="I844" s="103">
        <f>E844*D844+G844*D844</f>
        <v>3194919</v>
      </c>
      <c r="J844" s="441"/>
      <c r="K844" s="369">
        <v>164.5</v>
      </c>
      <c r="L844" s="358">
        <v>19422</v>
      </c>
      <c r="M844" s="362">
        <f>K844*L844</f>
        <v>3194919</v>
      </c>
      <c r="N844" s="358">
        <v>0</v>
      </c>
      <c r="O844" s="359">
        <f>N844*K844</f>
        <v>0</v>
      </c>
      <c r="P844" s="362">
        <f>L844*K844+N844*K844</f>
        <v>3194919</v>
      </c>
      <c r="Q844" s="473"/>
      <c r="R844" s="327">
        <f t="shared" si="356"/>
        <v>0</v>
      </c>
      <c r="S844" s="358">
        <v>19422</v>
      </c>
      <c r="T844" s="362">
        <f>R844*S844</f>
        <v>0</v>
      </c>
      <c r="U844" s="358">
        <v>0</v>
      </c>
      <c r="V844" s="359">
        <f>U844*R844</f>
        <v>0</v>
      </c>
      <c r="W844" s="362">
        <f>S844*R844+U844*R844</f>
        <v>0</v>
      </c>
      <c r="X844" s="464">
        <f t="shared" si="354"/>
        <v>0</v>
      </c>
      <c r="Y844" s="497">
        <f t="shared" si="355"/>
        <v>0</v>
      </c>
    </row>
    <row r="845" spans="1:25" ht="28.5" x14ac:dyDescent="0.25">
      <c r="A845" s="208" t="s">
        <v>1537</v>
      </c>
      <c r="B845" s="156" t="s">
        <v>929</v>
      </c>
      <c r="C845" s="114" t="s">
        <v>43</v>
      </c>
      <c r="D845" s="115">
        <v>221.75</v>
      </c>
      <c r="E845" s="107">
        <v>2405</v>
      </c>
      <c r="F845" s="103">
        <f>D845*E845</f>
        <v>533308.75</v>
      </c>
      <c r="G845" s="107">
        <v>0</v>
      </c>
      <c r="H845" s="94">
        <f>G845*D845</f>
        <v>0</v>
      </c>
      <c r="I845" s="94">
        <f>E845*D845+G845*D845</f>
        <v>533308.75</v>
      </c>
      <c r="J845" s="441"/>
      <c r="K845" s="369">
        <v>213.8</v>
      </c>
      <c r="L845" s="365">
        <v>2405</v>
      </c>
      <c r="M845" s="362">
        <f>K845*L845</f>
        <v>514189</v>
      </c>
      <c r="N845" s="365">
        <v>0</v>
      </c>
      <c r="O845" s="359">
        <f>N845*K845</f>
        <v>0</v>
      </c>
      <c r="P845" s="359">
        <f>L845*K845+N845*K845</f>
        <v>514189</v>
      </c>
      <c r="Q845" s="473"/>
      <c r="R845" s="327">
        <f t="shared" si="356"/>
        <v>7.9499999999999886</v>
      </c>
      <c r="S845" s="365">
        <v>2405</v>
      </c>
      <c r="T845" s="362">
        <f>R845*S845</f>
        <v>19119.749999999971</v>
      </c>
      <c r="U845" s="365">
        <v>0</v>
      </c>
      <c r="V845" s="359">
        <f>U845*R845</f>
        <v>0</v>
      </c>
      <c r="W845" s="359">
        <f>S845*R845+U845*R845</f>
        <v>19119.749999999971</v>
      </c>
      <c r="X845" s="464">
        <f t="shared" si="354"/>
        <v>19119.75</v>
      </c>
      <c r="Y845" s="497">
        <f t="shared" si="355"/>
        <v>-2.9103830456733704E-11</v>
      </c>
    </row>
    <row r="846" spans="1:25" ht="28.5" x14ac:dyDescent="0.25">
      <c r="A846" s="208" t="s">
        <v>1538</v>
      </c>
      <c r="B846" s="253" t="s">
        <v>1482</v>
      </c>
      <c r="C846" s="244"/>
      <c r="D846" s="245"/>
      <c r="E846" s="248"/>
      <c r="F846" s="246"/>
      <c r="G846" s="248"/>
      <c r="H846" s="246"/>
      <c r="I846" s="247"/>
      <c r="J846" s="458"/>
      <c r="K846" s="413"/>
      <c r="L846" s="414"/>
      <c r="M846" s="415"/>
      <c r="N846" s="414"/>
      <c r="O846" s="415"/>
      <c r="P846" s="416"/>
      <c r="Q846" s="490"/>
      <c r="R846" s="327">
        <f t="shared" si="356"/>
        <v>0</v>
      </c>
      <c r="S846" s="414"/>
      <c r="T846" s="415"/>
      <c r="U846" s="414"/>
      <c r="V846" s="415"/>
      <c r="W846" s="416"/>
      <c r="X846" s="464">
        <f t="shared" si="354"/>
        <v>0</v>
      </c>
      <c r="Y846" s="497">
        <f t="shared" si="355"/>
        <v>0</v>
      </c>
    </row>
    <row r="847" spans="1:25" x14ac:dyDescent="0.25">
      <c r="A847" s="208" t="s">
        <v>1539</v>
      </c>
      <c r="B847" s="156" t="s">
        <v>1484</v>
      </c>
      <c r="C847" s="114" t="s">
        <v>43</v>
      </c>
      <c r="D847" s="115">
        <v>175.74</v>
      </c>
      <c r="E847" s="93">
        <v>2513</v>
      </c>
      <c r="F847" s="103">
        <f>D847*E847</f>
        <v>441634.62</v>
      </c>
      <c r="G847" s="93">
        <v>6681</v>
      </c>
      <c r="H847" s="103">
        <f t="shared" ref="H847:H853" si="357">D847*G847</f>
        <v>1174118.9400000002</v>
      </c>
      <c r="I847" s="103">
        <f t="shared" ref="I847:I853" si="358">E847*D847+G847*D847</f>
        <v>1615753.56</v>
      </c>
      <c r="J847" s="441"/>
      <c r="K847" s="369">
        <v>175.74</v>
      </c>
      <c r="L847" s="358">
        <v>2513</v>
      </c>
      <c r="M847" s="362">
        <f t="shared" ref="M847:M853" si="359">K847*L847</f>
        <v>441634.62</v>
      </c>
      <c r="N847" s="358">
        <v>6681</v>
      </c>
      <c r="O847" s="362">
        <f t="shared" ref="O847:O853" si="360">K847*N847</f>
        <v>1174118.9400000002</v>
      </c>
      <c r="P847" s="362">
        <f t="shared" ref="P847:P853" si="361">L847*K847+N847*K847</f>
        <v>1615753.56</v>
      </c>
      <c r="Q847" s="473"/>
      <c r="R847" s="327">
        <f t="shared" si="356"/>
        <v>0</v>
      </c>
      <c r="S847" s="358">
        <v>2513</v>
      </c>
      <c r="T847" s="362">
        <f t="shared" ref="T847:T853" si="362">R847*S847</f>
        <v>0</v>
      </c>
      <c r="U847" s="358">
        <v>6681</v>
      </c>
      <c r="V847" s="362">
        <f t="shared" ref="V847:V853" si="363">R847*U847</f>
        <v>0</v>
      </c>
      <c r="W847" s="362">
        <f t="shared" ref="W847:W853" si="364">S847*R847+U847*R847</f>
        <v>0</v>
      </c>
      <c r="X847" s="464">
        <f t="shared" si="354"/>
        <v>0</v>
      </c>
      <c r="Y847" s="497">
        <f t="shared" si="355"/>
        <v>0</v>
      </c>
    </row>
    <row r="848" spans="1:25" x14ac:dyDescent="0.25">
      <c r="A848" s="208" t="s">
        <v>1540</v>
      </c>
      <c r="B848" s="156" t="s">
        <v>1488</v>
      </c>
      <c r="C848" s="114" t="s">
        <v>43</v>
      </c>
      <c r="D848" s="115">
        <v>99.68</v>
      </c>
      <c r="E848" s="93">
        <v>2333.7600000000002</v>
      </c>
      <c r="F848" s="103">
        <f>D848*E848</f>
        <v>232629.19680000003</v>
      </c>
      <c r="G848" s="93">
        <v>2161.5</v>
      </c>
      <c r="H848" s="103">
        <f t="shared" si="357"/>
        <v>215458.32</v>
      </c>
      <c r="I848" s="103">
        <f t="shared" si="358"/>
        <v>448087.51680000004</v>
      </c>
      <c r="J848" s="441"/>
      <c r="K848" s="369">
        <v>99.68</v>
      </c>
      <c r="L848" s="358">
        <v>2333.7600000000002</v>
      </c>
      <c r="M848" s="362">
        <f t="shared" si="359"/>
        <v>232629.19680000003</v>
      </c>
      <c r="N848" s="358">
        <v>2161.5</v>
      </c>
      <c r="O848" s="362">
        <f t="shared" si="360"/>
        <v>215458.32</v>
      </c>
      <c r="P848" s="362">
        <f t="shared" si="361"/>
        <v>448087.51680000004</v>
      </c>
      <c r="Q848" s="473"/>
      <c r="R848" s="327">
        <f t="shared" si="356"/>
        <v>0</v>
      </c>
      <c r="S848" s="358">
        <v>2333.7600000000002</v>
      </c>
      <c r="T848" s="362">
        <f t="shared" si="362"/>
        <v>0</v>
      </c>
      <c r="U848" s="358">
        <v>2161.5</v>
      </c>
      <c r="V848" s="362">
        <f t="shared" si="363"/>
        <v>0</v>
      </c>
      <c r="W848" s="362">
        <f t="shared" si="364"/>
        <v>0</v>
      </c>
      <c r="X848" s="464">
        <f t="shared" si="354"/>
        <v>0</v>
      </c>
      <c r="Y848" s="497">
        <f t="shared" si="355"/>
        <v>0</v>
      </c>
    </row>
    <row r="849" spans="1:25" x14ac:dyDescent="0.25">
      <c r="A849" s="208" t="s">
        <v>1541</v>
      </c>
      <c r="B849" s="156" t="s">
        <v>1542</v>
      </c>
      <c r="C849" s="114" t="s">
        <v>296</v>
      </c>
      <c r="D849" s="115">
        <v>156.65</v>
      </c>
      <c r="E849" s="93">
        <v>46.8</v>
      </c>
      <c r="F849" s="103">
        <f>D849*E849</f>
        <v>7331.22</v>
      </c>
      <c r="G849" s="93">
        <v>264</v>
      </c>
      <c r="H849" s="103">
        <f t="shared" si="357"/>
        <v>41355.599999999999</v>
      </c>
      <c r="I849" s="103">
        <f t="shared" si="358"/>
        <v>48686.82</v>
      </c>
      <c r="J849" s="441"/>
      <c r="K849" s="369">
        <v>156.38999999999999</v>
      </c>
      <c r="L849" s="358">
        <v>46.8</v>
      </c>
      <c r="M849" s="362">
        <f t="shared" si="359"/>
        <v>7319.0519999999988</v>
      </c>
      <c r="N849" s="358">
        <v>264</v>
      </c>
      <c r="O849" s="362">
        <f t="shared" si="360"/>
        <v>41286.959999999999</v>
      </c>
      <c r="P849" s="362">
        <f t="shared" si="361"/>
        <v>48606.011999999995</v>
      </c>
      <c r="Q849" s="473"/>
      <c r="R849" s="327">
        <f t="shared" si="356"/>
        <v>0.26000000000001933</v>
      </c>
      <c r="S849" s="358">
        <v>46.8</v>
      </c>
      <c r="T849" s="362">
        <f t="shared" si="362"/>
        <v>12.168000000000903</v>
      </c>
      <c r="U849" s="358">
        <v>264</v>
      </c>
      <c r="V849" s="362">
        <f t="shared" si="363"/>
        <v>68.640000000005102</v>
      </c>
      <c r="W849" s="362">
        <f t="shared" si="364"/>
        <v>80.808000000006004</v>
      </c>
      <c r="X849" s="464">
        <f t="shared" si="354"/>
        <v>80.80800000000454</v>
      </c>
      <c r="Y849" s="497">
        <f t="shared" si="355"/>
        <v>1.4637180356658064E-12</v>
      </c>
    </row>
    <row r="850" spans="1:25" x14ac:dyDescent="0.25">
      <c r="A850" s="208" t="s">
        <v>1543</v>
      </c>
      <c r="B850" s="156" t="s">
        <v>1544</v>
      </c>
      <c r="C850" s="114" t="s">
        <v>43</v>
      </c>
      <c r="D850" s="115">
        <v>19.940000000000001</v>
      </c>
      <c r="E850" s="93">
        <v>0</v>
      </c>
      <c r="F850" s="103"/>
      <c r="G850" s="93">
        <v>2161.5</v>
      </c>
      <c r="H850" s="103">
        <f t="shared" si="357"/>
        <v>43100.310000000005</v>
      </c>
      <c r="I850" s="103">
        <f t="shared" si="358"/>
        <v>43100.310000000005</v>
      </c>
      <c r="J850" s="441"/>
      <c r="K850" s="369">
        <v>19.940000000000001</v>
      </c>
      <c r="L850" s="358">
        <v>0</v>
      </c>
      <c r="M850" s="362">
        <f t="shared" si="359"/>
        <v>0</v>
      </c>
      <c r="N850" s="358">
        <v>2161.5</v>
      </c>
      <c r="O850" s="362">
        <f t="shared" si="360"/>
        <v>43100.310000000005</v>
      </c>
      <c r="P850" s="362">
        <f t="shared" si="361"/>
        <v>43100.310000000005</v>
      </c>
      <c r="Q850" s="473"/>
      <c r="R850" s="327">
        <f t="shared" si="356"/>
        <v>0</v>
      </c>
      <c r="S850" s="358">
        <v>0</v>
      </c>
      <c r="T850" s="362">
        <f t="shared" si="362"/>
        <v>0</v>
      </c>
      <c r="U850" s="358">
        <v>2161.5</v>
      </c>
      <c r="V850" s="362">
        <f t="shared" si="363"/>
        <v>0</v>
      </c>
      <c r="W850" s="362">
        <f t="shared" si="364"/>
        <v>0</v>
      </c>
      <c r="X850" s="464">
        <f t="shared" si="354"/>
        <v>0</v>
      </c>
      <c r="Y850" s="497">
        <f t="shared" si="355"/>
        <v>0</v>
      </c>
    </row>
    <row r="851" spans="1:25" x14ac:dyDescent="0.25">
      <c r="A851" s="208" t="s">
        <v>1545</v>
      </c>
      <c r="B851" s="156" t="s">
        <v>1546</v>
      </c>
      <c r="C851" s="114" t="s">
        <v>296</v>
      </c>
      <c r="D851" s="115">
        <v>156.65</v>
      </c>
      <c r="E851" s="93">
        <v>46.8</v>
      </c>
      <c r="F851" s="103">
        <f>D851*E851</f>
        <v>7331.22</v>
      </c>
      <c r="G851" s="93">
        <v>180</v>
      </c>
      <c r="H851" s="103">
        <f t="shared" si="357"/>
        <v>28197</v>
      </c>
      <c r="I851" s="103">
        <f t="shared" si="358"/>
        <v>35528.22</v>
      </c>
      <c r="J851" s="441"/>
      <c r="K851" s="369">
        <v>156.38999999999999</v>
      </c>
      <c r="L851" s="358">
        <v>46.8</v>
      </c>
      <c r="M851" s="362">
        <f t="shared" si="359"/>
        <v>7319.0519999999988</v>
      </c>
      <c r="N851" s="358">
        <v>180</v>
      </c>
      <c r="O851" s="362">
        <f t="shared" si="360"/>
        <v>28150.199999999997</v>
      </c>
      <c r="P851" s="362">
        <f t="shared" si="361"/>
        <v>35469.251999999993</v>
      </c>
      <c r="Q851" s="473"/>
      <c r="R851" s="327">
        <f t="shared" si="356"/>
        <v>0.26000000000001933</v>
      </c>
      <c r="S851" s="358">
        <v>46.8</v>
      </c>
      <c r="T851" s="362">
        <f t="shared" si="362"/>
        <v>12.168000000000903</v>
      </c>
      <c r="U851" s="358">
        <v>180</v>
      </c>
      <c r="V851" s="362">
        <f t="shared" si="363"/>
        <v>46.800000000003479</v>
      </c>
      <c r="W851" s="362">
        <f t="shared" si="364"/>
        <v>58.96800000000438</v>
      </c>
      <c r="X851" s="464">
        <f t="shared" si="354"/>
        <v>58.968000000008033</v>
      </c>
      <c r="Y851" s="497">
        <f t="shared" si="355"/>
        <v>-3.652189661806915E-12</v>
      </c>
    </row>
    <row r="852" spans="1:25" x14ac:dyDescent="0.25">
      <c r="A852" s="208" t="s">
        <v>1547</v>
      </c>
      <c r="B852" s="156" t="s">
        <v>1486</v>
      </c>
      <c r="C852" s="114" t="s">
        <v>43</v>
      </c>
      <c r="D852" s="115">
        <f>D847*0.26</f>
        <v>45.692400000000006</v>
      </c>
      <c r="E852" s="93">
        <v>0</v>
      </c>
      <c r="F852" s="103"/>
      <c r="G852" s="93">
        <v>6681</v>
      </c>
      <c r="H852" s="103">
        <f t="shared" si="357"/>
        <v>305270.92440000002</v>
      </c>
      <c r="I852" s="103">
        <f t="shared" si="358"/>
        <v>305270.92440000002</v>
      </c>
      <c r="J852" s="441"/>
      <c r="K852" s="369">
        <v>45.69</v>
      </c>
      <c r="L852" s="358">
        <v>0</v>
      </c>
      <c r="M852" s="362">
        <f t="shared" si="359"/>
        <v>0</v>
      </c>
      <c r="N852" s="358">
        <v>6681</v>
      </c>
      <c r="O852" s="362">
        <f t="shared" si="360"/>
        <v>305254.88999999996</v>
      </c>
      <c r="P852" s="362">
        <f t="shared" si="361"/>
        <v>305254.88999999996</v>
      </c>
      <c r="Q852" s="473"/>
      <c r="R852" s="327">
        <f t="shared" si="356"/>
        <v>2.4000000000086175E-3</v>
      </c>
      <c r="S852" s="358">
        <v>0</v>
      </c>
      <c r="T852" s="362">
        <f t="shared" si="362"/>
        <v>0</v>
      </c>
      <c r="U852" s="358">
        <v>6681</v>
      </c>
      <c r="V852" s="362">
        <f t="shared" si="363"/>
        <v>16.034400000057573</v>
      </c>
      <c r="W852" s="362">
        <f t="shared" si="364"/>
        <v>16.034400000057573</v>
      </c>
      <c r="X852" s="464">
        <f t="shared" si="354"/>
        <v>16.034400000062305</v>
      </c>
      <c r="Y852" s="497">
        <f t="shared" si="355"/>
        <v>-4.7322146201622672E-12</v>
      </c>
    </row>
    <row r="853" spans="1:25" x14ac:dyDescent="0.25">
      <c r="A853" s="208" t="s">
        <v>1538</v>
      </c>
      <c r="B853" s="157" t="s">
        <v>805</v>
      </c>
      <c r="C853" s="158" t="s">
        <v>43</v>
      </c>
      <c r="D853" s="254">
        <v>241.82</v>
      </c>
      <c r="E853" s="107">
        <v>1490</v>
      </c>
      <c r="F853" s="103">
        <f>D853*E853</f>
        <v>360311.8</v>
      </c>
      <c r="G853" s="107">
        <v>0</v>
      </c>
      <c r="H853" s="103">
        <f t="shared" si="357"/>
        <v>0</v>
      </c>
      <c r="I853" s="103">
        <f t="shared" si="358"/>
        <v>360311.8</v>
      </c>
      <c r="J853" s="441"/>
      <c r="K853" s="417">
        <v>241.82</v>
      </c>
      <c r="L853" s="365">
        <v>1490</v>
      </c>
      <c r="M853" s="362">
        <f t="shared" si="359"/>
        <v>360311.8</v>
      </c>
      <c r="N853" s="365">
        <v>0</v>
      </c>
      <c r="O853" s="362">
        <f t="shared" si="360"/>
        <v>0</v>
      </c>
      <c r="P853" s="362">
        <f t="shared" si="361"/>
        <v>360311.8</v>
      </c>
      <c r="Q853" s="473"/>
      <c r="R853" s="327">
        <f t="shared" si="356"/>
        <v>0</v>
      </c>
      <c r="S853" s="365">
        <v>1490</v>
      </c>
      <c r="T853" s="362">
        <f t="shared" si="362"/>
        <v>0</v>
      </c>
      <c r="U853" s="365">
        <v>0</v>
      </c>
      <c r="V853" s="362">
        <f t="shared" si="363"/>
        <v>0</v>
      </c>
      <c r="W853" s="362">
        <f t="shared" si="364"/>
        <v>0</v>
      </c>
      <c r="X853" s="464">
        <f t="shared" si="354"/>
        <v>0</v>
      </c>
      <c r="Y853" s="497">
        <f t="shared" si="355"/>
        <v>0</v>
      </c>
    </row>
    <row r="854" spans="1:25" x14ac:dyDescent="0.25">
      <c r="A854" s="200" t="s">
        <v>1548</v>
      </c>
      <c r="B854" s="113" t="s">
        <v>1549</v>
      </c>
      <c r="C854" s="114"/>
      <c r="D854" s="115"/>
      <c r="E854" s="94"/>
      <c r="F854" s="94"/>
      <c r="G854" s="94"/>
      <c r="H854" s="94"/>
      <c r="I854" s="94"/>
      <c r="J854" s="441"/>
      <c r="K854" s="369"/>
      <c r="L854" s="359"/>
      <c r="M854" s="359"/>
      <c r="N854" s="359"/>
      <c r="O854" s="359"/>
      <c r="P854" s="359"/>
      <c r="Q854" s="473"/>
      <c r="R854" s="327">
        <f t="shared" si="356"/>
        <v>0</v>
      </c>
      <c r="S854" s="359"/>
      <c r="T854" s="359"/>
      <c r="U854" s="359"/>
      <c r="V854" s="359"/>
      <c r="W854" s="359"/>
      <c r="X854" s="464">
        <f t="shared" si="354"/>
        <v>0</v>
      </c>
      <c r="Y854" s="497">
        <f t="shared" si="355"/>
        <v>0</v>
      </c>
    </row>
    <row r="855" spans="1:25" ht="57" x14ac:dyDescent="0.25">
      <c r="A855" s="208" t="s">
        <v>1550</v>
      </c>
      <c r="B855" s="157" t="s">
        <v>1527</v>
      </c>
      <c r="C855" s="158" t="s">
        <v>296</v>
      </c>
      <c r="D855" s="115">
        <v>156.65</v>
      </c>
      <c r="E855" s="103">
        <v>2475.7199999999998</v>
      </c>
      <c r="F855" s="103">
        <f t="shared" ref="F855:F862" si="365">D855*E855</f>
        <v>387821.538</v>
      </c>
      <c r="G855" s="103">
        <v>60860</v>
      </c>
      <c r="H855" s="103">
        <f t="shared" ref="H855:H862" si="366">D855*G855</f>
        <v>9533719</v>
      </c>
      <c r="I855" s="103">
        <f t="shared" ref="I855:I862" si="367">E855*D855+G855*D855</f>
        <v>9921540.5380000006</v>
      </c>
      <c r="J855" s="441"/>
      <c r="K855" s="369">
        <v>156.25</v>
      </c>
      <c r="L855" s="362">
        <v>2475.7199999999998</v>
      </c>
      <c r="M855" s="362">
        <f t="shared" ref="M855:M862" si="368">K855*L855</f>
        <v>386831.24999999994</v>
      </c>
      <c r="N855" s="362">
        <v>60860</v>
      </c>
      <c r="O855" s="362">
        <f t="shared" ref="O855:O862" si="369">K855*N855</f>
        <v>9509375</v>
      </c>
      <c r="P855" s="362">
        <f>L855*K855+N855*K855+0.01</f>
        <v>9896206.2599999998</v>
      </c>
      <c r="Q855" s="473"/>
      <c r="R855" s="327">
        <f t="shared" si="356"/>
        <v>0.40000000000000568</v>
      </c>
      <c r="S855" s="362">
        <v>2475.7199999999998</v>
      </c>
      <c r="T855" s="362">
        <f t="shared" ref="T855:T862" si="370">R855*S855</f>
        <v>990.28800000001399</v>
      </c>
      <c r="U855" s="362">
        <v>60860</v>
      </c>
      <c r="V855" s="362">
        <f t="shared" ref="V855:V862" si="371">R855*U855</f>
        <v>24344.000000000346</v>
      </c>
      <c r="W855" s="362">
        <f>S855*R855+U855*R855</f>
        <v>25334.288000000361</v>
      </c>
      <c r="X855" s="464">
        <f t="shared" si="354"/>
        <v>25334.278000000864</v>
      </c>
      <c r="Y855" s="497">
        <f t="shared" si="355"/>
        <v>9.9999994963582139E-3</v>
      </c>
    </row>
    <row r="856" spans="1:25" x14ac:dyDescent="0.25">
      <c r="A856" s="208" t="s">
        <v>1551</v>
      </c>
      <c r="B856" s="157" t="s">
        <v>1498</v>
      </c>
      <c r="C856" s="158" t="s">
        <v>296</v>
      </c>
      <c r="D856" s="115">
        <v>156.65</v>
      </c>
      <c r="E856" s="93">
        <v>6552</v>
      </c>
      <c r="F856" s="103">
        <f t="shared" si="365"/>
        <v>1026370.8</v>
      </c>
      <c r="G856" s="93">
        <v>0</v>
      </c>
      <c r="H856" s="103">
        <f t="shared" si="366"/>
        <v>0</v>
      </c>
      <c r="I856" s="103">
        <f t="shared" si="367"/>
        <v>1026370.8</v>
      </c>
      <c r="J856" s="441"/>
      <c r="K856" s="369">
        <v>156.25</v>
      </c>
      <c r="L856" s="358">
        <v>6552</v>
      </c>
      <c r="M856" s="362">
        <f t="shared" si="368"/>
        <v>1023750</v>
      </c>
      <c r="N856" s="358">
        <v>0</v>
      </c>
      <c r="O856" s="362">
        <f t="shared" si="369"/>
        <v>0</v>
      </c>
      <c r="P856" s="362">
        <f t="shared" ref="P856:P862" si="372">L856*K856+N856*K856</f>
        <v>1023750</v>
      </c>
      <c r="Q856" s="473"/>
      <c r="R856" s="327">
        <f t="shared" si="356"/>
        <v>0.40000000000000568</v>
      </c>
      <c r="S856" s="358">
        <v>6552</v>
      </c>
      <c r="T856" s="362">
        <f t="shared" si="370"/>
        <v>2620.8000000000375</v>
      </c>
      <c r="U856" s="358">
        <v>0</v>
      </c>
      <c r="V856" s="362">
        <f t="shared" si="371"/>
        <v>0</v>
      </c>
      <c r="W856" s="362">
        <f t="shared" ref="W856:W862" si="373">S856*R856+U856*R856</f>
        <v>2620.8000000000375</v>
      </c>
      <c r="X856" s="464">
        <f t="shared" si="354"/>
        <v>2620.8000000000466</v>
      </c>
      <c r="Y856" s="497">
        <f t="shared" si="355"/>
        <v>-9.0949470177292824E-12</v>
      </c>
    </row>
    <row r="857" spans="1:25" ht="28.5" x14ac:dyDescent="0.25">
      <c r="A857" s="208" t="s">
        <v>1552</v>
      </c>
      <c r="B857" s="157" t="s">
        <v>1529</v>
      </c>
      <c r="C857" s="158" t="s">
        <v>170</v>
      </c>
      <c r="D857" s="115">
        <v>192</v>
      </c>
      <c r="E857" s="103">
        <v>1254</v>
      </c>
      <c r="F857" s="103">
        <f t="shared" si="365"/>
        <v>240768</v>
      </c>
      <c r="G857" s="103">
        <v>115</v>
      </c>
      <c r="H857" s="103">
        <f t="shared" si="366"/>
        <v>22080</v>
      </c>
      <c r="I857" s="103">
        <f t="shared" si="367"/>
        <v>262848</v>
      </c>
      <c r="J857" s="441"/>
      <c r="K857" s="369">
        <v>172</v>
      </c>
      <c r="L857" s="362">
        <v>1254</v>
      </c>
      <c r="M857" s="362">
        <f t="shared" si="368"/>
        <v>215688</v>
      </c>
      <c r="N857" s="362">
        <v>115</v>
      </c>
      <c r="O857" s="362">
        <f t="shared" si="369"/>
        <v>19780</v>
      </c>
      <c r="P857" s="362">
        <f t="shared" si="372"/>
        <v>235468</v>
      </c>
      <c r="Q857" s="473"/>
      <c r="R857" s="327">
        <f t="shared" si="356"/>
        <v>20</v>
      </c>
      <c r="S857" s="362">
        <v>1254</v>
      </c>
      <c r="T857" s="362">
        <f t="shared" si="370"/>
        <v>25080</v>
      </c>
      <c r="U857" s="362">
        <v>115</v>
      </c>
      <c r="V857" s="362">
        <f t="shared" si="371"/>
        <v>2300</v>
      </c>
      <c r="W857" s="362">
        <f t="shared" si="373"/>
        <v>27380</v>
      </c>
      <c r="X857" s="464">
        <f t="shared" si="354"/>
        <v>27380</v>
      </c>
      <c r="Y857" s="497">
        <f t="shared" si="355"/>
        <v>0</v>
      </c>
    </row>
    <row r="858" spans="1:25" x14ac:dyDescent="0.25">
      <c r="A858" s="208" t="s">
        <v>1553</v>
      </c>
      <c r="B858" s="156" t="s">
        <v>1530</v>
      </c>
      <c r="C858" s="114" t="s">
        <v>170</v>
      </c>
      <c r="D858" s="115">
        <v>1</v>
      </c>
      <c r="E858" s="93">
        <v>124800</v>
      </c>
      <c r="F858" s="103">
        <f t="shared" si="365"/>
        <v>124800</v>
      </c>
      <c r="G858" s="93">
        <v>49408</v>
      </c>
      <c r="H858" s="103">
        <f t="shared" si="366"/>
        <v>49408</v>
      </c>
      <c r="I858" s="103">
        <f t="shared" si="367"/>
        <v>174208</v>
      </c>
      <c r="J858" s="441"/>
      <c r="K858" s="369">
        <v>1</v>
      </c>
      <c r="L858" s="358">
        <v>124800</v>
      </c>
      <c r="M858" s="362">
        <f t="shared" si="368"/>
        <v>124800</v>
      </c>
      <c r="N858" s="358">
        <v>49408</v>
      </c>
      <c r="O858" s="362">
        <f t="shared" si="369"/>
        <v>49408</v>
      </c>
      <c r="P858" s="362">
        <f t="shared" si="372"/>
        <v>174208</v>
      </c>
      <c r="Q858" s="473"/>
      <c r="R858" s="327">
        <f t="shared" si="356"/>
        <v>0</v>
      </c>
      <c r="S858" s="358">
        <v>124800</v>
      </c>
      <c r="T858" s="362">
        <f t="shared" si="370"/>
        <v>0</v>
      </c>
      <c r="U858" s="358">
        <v>49408</v>
      </c>
      <c r="V858" s="362">
        <f t="shared" si="371"/>
        <v>0</v>
      </c>
      <c r="W858" s="362">
        <f t="shared" si="373"/>
        <v>0</v>
      </c>
      <c r="X858" s="464">
        <f t="shared" si="354"/>
        <v>0</v>
      </c>
      <c r="Y858" s="497">
        <f t="shared" si="355"/>
        <v>0</v>
      </c>
    </row>
    <row r="859" spans="1:25" x14ac:dyDescent="0.25">
      <c r="A859" s="208" t="s">
        <v>1554</v>
      </c>
      <c r="B859" s="249" t="s">
        <v>1500</v>
      </c>
      <c r="C859" s="158" t="s">
        <v>296</v>
      </c>
      <c r="D859" s="168">
        <v>43.47</v>
      </c>
      <c r="E859" s="93">
        <v>6552</v>
      </c>
      <c r="F859" s="103">
        <f t="shared" si="365"/>
        <v>284815.44</v>
      </c>
      <c r="G859" s="93">
        <v>0</v>
      </c>
      <c r="H859" s="103">
        <f t="shared" si="366"/>
        <v>0</v>
      </c>
      <c r="I859" s="103">
        <f t="shared" si="367"/>
        <v>284815.44</v>
      </c>
      <c r="J859" s="441"/>
      <c r="K859" s="383"/>
      <c r="L859" s="358">
        <v>6552</v>
      </c>
      <c r="M859" s="362">
        <f t="shared" si="368"/>
        <v>0</v>
      </c>
      <c r="N859" s="358">
        <v>0</v>
      </c>
      <c r="O859" s="362">
        <f t="shared" si="369"/>
        <v>0</v>
      </c>
      <c r="P859" s="362">
        <f t="shared" si="372"/>
        <v>0</v>
      </c>
      <c r="Q859" s="473"/>
      <c r="R859" s="327">
        <f t="shared" si="356"/>
        <v>43.47</v>
      </c>
      <c r="S859" s="358">
        <v>6552</v>
      </c>
      <c r="T859" s="362">
        <f t="shared" si="370"/>
        <v>284815.44</v>
      </c>
      <c r="U859" s="358">
        <v>0</v>
      </c>
      <c r="V859" s="362">
        <f t="shared" si="371"/>
        <v>0</v>
      </c>
      <c r="W859" s="362">
        <f t="shared" si="373"/>
        <v>284815.44</v>
      </c>
      <c r="X859" s="464">
        <f t="shared" si="354"/>
        <v>284815.44</v>
      </c>
      <c r="Y859" s="497">
        <f t="shared" si="355"/>
        <v>0</v>
      </c>
    </row>
    <row r="860" spans="1:25" ht="28.5" x14ac:dyDescent="0.25">
      <c r="A860" s="208" t="s">
        <v>1555</v>
      </c>
      <c r="B860" s="156" t="s">
        <v>1504</v>
      </c>
      <c r="C860" s="114" t="s">
        <v>170</v>
      </c>
      <c r="D860" s="115">
        <v>128</v>
      </c>
      <c r="E860" s="93">
        <v>1664</v>
      </c>
      <c r="F860" s="103">
        <f t="shared" si="365"/>
        <v>212992</v>
      </c>
      <c r="G860" s="93">
        <v>150</v>
      </c>
      <c r="H860" s="103">
        <f t="shared" si="366"/>
        <v>19200</v>
      </c>
      <c r="I860" s="103">
        <f t="shared" si="367"/>
        <v>232192</v>
      </c>
      <c r="J860" s="441"/>
      <c r="K860" s="369">
        <v>128</v>
      </c>
      <c r="L860" s="358">
        <v>1664</v>
      </c>
      <c r="M860" s="362">
        <f t="shared" si="368"/>
        <v>212992</v>
      </c>
      <c r="N860" s="358">
        <v>150</v>
      </c>
      <c r="O860" s="362">
        <f t="shared" si="369"/>
        <v>19200</v>
      </c>
      <c r="P860" s="362">
        <f t="shared" si="372"/>
        <v>232192</v>
      </c>
      <c r="Q860" s="473"/>
      <c r="R860" s="327">
        <f t="shared" si="356"/>
        <v>0</v>
      </c>
      <c r="S860" s="358">
        <v>1664</v>
      </c>
      <c r="T860" s="362">
        <f t="shared" si="370"/>
        <v>0</v>
      </c>
      <c r="U860" s="358">
        <v>150</v>
      </c>
      <c r="V860" s="362">
        <f t="shared" si="371"/>
        <v>0</v>
      </c>
      <c r="W860" s="362">
        <f t="shared" si="373"/>
        <v>0</v>
      </c>
      <c r="X860" s="464">
        <f t="shared" si="354"/>
        <v>0</v>
      </c>
      <c r="Y860" s="497">
        <f t="shared" si="355"/>
        <v>0</v>
      </c>
    </row>
    <row r="861" spans="1:25" ht="28.5" x14ac:dyDescent="0.25">
      <c r="A861" s="208" t="s">
        <v>1556</v>
      </c>
      <c r="B861" s="227" t="s">
        <v>1506</v>
      </c>
      <c r="C861" s="228" t="s">
        <v>296</v>
      </c>
      <c r="D861" s="229">
        <v>313.3</v>
      </c>
      <c r="E861" s="232">
        <v>2154</v>
      </c>
      <c r="F861" s="231">
        <f t="shared" si="365"/>
        <v>674848.20000000007</v>
      </c>
      <c r="G861" s="232">
        <v>2178</v>
      </c>
      <c r="H861" s="103">
        <f t="shared" si="366"/>
        <v>682367.4</v>
      </c>
      <c r="I861" s="231">
        <f t="shared" si="367"/>
        <v>1357215.6</v>
      </c>
      <c r="J861" s="452"/>
      <c r="K861" s="403">
        <v>313</v>
      </c>
      <c r="L861" s="404">
        <v>2154</v>
      </c>
      <c r="M861" s="405">
        <f t="shared" si="368"/>
        <v>674202</v>
      </c>
      <c r="N861" s="404">
        <v>2178</v>
      </c>
      <c r="O861" s="362">
        <f t="shared" si="369"/>
        <v>681714</v>
      </c>
      <c r="P861" s="405">
        <f t="shared" si="372"/>
        <v>1355916</v>
      </c>
      <c r="Q861" s="484"/>
      <c r="R861" s="327">
        <f t="shared" si="356"/>
        <v>0.30000000000001137</v>
      </c>
      <c r="S861" s="404">
        <v>2154</v>
      </c>
      <c r="T861" s="405">
        <f t="shared" si="370"/>
        <v>646.20000000002449</v>
      </c>
      <c r="U861" s="404">
        <v>2178</v>
      </c>
      <c r="V861" s="362">
        <f t="shared" si="371"/>
        <v>653.40000000002476</v>
      </c>
      <c r="W861" s="405">
        <f t="shared" si="373"/>
        <v>1299.6000000000492</v>
      </c>
      <c r="X861" s="464">
        <f t="shared" si="354"/>
        <v>1299.6000000000931</v>
      </c>
      <c r="Y861" s="497">
        <f t="shared" si="355"/>
        <v>-4.3883119360543787E-11</v>
      </c>
    </row>
    <row r="862" spans="1:25" s="252" customFormat="1" ht="28.5" x14ac:dyDescent="0.25">
      <c r="A862" s="212" t="s">
        <v>1557</v>
      </c>
      <c r="B862" s="117" t="s">
        <v>1508</v>
      </c>
      <c r="C862" s="118" t="s">
        <v>296</v>
      </c>
      <c r="D862" s="255">
        <v>21.15</v>
      </c>
      <c r="E862" s="40">
        <v>6602.4000000000005</v>
      </c>
      <c r="F862" s="35">
        <f t="shared" si="365"/>
        <v>139640.76</v>
      </c>
      <c r="G862" s="40">
        <v>0</v>
      </c>
      <c r="H862" s="103">
        <f t="shared" si="366"/>
        <v>0</v>
      </c>
      <c r="I862" s="35">
        <f t="shared" si="367"/>
        <v>139640.76</v>
      </c>
      <c r="J862" s="441"/>
      <c r="K862" s="418"/>
      <c r="L862" s="328">
        <v>6602.4000000000005</v>
      </c>
      <c r="M862" s="329">
        <f t="shared" si="368"/>
        <v>0</v>
      </c>
      <c r="N862" s="328">
        <v>0</v>
      </c>
      <c r="O862" s="362">
        <f t="shared" si="369"/>
        <v>0</v>
      </c>
      <c r="P862" s="329">
        <f t="shared" si="372"/>
        <v>0</v>
      </c>
      <c r="Q862" s="473"/>
      <c r="R862" s="327">
        <f t="shared" si="356"/>
        <v>21.15</v>
      </c>
      <c r="S862" s="328">
        <v>6602.4000000000005</v>
      </c>
      <c r="T862" s="329">
        <f t="shared" si="370"/>
        <v>139640.76</v>
      </c>
      <c r="U862" s="328">
        <v>0</v>
      </c>
      <c r="V862" s="362">
        <f t="shared" si="371"/>
        <v>0</v>
      </c>
      <c r="W862" s="329">
        <f t="shared" si="373"/>
        <v>139640.76</v>
      </c>
      <c r="X862" s="464">
        <f t="shared" si="354"/>
        <v>139640.76</v>
      </c>
      <c r="Y862" s="497">
        <f t="shared" si="355"/>
        <v>0</v>
      </c>
    </row>
    <row r="863" spans="1:25" x14ac:dyDescent="0.25">
      <c r="A863" s="216" t="s">
        <v>1558</v>
      </c>
      <c r="B863" s="217" t="s">
        <v>1559</v>
      </c>
      <c r="C863" s="218"/>
      <c r="D863" s="219"/>
      <c r="E863" s="258"/>
      <c r="F863" s="256">
        <f>SUM(F864:F883)</f>
        <v>4189735.6511999993</v>
      </c>
      <c r="G863" s="257"/>
      <c r="H863" s="256">
        <f>SUM(H864:H883)</f>
        <v>7732820.9499999993</v>
      </c>
      <c r="I863" s="256">
        <f>SUM(I864:I883)</f>
        <v>11922556.611200003</v>
      </c>
      <c r="J863" s="447"/>
      <c r="K863" s="397"/>
      <c r="L863" s="419"/>
      <c r="M863" s="420">
        <f>SUM(M864:M883)</f>
        <v>3815587.2948000003</v>
      </c>
      <c r="N863" s="421"/>
      <c r="O863" s="420">
        <f>SUM(O864:O883)</f>
        <v>7687333.5499999998</v>
      </c>
      <c r="P863" s="420">
        <f>SUM(P864:P883)</f>
        <v>11502920.854800001</v>
      </c>
      <c r="Q863" s="479"/>
      <c r="R863" s="327">
        <f t="shared" si="356"/>
        <v>0</v>
      </c>
      <c r="S863" s="419"/>
      <c r="T863" s="420">
        <f>SUM(T864:T883)</f>
        <v>374148.35640000005</v>
      </c>
      <c r="U863" s="421"/>
      <c r="V863" s="420">
        <f>SUM(V864:V883)</f>
        <v>45487.400000000132</v>
      </c>
      <c r="W863" s="420">
        <f>SUM(W864:W883)</f>
        <v>419635.75640000019</v>
      </c>
      <c r="X863" s="464">
        <f t="shared" si="354"/>
        <v>419635.75640000217</v>
      </c>
      <c r="Y863" s="497">
        <f t="shared" si="355"/>
        <v>-1.9790604710578918E-9</v>
      </c>
    </row>
    <row r="864" spans="1:25" x14ac:dyDescent="0.25">
      <c r="A864" s="200" t="s">
        <v>1560</v>
      </c>
      <c r="B864" s="259" t="s">
        <v>1561</v>
      </c>
      <c r="C864" s="114"/>
      <c r="D864" s="115"/>
      <c r="E864" s="94"/>
      <c r="F864" s="94"/>
      <c r="G864" s="94"/>
      <c r="H864" s="94"/>
      <c r="I864" s="94"/>
      <c r="J864" s="441"/>
      <c r="K864" s="369"/>
      <c r="L864" s="359"/>
      <c r="M864" s="359"/>
      <c r="N864" s="359"/>
      <c r="O864" s="359"/>
      <c r="P864" s="359"/>
      <c r="Q864" s="473"/>
      <c r="R864" s="327">
        <f t="shared" si="356"/>
        <v>0</v>
      </c>
      <c r="S864" s="359"/>
      <c r="T864" s="359"/>
      <c r="U864" s="359"/>
      <c r="V864" s="359"/>
      <c r="W864" s="359"/>
      <c r="X864" s="464">
        <f t="shared" si="354"/>
        <v>0</v>
      </c>
      <c r="Y864" s="497">
        <f t="shared" si="355"/>
        <v>0</v>
      </c>
    </row>
    <row r="865" spans="1:25" ht="57" x14ac:dyDescent="0.25">
      <c r="A865" s="208" t="s">
        <v>1562</v>
      </c>
      <c r="B865" s="157" t="s">
        <v>1563</v>
      </c>
      <c r="C865" s="114" t="s">
        <v>296</v>
      </c>
      <c r="D865" s="115">
        <v>98.01</v>
      </c>
      <c r="E865" s="103">
        <v>2475.7199999999998</v>
      </c>
      <c r="F865" s="103">
        <f t="shared" ref="F865:F870" si="374">D865*E865</f>
        <v>242645.31719999999</v>
      </c>
      <c r="G865" s="103">
        <v>62297</v>
      </c>
      <c r="H865" s="103">
        <f t="shared" ref="H865:H870" si="375">D865*G865</f>
        <v>6105728.9700000007</v>
      </c>
      <c r="I865" s="103">
        <f t="shared" ref="I865:I870" si="376">E865*D865+G865*D865</f>
        <v>6348374.2872000011</v>
      </c>
      <c r="J865" s="441"/>
      <c r="K865" s="369">
        <v>97.34</v>
      </c>
      <c r="L865" s="362">
        <v>2475.7199999999998</v>
      </c>
      <c r="M865" s="362">
        <f t="shared" ref="M865:M870" si="377">K865*L865</f>
        <v>240986.58479999998</v>
      </c>
      <c r="N865" s="362">
        <v>62297</v>
      </c>
      <c r="O865" s="362">
        <f t="shared" ref="O865:O870" si="378">K865*N865</f>
        <v>6063989.9800000004</v>
      </c>
      <c r="P865" s="362">
        <f t="shared" ref="P865:P870" si="379">L865*K865+N865*K865</f>
        <v>6304976.5648000007</v>
      </c>
      <c r="Q865" s="473"/>
      <c r="R865" s="327">
        <f t="shared" si="356"/>
        <v>0.67000000000000171</v>
      </c>
      <c r="S865" s="362">
        <v>2475.7199999999998</v>
      </c>
      <c r="T865" s="362">
        <f t="shared" ref="T865:T870" si="380">R865*S865</f>
        <v>1658.7324000000042</v>
      </c>
      <c r="U865" s="362">
        <v>62297</v>
      </c>
      <c r="V865" s="362">
        <f t="shared" ref="V865:V870" si="381">R865*U865</f>
        <v>41738.990000000107</v>
      </c>
      <c r="W865" s="362">
        <f t="shared" ref="W865:W870" si="382">S865*R865+U865*R865</f>
        <v>43397.722400000108</v>
      </c>
      <c r="X865" s="464">
        <f t="shared" si="354"/>
        <v>43397.722400000319</v>
      </c>
      <c r="Y865" s="497">
        <f t="shared" si="355"/>
        <v>-2.1100277081131935E-10</v>
      </c>
    </row>
    <row r="866" spans="1:25" x14ac:dyDescent="0.25">
      <c r="A866" s="208" t="s">
        <v>1564</v>
      </c>
      <c r="B866" s="157" t="s">
        <v>1498</v>
      </c>
      <c r="C866" s="114" t="s">
        <v>296</v>
      </c>
      <c r="D866" s="115">
        <v>98.01</v>
      </c>
      <c r="E866" s="93">
        <v>6552</v>
      </c>
      <c r="F866" s="103">
        <f t="shared" si="374"/>
        <v>642161.52</v>
      </c>
      <c r="G866" s="93">
        <v>0</v>
      </c>
      <c r="H866" s="103">
        <f t="shared" si="375"/>
        <v>0</v>
      </c>
      <c r="I866" s="103">
        <f t="shared" si="376"/>
        <v>642161.52</v>
      </c>
      <c r="J866" s="441"/>
      <c r="K866" s="369">
        <v>97.34</v>
      </c>
      <c r="L866" s="358">
        <v>6552</v>
      </c>
      <c r="M866" s="362">
        <f t="shared" si="377"/>
        <v>637771.68000000005</v>
      </c>
      <c r="N866" s="358">
        <v>0</v>
      </c>
      <c r="O866" s="362">
        <f t="shared" si="378"/>
        <v>0</v>
      </c>
      <c r="P866" s="362">
        <f t="shared" si="379"/>
        <v>637771.68000000005</v>
      </c>
      <c r="Q866" s="473"/>
      <c r="R866" s="327">
        <f t="shared" si="356"/>
        <v>0.67000000000000171</v>
      </c>
      <c r="S866" s="358">
        <v>6552</v>
      </c>
      <c r="T866" s="362">
        <f t="shared" si="380"/>
        <v>4389.8400000000111</v>
      </c>
      <c r="U866" s="358">
        <v>0</v>
      </c>
      <c r="V866" s="362">
        <f t="shared" si="381"/>
        <v>0</v>
      </c>
      <c r="W866" s="362">
        <f t="shared" si="382"/>
        <v>4389.8400000000111</v>
      </c>
      <c r="X866" s="464">
        <f t="shared" si="354"/>
        <v>4389.8399999999674</v>
      </c>
      <c r="Y866" s="497">
        <f t="shared" si="355"/>
        <v>4.3655745685100555E-11</v>
      </c>
    </row>
    <row r="867" spans="1:25" x14ac:dyDescent="0.25">
      <c r="A867" s="208" t="s">
        <v>1565</v>
      </c>
      <c r="B867" s="249" t="s">
        <v>1500</v>
      </c>
      <c r="C867" s="114" t="s">
        <v>296</v>
      </c>
      <c r="D867" s="115">
        <v>43.47</v>
      </c>
      <c r="E867" s="93">
        <v>6552</v>
      </c>
      <c r="F867" s="103">
        <f t="shared" si="374"/>
        <v>284815.44</v>
      </c>
      <c r="G867" s="93">
        <v>0</v>
      </c>
      <c r="H867" s="103">
        <f t="shared" si="375"/>
        <v>0</v>
      </c>
      <c r="I867" s="103">
        <f t="shared" si="376"/>
        <v>284815.44</v>
      </c>
      <c r="J867" s="441"/>
      <c r="K867" s="369"/>
      <c r="L867" s="358">
        <v>6552</v>
      </c>
      <c r="M867" s="362">
        <f t="shared" si="377"/>
        <v>0</v>
      </c>
      <c r="N867" s="358">
        <v>0</v>
      </c>
      <c r="O867" s="362">
        <f t="shared" si="378"/>
        <v>0</v>
      </c>
      <c r="P867" s="362">
        <f t="shared" si="379"/>
        <v>0</v>
      </c>
      <c r="Q867" s="473"/>
      <c r="R867" s="327">
        <f t="shared" si="356"/>
        <v>43.47</v>
      </c>
      <c r="S867" s="358">
        <v>6552</v>
      </c>
      <c r="T867" s="362">
        <f t="shared" si="380"/>
        <v>284815.44</v>
      </c>
      <c r="U867" s="358">
        <v>0</v>
      </c>
      <c r="V867" s="362">
        <f t="shared" si="381"/>
        <v>0</v>
      </c>
      <c r="W867" s="362">
        <f t="shared" si="382"/>
        <v>284815.44</v>
      </c>
      <c r="X867" s="464">
        <f t="shared" si="354"/>
        <v>284815.44</v>
      </c>
      <c r="Y867" s="497">
        <f t="shared" si="355"/>
        <v>0</v>
      </c>
    </row>
    <row r="868" spans="1:25" x14ac:dyDescent="0.25">
      <c r="A868" s="208" t="s">
        <v>1566</v>
      </c>
      <c r="B868" s="156" t="s">
        <v>1530</v>
      </c>
      <c r="C868" s="114" t="s">
        <v>170</v>
      </c>
      <c r="D868" s="115">
        <v>1</v>
      </c>
      <c r="E868" s="93">
        <v>124800</v>
      </c>
      <c r="F868" s="103">
        <f t="shared" si="374"/>
        <v>124800</v>
      </c>
      <c r="G868" s="93">
        <v>49408</v>
      </c>
      <c r="H868" s="103">
        <f t="shared" si="375"/>
        <v>49408</v>
      </c>
      <c r="I868" s="103">
        <f t="shared" si="376"/>
        <v>174208</v>
      </c>
      <c r="J868" s="441"/>
      <c r="K868" s="369">
        <v>1</v>
      </c>
      <c r="L868" s="358">
        <v>124800</v>
      </c>
      <c r="M868" s="362">
        <f t="shared" si="377"/>
        <v>124800</v>
      </c>
      <c r="N868" s="358">
        <v>49408</v>
      </c>
      <c r="O868" s="362">
        <f t="shared" si="378"/>
        <v>49408</v>
      </c>
      <c r="P868" s="362">
        <f t="shared" si="379"/>
        <v>174208</v>
      </c>
      <c r="Q868" s="473"/>
      <c r="R868" s="327">
        <f t="shared" si="356"/>
        <v>0</v>
      </c>
      <c r="S868" s="358">
        <v>124800</v>
      </c>
      <c r="T868" s="362">
        <f t="shared" si="380"/>
        <v>0</v>
      </c>
      <c r="U868" s="358">
        <v>49408</v>
      </c>
      <c r="V868" s="362">
        <f t="shared" si="381"/>
        <v>0</v>
      </c>
      <c r="W868" s="362">
        <f t="shared" si="382"/>
        <v>0</v>
      </c>
      <c r="X868" s="464">
        <f t="shared" si="354"/>
        <v>0</v>
      </c>
      <c r="Y868" s="497">
        <f t="shared" si="355"/>
        <v>0</v>
      </c>
    </row>
    <row r="869" spans="1:25" ht="28.5" x14ac:dyDescent="0.25">
      <c r="A869" s="208" t="s">
        <v>1567</v>
      </c>
      <c r="B869" s="156" t="s">
        <v>1504</v>
      </c>
      <c r="C869" s="114" t="s">
        <v>170</v>
      </c>
      <c r="D869" s="115">
        <v>80</v>
      </c>
      <c r="E869" s="93">
        <v>1664</v>
      </c>
      <c r="F869" s="103">
        <f t="shared" si="374"/>
        <v>133120</v>
      </c>
      <c r="G869" s="93">
        <v>150</v>
      </c>
      <c r="H869" s="103">
        <f t="shared" si="375"/>
        <v>12000</v>
      </c>
      <c r="I869" s="103">
        <f t="shared" si="376"/>
        <v>145120</v>
      </c>
      <c r="J869" s="441"/>
      <c r="K869" s="369">
        <v>80</v>
      </c>
      <c r="L869" s="358">
        <v>1664</v>
      </c>
      <c r="M869" s="362">
        <f t="shared" si="377"/>
        <v>133120</v>
      </c>
      <c r="N869" s="358">
        <v>150</v>
      </c>
      <c r="O869" s="362">
        <f t="shared" si="378"/>
        <v>12000</v>
      </c>
      <c r="P869" s="362">
        <f t="shared" si="379"/>
        <v>145120</v>
      </c>
      <c r="Q869" s="473"/>
      <c r="R869" s="327">
        <f t="shared" si="356"/>
        <v>0</v>
      </c>
      <c r="S869" s="358">
        <v>1664</v>
      </c>
      <c r="T869" s="362">
        <f t="shared" si="380"/>
        <v>0</v>
      </c>
      <c r="U869" s="358">
        <v>150</v>
      </c>
      <c r="V869" s="362">
        <f t="shared" si="381"/>
        <v>0</v>
      </c>
      <c r="W869" s="362">
        <f t="shared" si="382"/>
        <v>0</v>
      </c>
      <c r="X869" s="464">
        <f t="shared" si="354"/>
        <v>0</v>
      </c>
      <c r="Y869" s="497">
        <f t="shared" si="355"/>
        <v>0</v>
      </c>
    </row>
    <row r="870" spans="1:25" ht="28.5" x14ac:dyDescent="0.25">
      <c r="A870" s="208" t="s">
        <v>1568</v>
      </c>
      <c r="B870" s="156" t="s">
        <v>1506</v>
      </c>
      <c r="C870" s="114" t="s">
        <v>296</v>
      </c>
      <c r="D870" s="115">
        <v>196.02</v>
      </c>
      <c r="E870" s="93">
        <v>2154</v>
      </c>
      <c r="F870" s="103">
        <f t="shared" si="374"/>
        <v>422227.08</v>
      </c>
      <c r="G870" s="93">
        <v>2178</v>
      </c>
      <c r="H870" s="103">
        <f t="shared" si="375"/>
        <v>426931.56</v>
      </c>
      <c r="I870" s="103">
        <f t="shared" si="376"/>
        <v>849158.64</v>
      </c>
      <c r="J870" s="441"/>
      <c r="K870" s="369">
        <v>195</v>
      </c>
      <c r="L870" s="358">
        <v>2154</v>
      </c>
      <c r="M870" s="362">
        <f t="shared" si="377"/>
        <v>420030</v>
      </c>
      <c r="N870" s="358">
        <v>2178</v>
      </c>
      <c r="O870" s="362">
        <f t="shared" si="378"/>
        <v>424710</v>
      </c>
      <c r="P870" s="362">
        <f t="shared" si="379"/>
        <v>844740</v>
      </c>
      <c r="Q870" s="473"/>
      <c r="R870" s="327">
        <f t="shared" si="356"/>
        <v>1.0200000000000102</v>
      </c>
      <c r="S870" s="358">
        <v>2154</v>
      </c>
      <c r="T870" s="362">
        <f t="shared" si="380"/>
        <v>2197.0800000000222</v>
      </c>
      <c r="U870" s="358">
        <v>2178</v>
      </c>
      <c r="V870" s="362">
        <f t="shared" si="381"/>
        <v>2221.5600000000222</v>
      </c>
      <c r="W870" s="362">
        <f t="shared" si="382"/>
        <v>4418.6400000000449</v>
      </c>
      <c r="X870" s="464">
        <f t="shared" si="354"/>
        <v>4418.640000000014</v>
      </c>
      <c r="Y870" s="497">
        <f t="shared" si="355"/>
        <v>3.092281986027956E-11</v>
      </c>
    </row>
    <row r="871" spans="1:25" x14ac:dyDescent="0.25">
      <c r="A871" s="200" t="s">
        <v>1569</v>
      </c>
      <c r="B871" s="113" t="s">
        <v>1475</v>
      </c>
      <c r="C871" s="114"/>
      <c r="D871" s="115"/>
      <c r="E871" s="93"/>
      <c r="F871" s="87"/>
      <c r="G871" s="93"/>
      <c r="H871" s="87"/>
      <c r="I871" s="103"/>
      <c r="J871" s="441"/>
      <c r="K871" s="369"/>
      <c r="L871" s="358"/>
      <c r="M871" s="356"/>
      <c r="N871" s="358"/>
      <c r="O871" s="356"/>
      <c r="P871" s="362"/>
      <c r="Q871" s="473"/>
      <c r="R871" s="327">
        <f t="shared" si="356"/>
        <v>0</v>
      </c>
      <c r="S871" s="358"/>
      <c r="T871" s="356"/>
      <c r="U871" s="358"/>
      <c r="V871" s="356"/>
      <c r="W871" s="362"/>
      <c r="X871" s="464">
        <f t="shared" si="354"/>
        <v>0</v>
      </c>
      <c r="Y871" s="497">
        <f t="shared" si="355"/>
        <v>0</v>
      </c>
    </row>
    <row r="872" spans="1:25" x14ac:dyDescent="0.25">
      <c r="A872" s="208" t="s">
        <v>1570</v>
      </c>
      <c r="B872" s="157" t="s">
        <v>805</v>
      </c>
      <c r="C872" s="158" t="s">
        <v>43</v>
      </c>
      <c r="D872" s="254">
        <v>99.86</v>
      </c>
      <c r="E872" s="107">
        <v>1590</v>
      </c>
      <c r="F872" s="103">
        <f>D872*E872</f>
        <v>158777.4</v>
      </c>
      <c r="G872" s="107">
        <v>0</v>
      </c>
      <c r="H872" s="94">
        <f>G872*D872</f>
        <v>0</v>
      </c>
      <c r="I872" s="103">
        <f>E872*D872+G872*D872</f>
        <v>158777.4</v>
      </c>
      <c r="J872" s="441"/>
      <c r="K872" s="417">
        <v>99.86</v>
      </c>
      <c r="L872" s="365">
        <v>1590</v>
      </c>
      <c r="M872" s="362">
        <f>K872*L872</f>
        <v>158777.4</v>
      </c>
      <c r="N872" s="365">
        <v>0</v>
      </c>
      <c r="O872" s="359">
        <f>N872*K872</f>
        <v>0</v>
      </c>
      <c r="P872" s="362">
        <f>L872*K872+N872*K872</f>
        <v>158777.4</v>
      </c>
      <c r="Q872" s="473"/>
      <c r="R872" s="327">
        <f t="shared" si="356"/>
        <v>0</v>
      </c>
      <c r="S872" s="365">
        <v>1590</v>
      </c>
      <c r="T872" s="362">
        <f>R872*S872</f>
        <v>0</v>
      </c>
      <c r="U872" s="365">
        <v>0</v>
      </c>
      <c r="V872" s="359">
        <f>U872*R872</f>
        <v>0</v>
      </c>
      <c r="W872" s="362">
        <f>S872*R872+U872*R872</f>
        <v>0</v>
      </c>
      <c r="X872" s="464">
        <f t="shared" si="354"/>
        <v>0</v>
      </c>
      <c r="Y872" s="497">
        <f t="shared" si="355"/>
        <v>0</v>
      </c>
    </row>
    <row r="873" spans="1:25" x14ac:dyDescent="0.25">
      <c r="A873" s="208" t="s">
        <v>1571</v>
      </c>
      <c r="B873" s="156" t="s">
        <v>1478</v>
      </c>
      <c r="C873" s="114" t="s">
        <v>43</v>
      </c>
      <c r="D873" s="115">
        <v>67.930000000000007</v>
      </c>
      <c r="E873" s="93">
        <v>19422</v>
      </c>
      <c r="F873" s="103">
        <f>D873*E873</f>
        <v>1319336.4600000002</v>
      </c>
      <c r="G873" s="93">
        <v>0</v>
      </c>
      <c r="H873" s="94">
        <f>G873*D873</f>
        <v>0</v>
      </c>
      <c r="I873" s="103">
        <f>E873*D873+G873*D873</f>
        <v>1319336.4600000002</v>
      </c>
      <c r="J873" s="441"/>
      <c r="K873" s="369">
        <v>67.930000000000007</v>
      </c>
      <c r="L873" s="358">
        <v>19422</v>
      </c>
      <c r="M873" s="362">
        <f>K873*L873</f>
        <v>1319336.4600000002</v>
      </c>
      <c r="N873" s="358">
        <v>0</v>
      </c>
      <c r="O873" s="359">
        <f>N873*K873</f>
        <v>0</v>
      </c>
      <c r="P873" s="362">
        <f>L873*K873+N873*K873</f>
        <v>1319336.4600000002</v>
      </c>
      <c r="Q873" s="473"/>
      <c r="R873" s="327">
        <f t="shared" si="356"/>
        <v>0</v>
      </c>
      <c r="S873" s="358">
        <v>19422</v>
      </c>
      <c r="T873" s="362">
        <f>R873*S873</f>
        <v>0</v>
      </c>
      <c r="U873" s="358">
        <v>0</v>
      </c>
      <c r="V873" s="359">
        <f>U873*R873</f>
        <v>0</v>
      </c>
      <c r="W873" s="362">
        <f>S873*R873+U873*R873</f>
        <v>0</v>
      </c>
      <c r="X873" s="464">
        <f t="shared" si="354"/>
        <v>0</v>
      </c>
      <c r="Y873" s="497">
        <f t="shared" si="355"/>
        <v>0</v>
      </c>
    </row>
    <row r="874" spans="1:25" ht="28.5" x14ac:dyDescent="0.25">
      <c r="A874" s="208" t="s">
        <v>1572</v>
      </c>
      <c r="B874" s="156" t="s">
        <v>929</v>
      </c>
      <c r="C874" s="114" t="s">
        <v>43</v>
      </c>
      <c r="D874" s="115">
        <v>103.72</v>
      </c>
      <c r="E874" s="107">
        <v>2405</v>
      </c>
      <c r="F874" s="103">
        <f>D874*E874</f>
        <v>249446.6</v>
      </c>
      <c r="G874" s="107">
        <v>0</v>
      </c>
      <c r="H874" s="94">
        <f>G874*D874</f>
        <v>0</v>
      </c>
      <c r="I874" s="94">
        <f>E874*D874+G874*D874</f>
        <v>249446.6</v>
      </c>
      <c r="J874" s="441"/>
      <c r="K874" s="369">
        <v>103.72</v>
      </c>
      <c r="L874" s="365">
        <v>2405</v>
      </c>
      <c r="M874" s="362">
        <f>K874*L874</f>
        <v>249446.6</v>
      </c>
      <c r="N874" s="365">
        <v>0</v>
      </c>
      <c r="O874" s="359">
        <f>N874*K874</f>
        <v>0</v>
      </c>
      <c r="P874" s="359">
        <f>L874*K874+N874*K874</f>
        <v>249446.6</v>
      </c>
      <c r="Q874" s="473"/>
      <c r="R874" s="327">
        <f t="shared" si="356"/>
        <v>0</v>
      </c>
      <c r="S874" s="365">
        <v>2405</v>
      </c>
      <c r="T874" s="362">
        <f>R874*S874</f>
        <v>0</v>
      </c>
      <c r="U874" s="365">
        <v>0</v>
      </c>
      <c r="V874" s="359">
        <f>U874*R874</f>
        <v>0</v>
      </c>
      <c r="W874" s="359">
        <f>S874*R874+U874*R874</f>
        <v>0</v>
      </c>
      <c r="X874" s="464">
        <f t="shared" si="354"/>
        <v>0</v>
      </c>
      <c r="Y874" s="497">
        <f t="shared" si="355"/>
        <v>0</v>
      </c>
    </row>
    <row r="875" spans="1:25" ht="28.5" x14ac:dyDescent="0.25">
      <c r="A875" s="208" t="s">
        <v>1573</v>
      </c>
      <c r="B875" s="157" t="s">
        <v>1482</v>
      </c>
      <c r="C875" s="244"/>
      <c r="D875" s="245"/>
      <c r="E875" s="248"/>
      <c r="F875" s="246"/>
      <c r="G875" s="248"/>
      <c r="H875" s="246"/>
      <c r="I875" s="247"/>
      <c r="J875" s="458"/>
      <c r="K875" s="413"/>
      <c r="L875" s="414"/>
      <c r="M875" s="415"/>
      <c r="N875" s="414"/>
      <c r="O875" s="415"/>
      <c r="P875" s="416"/>
      <c r="Q875" s="490"/>
      <c r="R875" s="327">
        <f t="shared" si="356"/>
        <v>0</v>
      </c>
      <c r="S875" s="414"/>
      <c r="T875" s="415"/>
      <c r="U875" s="414"/>
      <c r="V875" s="415"/>
      <c r="W875" s="416"/>
      <c r="X875" s="464">
        <f t="shared" si="354"/>
        <v>0</v>
      </c>
      <c r="Y875" s="497">
        <f t="shared" si="355"/>
        <v>0</v>
      </c>
    </row>
    <row r="876" spans="1:25" x14ac:dyDescent="0.25">
      <c r="A876" s="208" t="s">
        <v>1574</v>
      </c>
      <c r="B876" s="157" t="s">
        <v>1484</v>
      </c>
      <c r="C876" s="114" t="s">
        <v>43</v>
      </c>
      <c r="D876" s="115">
        <v>105.94</v>
      </c>
      <c r="E876" s="93">
        <v>2513</v>
      </c>
      <c r="F876" s="103">
        <f>D876*E876</f>
        <v>266227.21999999997</v>
      </c>
      <c r="G876" s="93">
        <v>6681</v>
      </c>
      <c r="H876" s="103">
        <f t="shared" ref="H876:H883" si="383">D876*G876</f>
        <v>707785.14</v>
      </c>
      <c r="I876" s="103">
        <f t="shared" ref="I876:I883" si="384">E876*D876+G876*D876</f>
        <v>974012.36</v>
      </c>
      <c r="J876" s="441"/>
      <c r="K876" s="369">
        <v>105.94</v>
      </c>
      <c r="L876" s="358">
        <v>2513</v>
      </c>
      <c r="M876" s="362">
        <f t="shared" ref="M876:M883" si="385">K876*L876</f>
        <v>266227.21999999997</v>
      </c>
      <c r="N876" s="358">
        <v>6681</v>
      </c>
      <c r="O876" s="362">
        <f t="shared" ref="O876:O883" si="386">K876*N876</f>
        <v>707785.14</v>
      </c>
      <c r="P876" s="362">
        <f t="shared" ref="P876:P883" si="387">L876*K876+N876*K876</f>
        <v>974012.36</v>
      </c>
      <c r="Q876" s="473"/>
      <c r="R876" s="327">
        <f t="shared" si="356"/>
        <v>0</v>
      </c>
      <c r="S876" s="358">
        <v>2513</v>
      </c>
      <c r="T876" s="362">
        <f t="shared" ref="T876:T883" si="388">R876*S876</f>
        <v>0</v>
      </c>
      <c r="U876" s="358">
        <v>6681</v>
      </c>
      <c r="V876" s="362">
        <f t="shared" ref="V876:V883" si="389">R876*U876</f>
        <v>0</v>
      </c>
      <c r="W876" s="362">
        <f t="shared" ref="W876" si="390">S876*R876+U876*R876</f>
        <v>0</v>
      </c>
      <c r="X876" s="464">
        <f t="shared" si="354"/>
        <v>0</v>
      </c>
      <c r="Y876" s="497">
        <f t="shared" si="355"/>
        <v>0</v>
      </c>
    </row>
    <row r="877" spans="1:25" x14ac:dyDescent="0.25">
      <c r="A877" s="208" t="s">
        <v>1575</v>
      </c>
      <c r="B877" s="157" t="s">
        <v>1488</v>
      </c>
      <c r="C877" s="114" t="s">
        <v>43</v>
      </c>
      <c r="D877" s="115">
        <v>67.3</v>
      </c>
      <c r="E877" s="93">
        <v>2333.5</v>
      </c>
      <c r="F877" s="103">
        <f>D877*E877</f>
        <v>157044.54999999999</v>
      </c>
      <c r="G877" s="93">
        <v>2161.5</v>
      </c>
      <c r="H877" s="103">
        <f t="shared" si="383"/>
        <v>145468.94999999998</v>
      </c>
      <c r="I877" s="465">
        <f>E877*D877+G877*D877+0.01</f>
        <v>302513.51</v>
      </c>
      <c r="J877" s="441"/>
      <c r="K877" s="369">
        <v>67.3</v>
      </c>
      <c r="L877" s="358">
        <v>2333.5</v>
      </c>
      <c r="M877" s="362">
        <f t="shared" si="385"/>
        <v>157044.54999999999</v>
      </c>
      <c r="N877" s="358">
        <v>2161.5</v>
      </c>
      <c r="O877" s="362">
        <f t="shared" si="386"/>
        <v>145468.94999999998</v>
      </c>
      <c r="P877" s="362">
        <f>L877*K877+N877*K877+0.01</f>
        <v>302513.51</v>
      </c>
      <c r="Q877" s="473"/>
      <c r="R877" s="327">
        <f t="shared" si="356"/>
        <v>0</v>
      </c>
      <c r="S877" s="358">
        <v>2333.5</v>
      </c>
      <c r="T877" s="362">
        <f t="shared" si="388"/>
        <v>0</v>
      </c>
      <c r="U877" s="358">
        <v>2161.5</v>
      </c>
      <c r="V877" s="362">
        <f t="shared" si="389"/>
        <v>0</v>
      </c>
      <c r="W877" s="362">
        <f>S877*R877+U877*R877</f>
        <v>0</v>
      </c>
      <c r="X877" s="464">
        <f t="shared" si="354"/>
        <v>0</v>
      </c>
      <c r="Y877" s="497">
        <f t="shared" si="355"/>
        <v>0</v>
      </c>
    </row>
    <row r="878" spans="1:25" x14ac:dyDescent="0.25">
      <c r="A878" s="208" t="s">
        <v>1576</v>
      </c>
      <c r="B878" s="157" t="s">
        <v>1542</v>
      </c>
      <c r="C878" s="114" t="s">
        <v>296</v>
      </c>
      <c r="D878" s="115">
        <v>98.01</v>
      </c>
      <c r="E878" s="93">
        <v>46.8</v>
      </c>
      <c r="F878" s="103">
        <f>D878*E878</f>
        <v>4586.8680000000004</v>
      </c>
      <c r="G878" s="93">
        <v>264</v>
      </c>
      <c r="H878" s="103">
        <f t="shared" si="383"/>
        <v>25874.640000000003</v>
      </c>
      <c r="I878" s="103">
        <f t="shared" si="384"/>
        <v>30461.508000000002</v>
      </c>
      <c r="J878" s="441"/>
      <c r="K878" s="369">
        <v>97.2</v>
      </c>
      <c r="L878" s="358">
        <v>46.8</v>
      </c>
      <c r="M878" s="362">
        <f t="shared" si="385"/>
        <v>4548.96</v>
      </c>
      <c r="N878" s="358">
        <v>264</v>
      </c>
      <c r="O878" s="362">
        <f t="shared" si="386"/>
        <v>25660.799999999999</v>
      </c>
      <c r="P878" s="362">
        <f t="shared" si="387"/>
        <v>30209.759999999998</v>
      </c>
      <c r="Q878" s="473"/>
      <c r="R878" s="327">
        <f t="shared" si="356"/>
        <v>0.81000000000000227</v>
      </c>
      <c r="S878" s="358">
        <v>46.8</v>
      </c>
      <c r="T878" s="362">
        <f t="shared" si="388"/>
        <v>37.908000000000101</v>
      </c>
      <c r="U878" s="358">
        <v>264</v>
      </c>
      <c r="V878" s="362">
        <f t="shared" si="389"/>
        <v>213.8400000000006</v>
      </c>
      <c r="W878" s="362">
        <f t="shared" ref="W878:W883" si="391">S878*R878+U878*R878</f>
        <v>251.7480000000007</v>
      </c>
      <c r="X878" s="464">
        <f t="shared" si="354"/>
        <v>251.74800000000323</v>
      </c>
      <c r="Y878" s="497">
        <f t="shared" si="355"/>
        <v>-2.5295321393059567E-12</v>
      </c>
    </row>
    <row r="879" spans="1:25" x14ac:dyDescent="0.25">
      <c r="A879" s="208" t="s">
        <v>1577</v>
      </c>
      <c r="B879" s="157" t="s">
        <v>1578</v>
      </c>
      <c r="C879" s="114" t="s">
        <v>43</v>
      </c>
      <c r="D879" s="115">
        <f>84-70</f>
        <v>14</v>
      </c>
      <c r="E879" s="93">
        <v>0</v>
      </c>
      <c r="F879" s="103"/>
      <c r="G879" s="93">
        <v>2161.5</v>
      </c>
      <c r="H879" s="103">
        <f t="shared" si="383"/>
        <v>30261</v>
      </c>
      <c r="I879" s="103">
        <f t="shared" si="384"/>
        <v>30261</v>
      </c>
      <c r="J879" s="441"/>
      <c r="K879" s="369">
        <v>13.46</v>
      </c>
      <c r="L879" s="358">
        <v>0</v>
      </c>
      <c r="M879" s="362">
        <f t="shared" si="385"/>
        <v>0</v>
      </c>
      <c r="N879" s="358">
        <v>2161.5</v>
      </c>
      <c r="O879" s="362">
        <f t="shared" si="386"/>
        <v>29093.79</v>
      </c>
      <c r="P879" s="362">
        <f t="shared" si="387"/>
        <v>29093.79</v>
      </c>
      <c r="Q879" s="473"/>
      <c r="R879" s="327">
        <f t="shared" si="356"/>
        <v>0.53999999999999915</v>
      </c>
      <c r="S879" s="358">
        <v>0</v>
      </c>
      <c r="T879" s="362">
        <f t="shared" si="388"/>
        <v>0</v>
      </c>
      <c r="U879" s="358">
        <v>2161.5</v>
      </c>
      <c r="V879" s="362">
        <f t="shared" si="389"/>
        <v>1167.2099999999982</v>
      </c>
      <c r="W879" s="362">
        <f t="shared" si="391"/>
        <v>1167.2099999999982</v>
      </c>
      <c r="X879" s="464">
        <f t="shared" si="354"/>
        <v>1167.2099999999991</v>
      </c>
      <c r="Y879" s="497">
        <f t="shared" si="355"/>
        <v>0</v>
      </c>
    </row>
    <row r="880" spans="1:25" x14ac:dyDescent="0.25">
      <c r="A880" s="208" t="s">
        <v>1579</v>
      </c>
      <c r="B880" s="157" t="s">
        <v>1580</v>
      </c>
      <c r="C880" s="114" t="s">
        <v>43</v>
      </c>
      <c r="D880" s="115">
        <v>31.69</v>
      </c>
      <c r="E880" s="93">
        <v>0</v>
      </c>
      <c r="F880" s="103"/>
      <c r="G880" s="93">
        <v>6681</v>
      </c>
      <c r="H880" s="103">
        <f t="shared" si="383"/>
        <v>211720.89</v>
      </c>
      <c r="I880" s="103">
        <f t="shared" si="384"/>
        <v>211720.89</v>
      </c>
      <c r="J880" s="441"/>
      <c r="K880" s="369">
        <v>31.69</v>
      </c>
      <c r="L880" s="358">
        <v>0</v>
      </c>
      <c r="M880" s="362">
        <f t="shared" si="385"/>
        <v>0</v>
      </c>
      <c r="N880" s="358">
        <v>6681</v>
      </c>
      <c r="O880" s="362">
        <f t="shared" si="386"/>
        <v>211720.89</v>
      </c>
      <c r="P880" s="362">
        <f t="shared" si="387"/>
        <v>211720.89</v>
      </c>
      <c r="Q880" s="473"/>
      <c r="R880" s="327">
        <f t="shared" si="356"/>
        <v>0</v>
      </c>
      <c r="S880" s="358">
        <v>0</v>
      </c>
      <c r="T880" s="362">
        <f t="shared" si="388"/>
        <v>0</v>
      </c>
      <c r="U880" s="358">
        <v>6681</v>
      </c>
      <c r="V880" s="362">
        <f t="shared" si="389"/>
        <v>0</v>
      </c>
      <c r="W880" s="362">
        <f t="shared" si="391"/>
        <v>0</v>
      </c>
      <c r="X880" s="464">
        <f t="shared" si="354"/>
        <v>0</v>
      </c>
      <c r="Y880" s="497">
        <f t="shared" si="355"/>
        <v>0</v>
      </c>
    </row>
    <row r="881" spans="1:25" x14ac:dyDescent="0.25">
      <c r="A881" s="208" t="s">
        <v>1581</v>
      </c>
      <c r="B881" s="156" t="s">
        <v>1546</v>
      </c>
      <c r="C881" s="114" t="s">
        <v>296</v>
      </c>
      <c r="D881" s="115">
        <v>98.01</v>
      </c>
      <c r="E881" s="93">
        <v>46.8</v>
      </c>
      <c r="F881" s="103">
        <f>D881*E881</f>
        <v>4586.8680000000004</v>
      </c>
      <c r="G881" s="93">
        <v>180</v>
      </c>
      <c r="H881" s="103">
        <f t="shared" si="383"/>
        <v>17641.8</v>
      </c>
      <c r="I881" s="103">
        <f t="shared" si="384"/>
        <v>22228.667999999998</v>
      </c>
      <c r="J881" s="441"/>
      <c r="K881" s="369">
        <v>97.2</v>
      </c>
      <c r="L881" s="358">
        <v>46.8</v>
      </c>
      <c r="M881" s="362">
        <f t="shared" si="385"/>
        <v>4548.96</v>
      </c>
      <c r="N881" s="358">
        <v>180</v>
      </c>
      <c r="O881" s="362">
        <f t="shared" si="386"/>
        <v>17496</v>
      </c>
      <c r="P881" s="362">
        <f t="shared" si="387"/>
        <v>22044.959999999999</v>
      </c>
      <c r="Q881" s="473"/>
      <c r="R881" s="327">
        <f t="shared" si="356"/>
        <v>0.81000000000000227</v>
      </c>
      <c r="S881" s="358">
        <v>46.8</v>
      </c>
      <c r="T881" s="362">
        <f t="shared" si="388"/>
        <v>37.908000000000101</v>
      </c>
      <c r="U881" s="358">
        <v>180</v>
      </c>
      <c r="V881" s="362">
        <f t="shared" si="389"/>
        <v>145.80000000000041</v>
      </c>
      <c r="W881" s="362">
        <f t="shared" si="391"/>
        <v>183.70800000000051</v>
      </c>
      <c r="X881" s="464">
        <f t="shared" si="354"/>
        <v>183.70799999999872</v>
      </c>
      <c r="Y881" s="497">
        <f t="shared" si="355"/>
        <v>1.7905676941154525E-12</v>
      </c>
    </row>
    <row r="882" spans="1:25" x14ac:dyDescent="0.25">
      <c r="A882" s="208" t="s">
        <v>1582</v>
      </c>
      <c r="B882" s="260" t="s">
        <v>809</v>
      </c>
      <c r="C882" s="261" t="s">
        <v>43</v>
      </c>
      <c r="D882" s="262">
        <f>D874*1.6-D874</f>
        <v>62.231999999999999</v>
      </c>
      <c r="E882" s="232">
        <v>1590</v>
      </c>
      <c r="F882" s="231">
        <f>D882*E882</f>
        <v>98948.88</v>
      </c>
      <c r="G882" s="232">
        <v>0</v>
      </c>
      <c r="H882" s="103">
        <f t="shared" si="383"/>
        <v>0</v>
      </c>
      <c r="I882" s="230">
        <f t="shared" si="384"/>
        <v>98948.88</v>
      </c>
      <c r="J882" s="452"/>
      <c r="K882" s="422">
        <v>62.231999999999999</v>
      </c>
      <c r="L882" s="404">
        <v>1590</v>
      </c>
      <c r="M882" s="405">
        <f t="shared" si="385"/>
        <v>98948.88</v>
      </c>
      <c r="N882" s="404">
        <v>0</v>
      </c>
      <c r="O882" s="362">
        <f t="shared" si="386"/>
        <v>0</v>
      </c>
      <c r="P882" s="423">
        <f t="shared" si="387"/>
        <v>98948.88</v>
      </c>
      <c r="Q882" s="484"/>
      <c r="R882" s="327">
        <f t="shared" si="356"/>
        <v>0</v>
      </c>
      <c r="S882" s="404">
        <v>1590</v>
      </c>
      <c r="T882" s="405">
        <f t="shared" si="388"/>
        <v>0</v>
      </c>
      <c r="U882" s="404">
        <v>0</v>
      </c>
      <c r="V882" s="362">
        <f t="shared" si="389"/>
        <v>0</v>
      </c>
      <c r="W882" s="423">
        <f t="shared" si="391"/>
        <v>0</v>
      </c>
      <c r="X882" s="464">
        <f t="shared" si="354"/>
        <v>0</v>
      </c>
      <c r="Y882" s="497">
        <f t="shared" si="355"/>
        <v>0</v>
      </c>
    </row>
    <row r="883" spans="1:25" s="252" customFormat="1" ht="28.5" x14ac:dyDescent="0.25">
      <c r="A883" s="212" t="s">
        <v>1583</v>
      </c>
      <c r="B883" s="117" t="s">
        <v>1508</v>
      </c>
      <c r="C883" s="263" t="s">
        <v>296</v>
      </c>
      <c r="D883" s="255">
        <v>12.27</v>
      </c>
      <c r="E883" s="40">
        <v>6602.4000000000005</v>
      </c>
      <c r="F883" s="35">
        <f>D883*E883</f>
        <v>81011.448000000004</v>
      </c>
      <c r="G883" s="40">
        <v>0</v>
      </c>
      <c r="H883" s="103">
        <f t="shared" si="383"/>
        <v>0</v>
      </c>
      <c r="I883" s="35">
        <f t="shared" si="384"/>
        <v>81011.448000000004</v>
      </c>
      <c r="J883" s="441"/>
      <c r="K883" s="418"/>
      <c r="L883" s="328">
        <v>6602.4000000000005</v>
      </c>
      <c r="M883" s="329">
        <f t="shared" si="385"/>
        <v>0</v>
      </c>
      <c r="N883" s="328">
        <v>0</v>
      </c>
      <c r="O883" s="362">
        <f t="shared" si="386"/>
        <v>0</v>
      </c>
      <c r="P883" s="329">
        <f t="shared" si="387"/>
        <v>0</v>
      </c>
      <c r="Q883" s="473"/>
      <c r="R883" s="327">
        <f t="shared" si="356"/>
        <v>12.27</v>
      </c>
      <c r="S883" s="328">
        <v>6602.4000000000005</v>
      </c>
      <c r="T883" s="329">
        <f t="shared" si="388"/>
        <v>81011.448000000004</v>
      </c>
      <c r="U883" s="328">
        <v>0</v>
      </c>
      <c r="V883" s="362">
        <f t="shared" si="389"/>
        <v>0</v>
      </c>
      <c r="W883" s="329">
        <f t="shared" si="391"/>
        <v>81011.448000000004</v>
      </c>
      <c r="X883" s="464">
        <f t="shared" si="354"/>
        <v>81011.448000000004</v>
      </c>
      <c r="Y883" s="497">
        <f t="shared" si="355"/>
        <v>0</v>
      </c>
    </row>
    <row r="884" spans="1:25" ht="30" x14ac:dyDescent="0.25">
      <c r="A884" s="264">
        <v>4</v>
      </c>
      <c r="B884" s="265" t="s">
        <v>1584</v>
      </c>
      <c r="C884" s="266"/>
      <c r="D884" s="267"/>
      <c r="E884" s="268"/>
      <c r="F884" s="269"/>
      <c r="G884" s="268"/>
      <c r="H884" s="269"/>
      <c r="I884" s="270"/>
      <c r="J884" s="459"/>
      <c r="K884" s="424"/>
      <c r="L884" s="425"/>
      <c r="M884" s="426"/>
      <c r="N884" s="425"/>
      <c r="O884" s="426"/>
      <c r="P884" s="427"/>
      <c r="Q884" s="491"/>
      <c r="R884" s="327">
        <f t="shared" si="356"/>
        <v>0</v>
      </c>
      <c r="S884" s="425"/>
      <c r="T884" s="426"/>
      <c r="U884" s="425"/>
      <c r="V884" s="426"/>
      <c r="W884" s="427"/>
      <c r="X884" s="464">
        <f t="shared" si="354"/>
        <v>0</v>
      </c>
      <c r="Y884" s="497">
        <f t="shared" si="355"/>
        <v>0</v>
      </c>
    </row>
    <row r="885" spans="1:25" x14ac:dyDescent="0.25">
      <c r="A885" s="108" t="s">
        <v>1585</v>
      </c>
      <c r="B885" s="109" t="s">
        <v>1586</v>
      </c>
      <c r="C885" s="110"/>
      <c r="D885" s="111"/>
      <c r="E885" s="112"/>
      <c r="F885" s="28">
        <f>F886+F887+F888+F891+F892+F895+F896+F897+F898</f>
        <v>3301431.665</v>
      </c>
      <c r="G885" s="27"/>
      <c r="H885" s="28">
        <f>H886+H887+H889+H890+H891+H895+H892+H893+H894+H896+H897+H898</f>
        <v>894297.93819999986</v>
      </c>
      <c r="I885" s="28">
        <f>I886+I887+I888+I891+I892+I895+I896+I897+I898</f>
        <v>4195729.6031999998</v>
      </c>
      <c r="J885" s="450"/>
      <c r="K885" s="366"/>
      <c r="L885" s="367"/>
      <c r="M885" s="368">
        <f>M886+M887+M888+M891+M892+M895+M896+M897+M898</f>
        <v>1633051.8668</v>
      </c>
      <c r="N885" s="370"/>
      <c r="O885" s="368">
        <f>O886+O887+O889+O890+O891+O895+O892+O893+O894+O896+O897+O898</f>
        <v>755727.39479999989</v>
      </c>
      <c r="P885" s="368">
        <f>P886+P887+P888+P891+P892+P895+P896+P897+P898</f>
        <v>2388779.2615999999</v>
      </c>
      <c r="Q885" s="482"/>
      <c r="R885" s="327">
        <f t="shared" si="356"/>
        <v>0</v>
      </c>
      <c r="S885" s="367"/>
      <c r="T885" s="368">
        <f>T886+T887+T888+T891+T892+T895+T896+T897+T898</f>
        <v>1668379.7982000001</v>
      </c>
      <c r="U885" s="370"/>
      <c r="V885" s="368">
        <f>V886+V887+V889+V890+V891+V895+V892+V893+V894+V896+V897+V898</f>
        <v>138570.5434</v>
      </c>
      <c r="W885" s="368">
        <f>W886+W887+W888+W891+W892+W895+W896+W897+W898</f>
        <v>1806950.3415999999</v>
      </c>
      <c r="X885" s="464">
        <f t="shared" si="354"/>
        <v>1806950.3415999999</v>
      </c>
      <c r="Y885" s="497">
        <f t="shared" si="355"/>
        <v>0</v>
      </c>
    </row>
    <row r="886" spans="1:25" x14ac:dyDescent="0.25">
      <c r="A886" s="200" t="s">
        <v>1587</v>
      </c>
      <c r="B886" s="271" t="s">
        <v>1588</v>
      </c>
      <c r="C886" s="272" t="s">
        <v>43</v>
      </c>
      <c r="D886" s="273">
        <v>45.38</v>
      </c>
      <c r="E886" s="274">
        <v>7609.19</v>
      </c>
      <c r="F886" s="275">
        <f>D886*E886</f>
        <v>345305.04220000003</v>
      </c>
      <c r="G886" s="274">
        <v>0</v>
      </c>
      <c r="H886" s="275">
        <f>G886*D886</f>
        <v>0</v>
      </c>
      <c r="I886" s="275">
        <f>E886*D886+G886*D886</f>
        <v>345305.04220000003</v>
      </c>
      <c r="J886" s="442"/>
      <c r="K886" s="428">
        <v>45.38</v>
      </c>
      <c r="L886" s="429">
        <v>7609.19</v>
      </c>
      <c r="M886" s="430">
        <f>K886*L886</f>
        <v>345305.04220000003</v>
      </c>
      <c r="N886" s="429">
        <v>0</v>
      </c>
      <c r="O886" s="430">
        <f>N886*K886</f>
        <v>0</v>
      </c>
      <c r="P886" s="430">
        <f>L886*K886+N886*K886</f>
        <v>345305.04220000003</v>
      </c>
      <c r="Q886" s="474"/>
      <c r="R886" s="327">
        <f t="shared" si="356"/>
        <v>0</v>
      </c>
      <c r="S886" s="429">
        <v>7609.19</v>
      </c>
      <c r="T886" s="430">
        <f>R886*S886</f>
        <v>0</v>
      </c>
      <c r="U886" s="429">
        <v>0</v>
      </c>
      <c r="V886" s="430">
        <f>U886*R886</f>
        <v>0</v>
      </c>
      <c r="W886" s="430">
        <f>S886*R886+U886*R886</f>
        <v>0</v>
      </c>
      <c r="X886" s="464">
        <f t="shared" si="354"/>
        <v>0</v>
      </c>
      <c r="Y886" s="497">
        <f t="shared" si="355"/>
        <v>0</v>
      </c>
    </row>
    <row r="887" spans="1:25" x14ac:dyDescent="0.25">
      <c r="A887" s="200" t="s">
        <v>1589</v>
      </c>
      <c r="B887" s="271" t="s">
        <v>1590</v>
      </c>
      <c r="C887" s="272" t="s">
        <v>43</v>
      </c>
      <c r="D887" s="273">
        <v>8.19</v>
      </c>
      <c r="E887" s="274">
        <v>120911.25</v>
      </c>
      <c r="F887" s="275">
        <f>D887*E887</f>
        <v>990263.13749999995</v>
      </c>
      <c r="G887" s="274">
        <v>0</v>
      </c>
      <c r="H887" s="275">
        <f>G887*D887</f>
        <v>0</v>
      </c>
      <c r="I887" s="275">
        <f>E887*D887+G887*D887</f>
        <v>990263.13749999995</v>
      </c>
      <c r="J887" s="442"/>
      <c r="K887" s="428">
        <v>2.89</v>
      </c>
      <c r="L887" s="429">
        <v>120911.25</v>
      </c>
      <c r="M887" s="430">
        <f>K887*L887</f>
        <v>349433.51250000001</v>
      </c>
      <c r="N887" s="429">
        <v>0</v>
      </c>
      <c r="O887" s="430">
        <f>N887*K887</f>
        <v>0</v>
      </c>
      <c r="P887" s="430">
        <f>L887*K887+N887*K887</f>
        <v>349433.51250000001</v>
      </c>
      <c r="Q887" s="474"/>
      <c r="R887" s="327">
        <f t="shared" si="356"/>
        <v>5.2999999999999989</v>
      </c>
      <c r="S887" s="429">
        <v>120911.25</v>
      </c>
      <c r="T887" s="430">
        <f>R887*S887</f>
        <v>640829.62499999988</v>
      </c>
      <c r="U887" s="429">
        <v>0</v>
      </c>
      <c r="V887" s="430">
        <f>U887*R887</f>
        <v>0</v>
      </c>
      <c r="W887" s="430">
        <f>S887*R887+U887*R887</f>
        <v>640829.62499999988</v>
      </c>
      <c r="X887" s="464">
        <f t="shared" si="354"/>
        <v>640829.625</v>
      </c>
      <c r="Y887" s="497">
        <f t="shared" si="355"/>
        <v>0</v>
      </c>
    </row>
    <row r="888" spans="1:25" x14ac:dyDescent="0.25">
      <c r="A888" s="200" t="s">
        <v>1591</v>
      </c>
      <c r="B888" s="271" t="s">
        <v>1592</v>
      </c>
      <c r="C888" s="272"/>
      <c r="D888" s="273"/>
      <c r="E888" s="274">
        <v>0</v>
      </c>
      <c r="F888" s="87">
        <f>F889+F890</f>
        <v>161736.4602</v>
      </c>
      <c r="G888" s="274">
        <v>0</v>
      </c>
      <c r="H888" s="275">
        <f>G888*D888</f>
        <v>0</v>
      </c>
      <c r="I888" s="87">
        <f>I889+I890</f>
        <v>161736.4602</v>
      </c>
      <c r="J888" s="442"/>
      <c r="K888" s="428"/>
      <c r="L888" s="429">
        <v>0</v>
      </c>
      <c r="M888" s="356">
        <f>M889+M890</f>
        <v>161736.4602</v>
      </c>
      <c r="N888" s="429">
        <v>0</v>
      </c>
      <c r="O888" s="430">
        <f>N888*K888</f>
        <v>0</v>
      </c>
      <c r="P888" s="356">
        <f>P889+P890</f>
        <v>161736.4602</v>
      </c>
      <c r="Q888" s="474"/>
      <c r="R888" s="327">
        <f t="shared" si="356"/>
        <v>0</v>
      </c>
      <c r="S888" s="429">
        <v>0</v>
      </c>
      <c r="T888" s="356">
        <f>T889+T890</f>
        <v>0</v>
      </c>
      <c r="U888" s="429">
        <v>0</v>
      </c>
      <c r="V888" s="430">
        <f>U888*R888</f>
        <v>0</v>
      </c>
      <c r="W888" s="356">
        <f>W889+W890</f>
        <v>0</v>
      </c>
      <c r="X888" s="464">
        <f t="shared" si="354"/>
        <v>0</v>
      </c>
      <c r="Y888" s="497">
        <f t="shared" si="355"/>
        <v>0</v>
      </c>
    </row>
    <row r="889" spans="1:25" x14ac:dyDescent="0.25">
      <c r="A889" s="208" t="s">
        <v>1593</v>
      </c>
      <c r="B889" s="104" t="s">
        <v>1594</v>
      </c>
      <c r="C889" s="276" t="s">
        <v>43</v>
      </c>
      <c r="D889" s="115">
        <v>48.27</v>
      </c>
      <c r="E889" s="93">
        <v>1013.26</v>
      </c>
      <c r="F889" s="103">
        <f>D889*E889</f>
        <v>48910.0602</v>
      </c>
      <c r="G889" s="93">
        <v>0</v>
      </c>
      <c r="H889" s="103">
        <f>G889*D889</f>
        <v>0</v>
      </c>
      <c r="I889" s="103">
        <f>E889*D889+G889*D889</f>
        <v>48910.0602</v>
      </c>
      <c r="J889" s="441"/>
      <c r="K889" s="369">
        <v>48.27</v>
      </c>
      <c r="L889" s="358">
        <v>1013.26</v>
      </c>
      <c r="M889" s="362">
        <f>K889*L889</f>
        <v>48910.0602</v>
      </c>
      <c r="N889" s="358">
        <v>0</v>
      </c>
      <c r="O889" s="362">
        <f>N889*K889</f>
        <v>0</v>
      </c>
      <c r="P889" s="362">
        <f>L889*K889+N889*K889</f>
        <v>48910.0602</v>
      </c>
      <c r="Q889" s="473"/>
      <c r="R889" s="327">
        <f t="shared" si="356"/>
        <v>0</v>
      </c>
      <c r="S889" s="358">
        <v>1013.26</v>
      </c>
      <c r="T889" s="362">
        <f>R889*S889</f>
        <v>0</v>
      </c>
      <c r="U889" s="358">
        <v>0</v>
      </c>
      <c r="V889" s="362">
        <f>U889*R889</f>
        <v>0</v>
      </c>
      <c r="W889" s="362">
        <f>S889*R889+U889*R889</f>
        <v>0</v>
      </c>
      <c r="X889" s="464">
        <f t="shared" si="354"/>
        <v>0</v>
      </c>
      <c r="Y889" s="497">
        <f t="shared" si="355"/>
        <v>0</v>
      </c>
    </row>
    <row r="890" spans="1:25" x14ac:dyDescent="0.25">
      <c r="A890" s="208" t="s">
        <v>1595</v>
      </c>
      <c r="B890" s="100" t="s">
        <v>805</v>
      </c>
      <c r="C890" s="158" t="s">
        <v>43</v>
      </c>
      <c r="D890" s="254">
        <v>70.959999999999994</v>
      </c>
      <c r="E890" s="93">
        <v>1590</v>
      </c>
      <c r="F890" s="103">
        <f>D890*E890</f>
        <v>112826.4</v>
      </c>
      <c r="G890" s="93">
        <v>0</v>
      </c>
      <c r="H890" s="103">
        <f>G890*D890</f>
        <v>0</v>
      </c>
      <c r="I890" s="103">
        <f>E890*D890+G890*D890</f>
        <v>112826.4</v>
      </c>
      <c r="J890" s="441"/>
      <c r="K890" s="417">
        <v>70.959999999999994</v>
      </c>
      <c r="L890" s="358">
        <v>1590</v>
      </c>
      <c r="M890" s="362">
        <f>K890*L890</f>
        <v>112826.4</v>
      </c>
      <c r="N890" s="358">
        <v>0</v>
      </c>
      <c r="O890" s="362">
        <f>N890*K890</f>
        <v>0</v>
      </c>
      <c r="P890" s="362">
        <f>L890*K890+N890*K890</f>
        <v>112826.4</v>
      </c>
      <c r="Q890" s="473"/>
      <c r="R890" s="327">
        <f t="shared" si="356"/>
        <v>0</v>
      </c>
      <c r="S890" s="358">
        <v>1590</v>
      </c>
      <c r="T890" s="362">
        <f>R890*S890</f>
        <v>0</v>
      </c>
      <c r="U890" s="358">
        <v>0</v>
      </c>
      <c r="V890" s="362">
        <f>U890*R890</f>
        <v>0</v>
      </c>
      <c r="W890" s="362">
        <f>S890*R890+U890*R890</f>
        <v>0</v>
      </c>
      <c r="X890" s="464">
        <f t="shared" si="354"/>
        <v>0</v>
      </c>
      <c r="Y890" s="497">
        <f t="shared" si="355"/>
        <v>0</v>
      </c>
    </row>
    <row r="891" spans="1:25" ht="30" x14ac:dyDescent="0.25">
      <c r="A891" s="200" t="s">
        <v>1596</v>
      </c>
      <c r="B891" s="271" t="s">
        <v>1597</v>
      </c>
      <c r="C891" s="272" t="s">
        <v>43</v>
      </c>
      <c r="D891" s="273">
        <v>169.66</v>
      </c>
      <c r="E891" s="274">
        <v>3171.81</v>
      </c>
      <c r="F891" s="275">
        <f>D891*E891</f>
        <v>538129.28460000001</v>
      </c>
      <c r="G891" s="274">
        <v>2762.02</v>
      </c>
      <c r="H891" s="275">
        <f>D891*G891</f>
        <v>468604.31319999998</v>
      </c>
      <c r="I891" s="275">
        <f>E891*D891+G891*D891</f>
        <v>1006733.5978</v>
      </c>
      <c r="J891" s="442"/>
      <c r="K891" s="428">
        <v>119.49</v>
      </c>
      <c r="L891" s="429">
        <v>3171.81</v>
      </c>
      <c r="M891" s="430">
        <f>K891*L891</f>
        <v>378999.57689999999</v>
      </c>
      <c r="N891" s="429">
        <v>2762.02</v>
      </c>
      <c r="O891" s="430">
        <f>K891*N891</f>
        <v>330033.76980000001</v>
      </c>
      <c r="P891" s="430">
        <f>L891*K891+N891*K891</f>
        <v>709033.34669999999</v>
      </c>
      <c r="Q891" s="474"/>
      <c r="R891" s="327">
        <f t="shared" si="356"/>
        <v>50.17</v>
      </c>
      <c r="S891" s="429">
        <v>3171.81</v>
      </c>
      <c r="T891" s="430">
        <f>R891*S891</f>
        <v>159129.7077</v>
      </c>
      <c r="U891" s="429">
        <v>2762.02</v>
      </c>
      <c r="V891" s="430">
        <f>R891*U891</f>
        <v>138570.5434</v>
      </c>
      <c r="W891" s="430">
        <f>S891*R891+U891*R891</f>
        <v>297700.25109999999</v>
      </c>
      <c r="X891" s="464">
        <f t="shared" si="354"/>
        <v>297700.25109999999</v>
      </c>
      <c r="Y891" s="497">
        <f t="shared" si="355"/>
        <v>0</v>
      </c>
    </row>
    <row r="892" spans="1:25" ht="30" x14ac:dyDescent="0.25">
      <c r="A892" s="277" t="s">
        <v>1598</v>
      </c>
      <c r="B892" s="278" t="s">
        <v>1599</v>
      </c>
      <c r="C892" s="272"/>
      <c r="D892" s="279"/>
      <c r="E892" s="274">
        <v>0</v>
      </c>
      <c r="F892" s="275">
        <f>SUM(F893:F894)</f>
        <v>82184.665500000003</v>
      </c>
      <c r="G892" s="274">
        <v>0</v>
      </c>
      <c r="H892" s="275">
        <f>D892*G892</f>
        <v>0</v>
      </c>
      <c r="I892" s="275">
        <f>SUM(I893:I894)</f>
        <v>82184.665500000003</v>
      </c>
      <c r="J892" s="442"/>
      <c r="K892" s="431"/>
      <c r="L892" s="429">
        <v>0</v>
      </c>
      <c r="M892" s="430">
        <f>SUM(M893:M894)</f>
        <v>0</v>
      </c>
      <c r="N892" s="429">
        <v>0</v>
      </c>
      <c r="O892" s="430">
        <f>K892*N892</f>
        <v>0</v>
      </c>
      <c r="P892" s="430">
        <f>SUM(P893:P894)</f>
        <v>0</v>
      </c>
      <c r="Q892" s="474"/>
      <c r="R892" s="327">
        <f t="shared" si="356"/>
        <v>0</v>
      </c>
      <c r="S892" s="429">
        <v>0</v>
      </c>
      <c r="T892" s="430">
        <f>SUM(T893:T894)</f>
        <v>82184.665500000003</v>
      </c>
      <c r="U892" s="429">
        <v>0</v>
      </c>
      <c r="V892" s="430">
        <f>R892*U892</f>
        <v>0</v>
      </c>
      <c r="W892" s="430">
        <f>SUM(W893:W894)</f>
        <v>82184.665500000003</v>
      </c>
      <c r="X892" s="464">
        <f t="shared" si="354"/>
        <v>82184.665500000003</v>
      </c>
      <c r="Y892" s="497">
        <f t="shared" si="355"/>
        <v>0</v>
      </c>
    </row>
    <row r="893" spans="1:25" x14ac:dyDescent="0.25">
      <c r="A893" s="204" t="s">
        <v>1600</v>
      </c>
      <c r="B893" s="100" t="s">
        <v>1601</v>
      </c>
      <c r="C893" s="276" t="s">
        <v>43</v>
      </c>
      <c r="D893" s="168">
        <v>24.85</v>
      </c>
      <c r="E893" s="93">
        <v>915.23</v>
      </c>
      <c r="F893" s="103">
        <f t="shared" ref="F893:F898" si="392">D893*E893</f>
        <v>22743.465500000002</v>
      </c>
      <c r="G893" s="93">
        <v>0</v>
      </c>
      <c r="H893" s="103">
        <f>G893*D893</f>
        <v>0</v>
      </c>
      <c r="I893" s="103">
        <f t="shared" ref="I893:I898" si="393">E893*D893+G893*D893</f>
        <v>22743.465500000002</v>
      </c>
      <c r="J893" s="441"/>
      <c r="K893" s="383"/>
      <c r="L893" s="358">
        <v>915.23</v>
      </c>
      <c r="M893" s="362">
        <f t="shared" ref="M893:M898" si="394">K893*L893</f>
        <v>0</v>
      </c>
      <c r="N893" s="358">
        <v>0</v>
      </c>
      <c r="O893" s="362">
        <f>N893*K893</f>
        <v>0</v>
      </c>
      <c r="P893" s="362">
        <f t="shared" ref="P893:P898" si="395">L893*K893+N893*K893</f>
        <v>0</v>
      </c>
      <c r="Q893" s="473"/>
      <c r="R893" s="327">
        <f t="shared" si="356"/>
        <v>24.85</v>
      </c>
      <c r="S893" s="358">
        <v>915.23</v>
      </c>
      <c r="T893" s="362">
        <f t="shared" ref="T893:T898" si="396">R893*S893</f>
        <v>22743.465500000002</v>
      </c>
      <c r="U893" s="358">
        <v>0</v>
      </c>
      <c r="V893" s="362">
        <f>U893*R893</f>
        <v>0</v>
      </c>
      <c r="W893" s="362">
        <f t="shared" ref="W893:W898" si="397">S893*R893+U893*R893</f>
        <v>22743.465500000002</v>
      </c>
      <c r="X893" s="464">
        <f t="shared" si="354"/>
        <v>22743.465500000002</v>
      </c>
      <c r="Y893" s="497">
        <f t="shared" si="355"/>
        <v>0</v>
      </c>
    </row>
    <row r="894" spans="1:25" x14ac:dyDescent="0.25">
      <c r="A894" s="204" t="s">
        <v>1602</v>
      </c>
      <c r="B894" s="100" t="s">
        <v>809</v>
      </c>
      <c r="C894" s="158" t="s">
        <v>43</v>
      </c>
      <c r="D894" s="168">
        <f>D893*1.6</f>
        <v>39.760000000000005</v>
      </c>
      <c r="E894" s="93">
        <v>1495</v>
      </c>
      <c r="F894" s="103">
        <f t="shared" si="392"/>
        <v>59441.200000000004</v>
      </c>
      <c r="G894" s="93">
        <v>0</v>
      </c>
      <c r="H894" s="103">
        <f>G894*D894</f>
        <v>0</v>
      </c>
      <c r="I894" s="103">
        <f t="shared" si="393"/>
        <v>59441.200000000004</v>
      </c>
      <c r="J894" s="441"/>
      <c r="K894" s="383"/>
      <c r="L894" s="358">
        <v>1495</v>
      </c>
      <c r="M894" s="362">
        <f t="shared" si="394"/>
        <v>0</v>
      </c>
      <c r="N894" s="358">
        <v>0</v>
      </c>
      <c r="O894" s="362">
        <f>N894*K894</f>
        <v>0</v>
      </c>
      <c r="P894" s="362">
        <f t="shared" si="395"/>
        <v>0</v>
      </c>
      <c r="Q894" s="473"/>
      <c r="R894" s="327">
        <f t="shared" si="356"/>
        <v>39.760000000000005</v>
      </c>
      <c r="S894" s="358">
        <v>1495</v>
      </c>
      <c r="T894" s="362">
        <f t="shared" si="396"/>
        <v>59441.200000000004</v>
      </c>
      <c r="U894" s="358">
        <v>0</v>
      </c>
      <c r="V894" s="362">
        <f>U894*R894</f>
        <v>0</v>
      </c>
      <c r="W894" s="362">
        <f t="shared" si="397"/>
        <v>59441.200000000004</v>
      </c>
      <c r="X894" s="464">
        <f t="shared" si="354"/>
        <v>59441.200000000004</v>
      </c>
      <c r="Y894" s="497">
        <f t="shared" si="355"/>
        <v>0</v>
      </c>
    </row>
    <row r="895" spans="1:25" ht="30" x14ac:dyDescent="0.25">
      <c r="A895" s="200" t="s">
        <v>1603</v>
      </c>
      <c r="B895" s="271" t="s">
        <v>1604</v>
      </c>
      <c r="C895" s="272" t="s">
        <v>296</v>
      </c>
      <c r="D895" s="273">
        <v>72.5</v>
      </c>
      <c r="E895" s="274">
        <v>4824.59</v>
      </c>
      <c r="F895" s="275">
        <f t="shared" si="392"/>
        <v>349782.77500000002</v>
      </c>
      <c r="G895" s="274">
        <v>4179.6099999999997</v>
      </c>
      <c r="H895" s="275">
        <f>D895*G895</f>
        <v>303021.72499999998</v>
      </c>
      <c r="I895" s="275">
        <f t="shared" si="393"/>
        <v>652804.5</v>
      </c>
      <c r="J895" s="442"/>
      <c r="K895" s="428">
        <v>72.5</v>
      </c>
      <c r="L895" s="429">
        <v>4824.59</v>
      </c>
      <c r="M895" s="430">
        <f t="shared" si="394"/>
        <v>349782.77500000002</v>
      </c>
      <c r="N895" s="429">
        <v>4179.6099999999997</v>
      </c>
      <c r="O895" s="430">
        <f>K895*N895</f>
        <v>303021.72499999998</v>
      </c>
      <c r="P895" s="430">
        <f t="shared" si="395"/>
        <v>652804.5</v>
      </c>
      <c r="Q895" s="474"/>
      <c r="R895" s="327">
        <f t="shared" si="356"/>
        <v>0</v>
      </c>
      <c r="S895" s="429">
        <v>4824.59</v>
      </c>
      <c r="T895" s="430">
        <f t="shared" si="396"/>
        <v>0</v>
      </c>
      <c r="U895" s="429">
        <v>4179.6099999999997</v>
      </c>
      <c r="V895" s="430">
        <f>R895*U895</f>
        <v>0</v>
      </c>
      <c r="W895" s="430">
        <f t="shared" si="397"/>
        <v>0</v>
      </c>
      <c r="X895" s="464">
        <f t="shared" si="354"/>
        <v>0</v>
      </c>
      <c r="Y895" s="497">
        <f t="shared" si="355"/>
        <v>0</v>
      </c>
    </row>
    <row r="896" spans="1:25" x14ac:dyDescent="0.25">
      <c r="A896" s="200" t="s">
        <v>1605</v>
      </c>
      <c r="B896" s="271" t="s">
        <v>1606</v>
      </c>
      <c r="C896" s="272" t="s">
        <v>170</v>
      </c>
      <c r="D896" s="273">
        <v>1</v>
      </c>
      <c r="E896" s="44">
        <v>23112.7</v>
      </c>
      <c r="F896" s="87">
        <f t="shared" si="392"/>
        <v>23112.7</v>
      </c>
      <c r="G896" s="44">
        <v>62314.2</v>
      </c>
      <c r="H896" s="87">
        <f>D896*G896</f>
        <v>62314.2</v>
      </c>
      <c r="I896" s="275">
        <f t="shared" si="393"/>
        <v>85426.9</v>
      </c>
      <c r="J896" s="442"/>
      <c r="K896" s="428">
        <v>1</v>
      </c>
      <c r="L896" s="331">
        <v>23112.7</v>
      </c>
      <c r="M896" s="356">
        <f t="shared" si="394"/>
        <v>23112.7</v>
      </c>
      <c r="N896" s="331">
        <v>62314.2</v>
      </c>
      <c r="O896" s="356">
        <f>K896*N896</f>
        <v>62314.2</v>
      </c>
      <c r="P896" s="430">
        <f t="shared" si="395"/>
        <v>85426.9</v>
      </c>
      <c r="Q896" s="474"/>
      <c r="R896" s="327">
        <f t="shared" si="356"/>
        <v>0</v>
      </c>
      <c r="S896" s="331">
        <v>23112.7</v>
      </c>
      <c r="T896" s="356">
        <f t="shared" si="396"/>
        <v>0</v>
      </c>
      <c r="U896" s="331">
        <v>62314.2</v>
      </c>
      <c r="V896" s="356">
        <f>R896*U896</f>
        <v>0</v>
      </c>
      <c r="W896" s="430">
        <f t="shared" si="397"/>
        <v>0</v>
      </c>
      <c r="X896" s="464">
        <f t="shared" si="354"/>
        <v>0</v>
      </c>
      <c r="Y896" s="497">
        <f t="shared" si="355"/>
        <v>0</v>
      </c>
    </row>
    <row r="897" spans="1:25" x14ac:dyDescent="0.25">
      <c r="A897" s="200" t="s">
        <v>1607</v>
      </c>
      <c r="B897" s="271" t="s">
        <v>1608</v>
      </c>
      <c r="C897" s="272" t="s">
        <v>170</v>
      </c>
      <c r="D897" s="273">
        <v>1</v>
      </c>
      <c r="E897" s="44">
        <v>24681.8</v>
      </c>
      <c r="F897" s="87">
        <f t="shared" si="392"/>
        <v>24681.8</v>
      </c>
      <c r="G897" s="44">
        <v>60357.7</v>
      </c>
      <c r="H897" s="87">
        <f>D897*G897</f>
        <v>60357.7</v>
      </c>
      <c r="I897" s="275">
        <f t="shared" si="393"/>
        <v>85039.5</v>
      </c>
      <c r="J897" s="442"/>
      <c r="K897" s="428">
        <v>1</v>
      </c>
      <c r="L897" s="331">
        <v>24681.8</v>
      </c>
      <c r="M897" s="356">
        <f t="shared" si="394"/>
        <v>24681.8</v>
      </c>
      <c r="N897" s="331">
        <v>60357.7</v>
      </c>
      <c r="O897" s="356">
        <f>K897*N897</f>
        <v>60357.7</v>
      </c>
      <c r="P897" s="430">
        <f t="shared" si="395"/>
        <v>85039.5</v>
      </c>
      <c r="Q897" s="474"/>
      <c r="R897" s="327">
        <f t="shared" si="356"/>
        <v>0</v>
      </c>
      <c r="S897" s="331">
        <v>24681.8</v>
      </c>
      <c r="T897" s="356">
        <f t="shared" si="396"/>
        <v>0</v>
      </c>
      <c r="U897" s="331">
        <v>60357.7</v>
      </c>
      <c r="V897" s="356">
        <f>R897*U897</f>
        <v>0</v>
      </c>
      <c r="W897" s="430">
        <f t="shared" si="397"/>
        <v>0</v>
      </c>
      <c r="X897" s="464">
        <f t="shared" si="354"/>
        <v>0</v>
      </c>
      <c r="Y897" s="497">
        <f t="shared" si="355"/>
        <v>0</v>
      </c>
    </row>
    <row r="898" spans="1:25" s="252" customFormat="1" x14ac:dyDescent="0.25">
      <c r="A898" s="280" t="s">
        <v>1609</v>
      </c>
      <c r="B898" s="47" t="s">
        <v>1610</v>
      </c>
      <c r="C898" s="183" t="s">
        <v>1027</v>
      </c>
      <c r="D898" s="179">
        <v>142.9</v>
      </c>
      <c r="E898" s="44">
        <v>5502</v>
      </c>
      <c r="F898" s="45">
        <f t="shared" si="392"/>
        <v>786235.8</v>
      </c>
      <c r="G898" s="44">
        <v>0</v>
      </c>
      <c r="H898" s="45">
        <f>D898*G898</f>
        <v>0</v>
      </c>
      <c r="I898" s="45">
        <f t="shared" si="393"/>
        <v>786235.8</v>
      </c>
      <c r="J898" s="460"/>
      <c r="K898" s="386"/>
      <c r="L898" s="331">
        <v>5502</v>
      </c>
      <c r="M898" s="332">
        <f t="shared" si="394"/>
        <v>0</v>
      </c>
      <c r="N898" s="331">
        <v>0</v>
      </c>
      <c r="O898" s="332">
        <f>K898*N898</f>
        <v>0</v>
      </c>
      <c r="P898" s="332">
        <f t="shared" si="395"/>
        <v>0</v>
      </c>
      <c r="Q898" s="492"/>
      <c r="R898" s="327">
        <f t="shared" si="356"/>
        <v>142.9</v>
      </c>
      <c r="S898" s="331">
        <v>5502</v>
      </c>
      <c r="T898" s="332">
        <f t="shared" si="396"/>
        <v>786235.8</v>
      </c>
      <c r="U898" s="331">
        <v>0</v>
      </c>
      <c r="V898" s="332">
        <f>R898*U898</f>
        <v>0</v>
      </c>
      <c r="W898" s="332">
        <f t="shared" si="397"/>
        <v>786235.8</v>
      </c>
      <c r="X898" s="464">
        <f t="shared" si="354"/>
        <v>786235.8</v>
      </c>
      <c r="Y898" s="497">
        <f t="shared" si="355"/>
        <v>0</v>
      </c>
    </row>
    <row r="899" spans="1:25" x14ac:dyDescent="0.25">
      <c r="A899" s="108" t="s">
        <v>1611</v>
      </c>
      <c r="B899" s="281"/>
      <c r="C899" s="282"/>
      <c r="D899" s="283"/>
      <c r="E899" s="284"/>
      <c r="F899" s="28">
        <f>F5+F86+F99+F104+F189+F204+F226+F286+F304+F307+F323+F331+F365+F553+F592+F630+F647+F763+F774+F779+F784+F799+F885</f>
        <v>231053104.70929497</v>
      </c>
      <c r="G899" s="284"/>
      <c r="H899" s="28">
        <f>H5+H86+H99+H104+H189+H204+H226+H286+H304+H307+H323+H331+H365+H553+H592+H630+H647+H763+H774+H779+H784+H799+H885</f>
        <v>278207031.27682996</v>
      </c>
      <c r="I899" s="28">
        <f>I5+I86+I99+I104+I189+I204+I226+I286+I304+I307+I323+I331+I365+I553+I592+I630+I647+I763+I774+I779+I784+I799+I885</f>
        <v>509260135.35612512</v>
      </c>
      <c r="J899" s="442"/>
      <c r="K899" s="432"/>
      <c r="L899" s="433"/>
      <c r="M899" s="368">
        <f>M5+M86+M99+M104+M189+M204+M226+M286+M304+M307+M323+M331+M365+M553+M592+M630+M647+M763+M774+M779+M784+M799+M885</f>
        <v>181854578.13959005</v>
      </c>
      <c r="N899" s="433"/>
      <c r="O899" s="368">
        <f>O5+O86+O99+O104+O189+O204+O226+O286+O304+O307+O323+O331+O365+O553+O592+O630+O647+O763+O774+O779+O784+O799+O885</f>
        <v>232222726.85434994</v>
      </c>
      <c r="P899" s="368">
        <f>P5+P86+P99+P104+P189+P204+P226+P286+P304+P307+P323+P331+P365+P553+P592+P630+P647+P763+P774+P779+P784+P799+P885</f>
        <v>414077304.37393999</v>
      </c>
      <c r="Q899" s="474"/>
      <c r="R899" s="432"/>
      <c r="S899" s="433"/>
      <c r="T899" s="368">
        <f>T5+T86+T99+T104+T189+T204+T226+T286+T304+T307+T323+T331+T365+T553+T592+T630+T647+T763+T774+T779+T784+T799+T885</f>
        <v>49198526.569705009</v>
      </c>
      <c r="U899" s="433"/>
      <c r="V899" s="368">
        <f>V5+V86+V99+V104+V189+V204+V226+V286+V304+V307+V323+V331+V365+V553+V592+V630+V647+V763+V774+V779+V784+V799+V885</f>
        <v>45984304.422480002</v>
      </c>
      <c r="W899" s="368">
        <f>W5+W86+W99+W104+W189+W204+W226+W286+W304+W307+W323+W331+W365+W553+W592+W630+W647+W763+W774+W779+W784+W799+W885</f>
        <v>95182830.992185012</v>
      </c>
    </row>
    <row r="900" spans="1:25" x14ac:dyDescent="0.25">
      <c r="A900" s="285"/>
      <c r="B900" s="286"/>
      <c r="C900" s="287"/>
      <c r="E900" s="5"/>
      <c r="G900" s="5"/>
      <c r="W900" s="310">
        <f>I899-P899</f>
        <v>95182830.982185125</v>
      </c>
    </row>
    <row r="901" spans="1:25" x14ac:dyDescent="0.25">
      <c r="A901" s="285"/>
      <c r="B901" s="288"/>
      <c r="C901" s="287"/>
      <c r="E901" s="1394"/>
      <c r="F901" s="1395"/>
      <c r="G901" s="5"/>
      <c r="I901" s="6">
        <f>I5+I86+I99+I104+I189+I204+I226+I286+I304+I307+I323+I331+I365+I553+I592+I630+I647+I763+I774+I779+I784+I799+I885</f>
        <v>509260135.35612512</v>
      </c>
      <c r="L901" s="1385"/>
      <c r="M901" s="1385"/>
      <c r="P901" s="310">
        <f>P5+P86+P99+P104+P189+P204+P226+P286+P304+P307+P323+P331+P365+P553+P592+P630+P647+P763+P774+P779+P784+P799+P885</f>
        <v>414077304.37393999</v>
      </c>
      <c r="S901" s="1385"/>
      <c r="T901" s="1385"/>
      <c r="W901" s="310">
        <f>W5+W86+W99+W104+W189+W204+W226+W286+W304+W307+W323+W331+W365+W553+W592+W630+W647+W763+W774+W779+W784+W799+W885</f>
        <v>95182830.992185012</v>
      </c>
    </row>
    <row r="902" spans="1:25" x14ac:dyDescent="0.25">
      <c r="A902" s="285"/>
      <c r="B902" s="286"/>
      <c r="C902" s="287"/>
      <c r="E902" s="5"/>
      <c r="G902" s="5"/>
      <c r="P902" s="310">
        <v>414077304.38</v>
      </c>
      <c r="W902" s="310">
        <f>W899-W900</f>
        <v>9.999886155128479E-3</v>
      </c>
    </row>
    <row r="903" spans="1:25" x14ac:dyDescent="0.25">
      <c r="A903" s="285"/>
      <c r="B903" s="286"/>
      <c r="C903" s="287"/>
      <c r="E903" s="1398"/>
      <c r="F903" s="1398"/>
      <c r="G903" s="5"/>
      <c r="I903" s="5"/>
      <c r="J903" s="461"/>
      <c r="L903" s="1399"/>
      <c r="M903" s="1399"/>
      <c r="P903" s="309">
        <f>I899-P899</f>
        <v>95182830.982185125</v>
      </c>
      <c r="Q903" s="494"/>
      <c r="S903" s="1399"/>
      <c r="T903" s="1399"/>
      <c r="W903" s="309"/>
    </row>
    <row r="904" spans="1:25" x14ac:dyDescent="0.25">
      <c r="A904" s="285"/>
      <c r="B904" s="286"/>
      <c r="C904" s="287"/>
      <c r="E904" s="5"/>
      <c r="G904" s="5"/>
    </row>
    <row r="905" spans="1:25" x14ac:dyDescent="0.25">
      <c r="A905" s="285"/>
      <c r="B905" s="286"/>
      <c r="C905" s="287"/>
      <c r="E905" s="5"/>
      <c r="G905" s="5"/>
    </row>
    <row r="906" spans="1:25" x14ac:dyDescent="0.25">
      <c r="A906" s="285"/>
      <c r="B906" s="289"/>
      <c r="C906" s="287"/>
      <c r="E906" s="289"/>
      <c r="G906" s="5"/>
      <c r="L906" s="434"/>
      <c r="S906" s="434"/>
    </row>
    <row r="907" spans="1:25" x14ac:dyDescent="0.25">
      <c r="A907" s="285"/>
      <c r="B907" s="286"/>
      <c r="C907" s="287"/>
      <c r="E907" s="5"/>
      <c r="G907" s="5"/>
    </row>
    <row r="908" spans="1:25" x14ac:dyDescent="0.25">
      <c r="A908" s="285"/>
    </row>
  </sheetData>
  <autoFilter ref="R1:Y902" xr:uid="{00000000-0009-0000-0000-000002000000}">
    <filterColumn colId="0" showButton="0"/>
    <filterColumn colId="1" showButton="0"/>
    <filterColumn colId="2" showButton="0"/>
    <filterColumn colId="3" showButton="0"/>
    <filterColumn colId="4" showButton="0"/>
  </autoFilter>
  <mergeCells count="14">
    <mergeCell ref="N2:O2"/>
    <mergeCell ref="L901:M901"/>
    <mergeCell ref="L903:M903"/>
    <mergeCell ref="K1:P1"/>
    <mergeCell ref="R1:W1"/>
    <mergeCell ref="S2:T2"/>
    <mergeCell ref="U2:V2"/>
    <mergeCell ref="S901:T901"/>
    <mergeCell ref="S903:T903"/>
    <mergeCell ref="E2:F2"/>
    <mergeCell ref="G2:H2"/>
    <mergeCell ref="E901:F901"/>
    <mergeCell ref="E903:F903"/>
    <mergeCell ref="L2:M2"/>
  </mergeCells>
  <conditionalFormatting sqref="A10">
    <cfRule type="duplicateValues" dxfId="4" priority="4" stopIfTrue="1"/>
  </conditionalFormatting>
  <conditionalFormatting sqref="B9">
    <cfRule type="duplicateValues" dxfId="3" priority="3" stopIfTrue="1"/>
  </conditionalFormatting>
  <conditionalFormatting sqref="B17">
    <cfRule type="duplicateValues" dxfId="2" priority="2" stopIfTrue="1"/>
  </conditionalFormatting>
  <conditionalFormatting sqref="B18">
    <cfRule type="duplicateValues" dxfId="1" priority="1" stopIfTrue="1"/>
  </conditionalFormatting>
  <conditionalFormatting sqref="B329:B330"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кс-6а</vt:lpstr>
      <vt:lpstr>прил. к ДС9</vt:lpstr>
      <vt:lpstr>кс-6а (2)</vt:lpstr>
      <vt:lpstr>Лист1</vt:lpstr>
      <vt:lpstr>'кс-6а'!Область_печати</vt:lpstr>
      <vt:lpstr>'кс-6а (2)'!Область_печати</vt:lpstr>
      <vt:lpstr>'прил. к ДС9'!Область_печати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2024-08-30T11:26:47Z</cp:lastPrinted>
  <dcterms:created xsi:type="dcterms:W3CDTF">2024-08-09T15:23:58Z</dcterms:created>
  <dcterms:modified xsi:type="dcterms:W3CDTF">2024-09-02T13:42:10Z</dcterms:modified>
</cp:coreProperties>
</file>